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8C6B62C2-AD48-4BA0-A24B-57C7BC84D384}" xr6:coauthVersionLast="47" xr6:coauthVersionMax="47" xr10:uidLastSave="{00000000-0000-0000-0000-000000000000}"/>
  <bookViews>
    <workbookView xWindow="-110" yWindow="-110" windowWidth="19420" windowHeight="10560" firstSheet="2" activeTab="4" xr2:uid="{00000000-000D-0000-FFFF-FFFF00000000}"/>
  </bookViews>
  <sheets>
    <sheet name="訪問看護（４級地）" sheetId="8" r:id="rId1"/>
    <sheet name="訪問看護（５級地）" sheetId="1" r:id="rId2"/>
    <sheet name="訪問看護（６級地）" sheetId="5" r:id="rId3"/>
    <sheet name="訪問看護（７級地）" sheetId="6" r:id="rId4"/>
    <sheet name="訪問看護（その他）" sheetId="7" r:id="rId5"/>
  </sheets>
  <definedNames>
    <definedName name="_xlnm.Print_Area" localSheetId="0">'訪問看護（４級地）'!$A$1:$H$86</definedName>
    <definedName name="_xlnm.Print_Area" localSheetId="1">'訪問看護（５級地）'!$A$1:$H$87</definedName>
    <definedName name="_xlnm.Print_Area" localSheetId="2">'訪問看護（６級地）'!$A$1:$H$87</definedName>
    <definedName name="_xlnm.Print_Area" localSheetId="3">'訪問看護（７級地）'!$A$1:$H$88</definedName>
    <definedName name="_xlnm.Print_Area" localSheetId="4">'訪問看護（その他）'!$A$1:$H$87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1" l="1"/>
  <c r="G37" i="1"/>
  <c r="F37" i="1"/>
  <c r="H36" i="1"/>
  <c r="G36" i="1"/>
  <c r="F36" i="1"/>
  <c r="H35" i="1"/>
  <c r="G35" i="1"/>
  <c r="F35" i="1"/>
  <c r="E39" i="7"/>
  <c r="F39" i="7" s="1"/>
  <c r="E39" i="6"/>
  <c r="F39" i="6" s="1"/>
  <c r="E39" i="5"/>
  <c r="F39" i="5" s="1"/>
  <c r="E39" i="1"/>
  <c r="F39" i="1" s="1"/>
  <c r="E39" i="8"/>
  <c r="H39" i="8" s="1"/>
  <c r="H39" i="1" l="1"/>
  <c r="G39" i="1"/>
  <c r="G39" i="6"/>
  <c r="H39" i="7"/>
  <c r="G39" i="7"/>
  <c r="H39" i="6"/>
  <c r="H39" i="5"/>
  <c r="G39" i="5"/>
  <c r="G39" i="8"/>
  <c r="F39" i="8"/>
  <c r="E48" i="7"/>
  <c r="H48" i="7" s="1"/>
  <c r="E47" i="7"/>
  <c r="H47" i="7" s="1"/>
  <c r="E46" i="7"/>
  <c r="H46" i="7" s="1"/>
  <c r="E45" i="7"/>
  <c r="H45" i="7" s="1"/>
  <c r="F46" i="7" l="1"/>
  <c r="F45" i="7"/>
  <c r="F48" i="7"/>
  <c r="G45" i="7"/>
  <c r="G48" i="7"/>
  <c r="G46" i="7"/>
  <c r="F47" i="7"/>
  <c r="G47" i="7"/>
  <c r="E85" i="7"/>
  <c r="H85" i="7" s="1"/>
  <c r="E82" i="7"/>
  <c r="H82" i="7" s="1"/>
  <c r="E81" i="7"/>
  <c r="H81" i="7" s="1"/>
  <c r="E80" i="7"/>
  <c r="H80" i="7" s="1"/>
  <c r="E72" i="7"/>
  <c r="H72" i="7" s="1"/>
  <c r="E71" i="7"/>
  <c r="H71" i="7" s="1"/>
  <c r="E86" i="6"/>
  <c r="H86" i="6" s="1"/>
  <c r="E83" i="6"/>
  <c r="H83" i="6" s="1"/>
  <c r="E82" i="6"/>
  <c r="G82" i="6" s="1"/>
  <c r="E81" i="6"/>
  <c r="H81" i="6" s="1"/>
  <c r="E73" i="6"/>
  <c r="H73" i="6" s="1"/>
  <c r="E72" i="6"/>
  <c r="H72" i="6" s="1"/>
  <c r="E44" i="6"/>
  <c r="H44" i="6" s="1"/>
  <c r="E37" i="6"/>
  <c r="H37" i="6" s="1"/>
  <c r="E36" i="6"/>
  <c r="H36" i="6" s="1"/>
  <c r="E35" i="6"/>
  <c r="H35" i="6" s="1"/>
  <c r="E27" i="6"/>
  <c r="H27" i="6" s="1"/>
  <c r="E26" i="6"/>
  <c r="F26" i="6" s="1"/>
  <c r="E85" i="1"/>
  <c r="H85" i="1" s="1"/>
  <c r="E82" i="1"/>
  <c r="G82" i="1" s="1"/>
  <c r="E81" i="1"/>
  <c r="H81" i="1" s="1"/>
  <c r="E80" i="1"/>
  <c r="G80" i="1" s="1"/>
  <c r="E72" i="1"/>
  <c r="H72" i="1" s="1"/>
  <c r="E71" i="1"/>
  <c r="H71" i="1" s="1"/>
  <c r="E44" i="1"/>
  <c r="H44" i="1" s="1"/>
  <c r="E37" i="1"/>
  <c r="E36" i="1"/>
  <c r="E35" i="1"/>
  <c r="E27" i="1"/>
  <c r="G27" i="1" s="1"/>
  <c r="E26" i="1"/>
  <c r="H26" i="1" s="1"/>
  <c r="E44" i="8"/>
  <c r="H44" i="8" s="1"/>
  <c r="E84" i="8"/>
  <c r="F84" i="8" s="1"/>
  <c r="E38" i="1"/>
  <c r="E81" i="8"/>
  <c r="H81" i="8" s="1"/>
  <c r="E80" i="8"/>
  <c r="H80" i="8" s="1"/>
  <c r="E79" i="8"/>
  <c r="H79" i="8" s="1"/>
  <c r="E71" i="8"/>
  <c r="F71" i="8" s="1"/>
  <c r="E70" i="8"/>
  <c r="G70" i="8" s="1"/>
  <c r="E37" i="8"/>
  <c r="H37" i="8" s="1"/>
  <c r="E36" i="8"/>
  <c r="H36" i="8" s="1"/>
  <c r="E35" i="8"/>
  <c r="F35" i="8" s="1"/>
  <c r="E27" i="8"/>
  <c r="H27" i="8" s="1"/>
  <c r="E26" i="8"/>
  <c r="H26" i="8" s="1"/>
  <c r="G85" i="7" l="1"/>
  <c r="G71" i="7"/>
  <c r="G86" i="6"/>
  <c r="G72" i="1"/>
  <c r="F80" i="1"/>
  <c r="G71" i="8"/>
  <c r="H84" i="8"/>
  <c r="G84" i="8"/>
  <c r="F70" i="8"/>
  <c r="H70" i="8"/>
  <c r="F85" i="7"/>
  <c r="F81" i="7"/>
  <c r="G81" i="7"/>
  <c r="F80" i="7"/>
  <c r="F82" i="7"/>
  <c r="G80" i="7"/>
  <c r="G82" i="7"/>
  <c r="F71" i="7"/>
  <c r="F72" i="7"/>
  <c r="G72" i="7"/>
  <c r="F86" i="6"/>
  <c r="F82" i="6"/>
  <c r="H82" i="6"/>
  <c r="F81" i="6"/>
  <c r="F83" i="6"/>
  <c r="G81" i="6"/>
  <c r="G83" i="6"/>
  <c r="F72" i="6"/>
  <c r="G72" i="6"/>
  <c r="F73" i="6"/>
  <c r="G73" i="6"/>
  <c r="F44" i="6"/>
  <c r="G44" i="6"/>
  <c r="F36" i="6"/>
  <c r="G36" i="6"/>
  <c r="F35" i="6"/>
  <c r="F37" i="6"/>
  <c r="G35" i="6"/>
  <c r="G37" i="6"/>
  <c r="G26" i="6"/>
  <c r="H26" i="6"/>
  <c r="F27" i="6"/>
  <c r="G27" i="6"/>
  <c r="F85" i="1"/>
  <c r="G85" i="1"/>
  <c r="H80" i="1"/>
  <c r="F82" i="1"/>
  <c r="H82" i="1"/>
  <c r="F81" i="1"/>
  <c r="G81" i="1"/>
  <c r="F71" i="1"/>
  <c r="G71" i="1"/>
  <c r="F72" i="1"/>
  <c r="F44" i="1"/>
  <c r="G44" i="1"/>
  <c r="F26" i="1"/>
  <c r="G26" i="1"/>
  <c r="H27" i="1"/>
  <c r="F27" i="1"/>
  <c r="F44" i="8"/>
  <c r="G44" i="8"/>
  <c r="F79" i="8"/>
  <c r="F81" i="8"/>
  <c r="G81" i="8"/>
  <c r="F80" i="8"/>
  <c r="G79" i="8"/>
  <c r="G80" i="8"/>
  <c r="H71" i="8"/>
  <c r="F37" i="8"/>
  <c r="G37" i="8"/>
  <c r="H35" i="8"/>
  <c r="G35" i="8"/>
  <c r="F36" i="8"/>
  <c r="G36" i="8"/>
  <c r="F26" i="8"/>
  <c r="G26" i="8"/>
  <c r="F27" i="8"/>
  <c r="G27" i="8"/>
  <c r="E85" i="5"/>
  <c r="H85" i="5" s="1"/>
  <c r="E72" i="5"/>
  <c r="H72" i="5" s="1"/>
  <c r="E71" i="5"/>
  <c r="H71" i="5" s="1"/>
  <c r="E82" i="5"/>
  <c r="G82" i="5" s="1"/>
  <c r="E81" i="5"/>
  <c r="H81" i="5" s="1"/>
  <c r="E80" i="5"/>
  <c r="H80" i="5" s="1"/>
  <c r="E44" i="5"/>
  <c r="H44" i="5" s="1"/>
  <c r="E27" i="5"/>
  <c r="G27" i="5" s="1"/>
  <c r="E26" i="5"/>
  <c r="G26" i="5" s="1"/>
  <c r="E37" i="5"/>
  <c r="H37" i="5" s="1"/>
  <c r="E36" i="5"/>
  <c r="F36" i="5" s="1"/>
  <c r="E35" i="5"/>
  <c r="F35" i="5" s="1"/>
  <c r="H82" i="5" l="1"/>
  <c r="F85" i="5"/>
  <c r="G85" i="5"/>
  <c r="F71" i="5"/>
  <c r="G71" i="5"/>
  <c r="F72" i="5"/>
  <c r="G72" i="5"/>
  <c r="F82" i="5"/>
  <c r="F80" i="5"/>
  <c r="G80" i="5"/>
  <c r="F81" i="5"/>
  <c r="G81" i="5"/>
  <c r="F44" i="5"/>
  <c r="G44" i="5"/>
  <c r="H27" i="5"/>
  <c r="F27" i="5"/>
  <c r="H26" i="5"/>
  <c r="F26" i="5"/>
  <c r="F37" i="5"/>
  <c r="G37" i="5"/>
  <c r="G36" i="5"/>
  <c r="H36" i="5"/>
  <c r="H35" i="5"/>
  <c r="G35" i="5"/>
  <c r="E87" i="6"/>
  <c r="H87" i="6" s="1"/>
  <c r="E46" i="6"/>
  <c r="H46" i="6" s="1"/>
  <c r="E45" i="6"/>
  <c r="H45" i="6" s="1"/>
  <c r="E86" i="5"/>
  <c r="H86" i="5" s="1"/>
  <c r="E46" i="5"/>
  <c r="H46" i="5" s="1"/>
  <c r="E47" i="5"/>
  <c r="H47" i="5" s="1"/>
  <c r="E86" i="1"/>
  <c r="H86" i="1" s="1"/>
  <c r="E46" i="1"/>
  <c r="H46" i="1" s="1"/>
  <c r="E46" i="8"/>
  <c r="G46" i="8" s="1"/>
  <c r="E47" i="8"/>
  <c r="G47" i="8" s="1"/>
  <c r="E86" i="7"/>
  <c r="H86" i="7" s="1"/>
  <c r="E42" i="7"/>
  <c r="H42" i="7" s="1"/>
  <c r="E43" i="7"/>
  <c r="G43" i="7" s="1"/>
  <c r="E48" i="8"/>
  <c r="H48" i="8" s="1"/>
  <c r="E47" i="1"/>
  <c r="H47" i="1" s="1"/>
  <c r="E48" i="1"/>
  <c r="G48" i="1" s="1"/>
  <c r="E86" i="8"/>
  <c r="H86" i="8" s="1"/>
  <c r="E73" i="7"/>
  <c r="G73" i="7" s="1"/>
  <c r="E74" i="7"/>
  <c r="G74" i="7" s="1"/>
  <c r="E38" i="7"/>
  <c r="H38" i="7" s="1"/>
  <c r="E27" i="7"/>
  <c r="G27" i="7" s="1"/>
  <c r="E28" i="7"/>
  <c r="G28" i="7" s="1"/>
  <c r="E74" i="6"/>
  <c r="H74" i="6" s="1"/>
  <c r="E75" i="6"/>
  <c r="H75" i="6" s="1"/>
  <c r="E42" i="6"/>
  <c r="H42" i="6" s="1"/>
  <c r="E28" i="6"/>
  <c r="H28" i="6" s="1"/>
  <c r="E29" i="6"/>
  <c r="F29" i="6" s="1"/>
  <c r="E73" i="5"/>
  <c r="H73" i="5" s="1"/>
  <c r="E74" i="5"/>
  <c r="H74" i="5" s="1"/>
  <c r="E42" i="5"/>
  <c r="H42" i="5" s="1"/>
  <c r="E29" i="5"/>
  <c r="H29" i="5" s="1"/>
  <c r="E28" i="5"/>
  <c r="H28" i="5" s="1"/>
  <c r="E74" i="1"/>
  <c r="F74" i="1" s="1"/>
  <c r="E73" i="1"/>
  <c r="H73" i="1" s="1"/>
  <c r="E42" i="1"/>
  <c r="G42" i="1" s="1"/>
  <c r="E28" i="1"/>
  <c r="H28" i="1" s="1"/>
  <c r="E29" i="1"/>
  <c r="F29" i="1" s="1"/>
  <c r="E75" i="8"/>
  <c r="H75" i="8" s="1"/>
  <c r="E74" i="8"/>
  <c r="H74" i="8" s="1"/>
  <c r="E73" i="8"/>
  <c r="H73" i="8" s="1"/>
  <c r="E72" i="8"/>
  <c r="F72" i="8" s="1"/>
  <c r="E42" i="8"/>
  <c r="F42" i="8" s="1"/>
  <c r="E31" i="8"/>
  <c r="F31" i="8" s="1"/>
  <c r="H31" i="8"/>
  <c r="E30" i="8"/>
  <c r="H30" i="8" s="1"/>
  <c r="E85" i="8"/>
  <c r="F85" i="8" s="1"/>
  <c r="E76" i="8"/>
  <c r="H76" i="8" s="1"/>
  <c r="E77" i="8"/>
  <c r="H77" i="8" s="1"/>
  <c r="E78" i="8"/>
  <c r="G78" i="8" s="1"/>
  <c r="E82" i="8"/>
  <c r="F82" i="8" s="1"/>
  <c r="E83" i="8"/>
  <c r="G83" i="8" s="1"/>
  <c r="E56" i="8"/>
  <c r="H56" i="8" s="1"/>
  <c r="E54" i="8"/>
  <c r="H54" i="8" s="1"/>
  <c r="E55" i="8"/>
  <c r="G55" i="8" s="1"/>
  <c r="E53" i="8"/>
  <c r="H53" i="8" s="1"/>
  <c r="E52" i="8"/>
  <c r="H52" i="8" s="1"/>
  <c r="E45" i="8"/>
  <c r="G45" i="8" s="1"/>
  <c r="E29" i="8"/>
  <c r="G29" i="8" s="1"/>
  <c r="E32" i="8"/>
  <c r="G32" i="8" s="1"/>
  <c r="E33" i="8"/>
  <c r="H33" i="8" s="1"/>
  <c r="E34" i="8"/>
  <c r="H34" i="8" s="1"/>
  <c r="E38" i="8"/>
  <c r="H38" i="8" s="1"/>
  <c r="E40" i="8"/>
  <c r="G40" i="8" s="1"/>
  <c r="E41" i="8"/>
  <c r="H41" i="8" s="1"/>
  <c r="E43" i="8"/>
  <c r="E28" i="8"/>
  <c r="F28" i="8" s="1"/>
  <c r="E12" i="8"/>
  <c r="H12" i="8" s="1"/>
  <c r="E8" i="8"/>
  <c r="H8" i="8" s="1"/>
  <c r="E9" i="8"/>
  <c r="H9" i="8" s="1"/>
  <c r="E10" i="8"/>
  <c r="F10" i="8" s="1"/>
  <c r="E11" i="8"/>
  <c r="F11" i="8" s="1"/>
  <c r="E7" i="8"/>
  <c r="G7" i="8" s="1"/>
  <c r="E87" i="7"/>
  <c r="H87" i="7" s="1"/>
  <c r="E84" i="7"/>
  <c r="H84" i="7" s="1"/>
  <c r="E83" i="7"/>
  <c r="H83" i="7" s="1"/>
  <c r="E79" i="7"/>
  <c r="H79" i="7" s="1"/>
  <c r="E78" i="7"/>
  <c r="H78" i="7" s="1"/>
  <c r="E77" i="7"/>
  <c r="H77" i="7" s="1"/>
  <c r="E76" i="7"/>
  <c r="H76" i="7" s="1"/>
  <c r="E75" i="7"/>
  <c r="H75" i="7" s="1"/>
  <c r="E57" i="7"/>
  <c r="G57" i="7" s="1"/>
  <c r="E56" i="7"/>
  <c r="G56" i="7" s="1"/>
  <c r="E55" i="7"/>
  <c r="G55" i="7" s="1"/>
  <c r="E54" i="7"/>
  <c r="H54" i="7" s="1"/>
  <c r="E53" i="7"/>
  <c r="H53" i="7" s="1"/>
  <c r="E44" i="7"/>
  <c r="H44" i="7" s="1"/>
  <c r="E41" i="7"/>
  <c r="H41" i="7" s="1"/>
  <c r="E40" i="7"/>
  <c r="H40" i="7" s="1"/>
  <c r="E37" i="7"/>
  <c r="H37" i="7" s="1"/>
  <c r="E36" i="7"/>
  <c r="H36" i="7" s="1"/>
  <c r="E35" i="7"/>
  <c r="H35" i="7" s="1"/>
  <c r="E34" i="7"/>
  <c r="G34" i="7" s="1"/>
  <c r="E33" i="7"/>
  <c r="H33" i="7" s="1"/>
  <c r="E32" i="7"/>
  <c r="H32" i="7" s="1"/>
  <c r="E31" i="7"/>
  <c r="H31" i="7" s="1"/>
  <c r="E30" i="7"/>
  <c r="H30" i="7" s="1"/>
  <c r="E29" i="7"/>
  <c r="H29" i="7" s="1"/>
  <c r="E26" i="7"/>
  <c r="H26" i="7" s="1"/>
  <c r="E12" i="7"/>
  <c r="F12" i="7" s="1"/>
  <c r="E11" i="7"/>
  <c r="G11" i="7" s="1"/>
  <c r="E10" i="7"/>
  <c r="G10" i="7" s="1"/>
  <c r="E9" i="7"/>
  <c r="F9" i="7" s="1"/>
  <c r="E8" i="7"/>
  <c r="F8" i="7" s="1"/>
  <c r="E7" i="7"/>
  <c r="H7" i="7" s="1"/>
  <c r="F78" i="7"/>
  <c r="G78" i="7"/>
  <c r="G37" i="7"/>
  <c r="E88" i="6"/>
  <c r="H88" i="6" s="1"/>
  <c r="E85" i="6"/>
  <c r="H85" i="6" s="1"/>
  <c r="E84" i="6"/>
  <c r="H84" i="6" s="1"/>
  <c r="E80" i="6"/>
  <c r="H80" i="6" s="1"/>
  <c r="E79" i="6"/>
  <c r="G79" i="6" s="1"/>
  <c r="E78" i="6"/>
  <c r="H78" i="6" s="1"/>
  <c r="E77" i="6"/>
  <c r="F77" i="6" s="1"/>
  <c r="E76" i="6"/>
  <c r="H76" i="6" s="1"/>
  <c r="E58" i="6"/>
  <c r="F58" i="6" s="1"/>
  <c r="E57" i="6"/>
  <c r="G57" i="6" s="1"/>
  <c r="E56" i="6"/>
  <c r="H56" i="6" s="1"/>
  <c r="E55" i="6"/>
  <c r="H55" i="6" s="1"/>
  <c r="E54" i="6"/>
  <c r="H54" i="6" s="1"/>
  <c r="E48" i="6"/>
  <c r="F48" i="6" s="1"/>
  <c r="E47" i="6"/>
  <c r="H47" i="6" s="1"/>
  <c r="E43" i="6"/>
  <c r="H43" i="6" s="1"/>
  <c r="E41" i="6"/>
  <c r="H41" i="6" s="1"/>
  <c r="E40" i="6"/>
  <c r="H40" i="6" s="1"/>
  <c r="E38" i="6"/>
  <c r="H38" i="6" s="1"/>
  <c r="E34" i="6"/>
  <c r="F34" i="6" s="1"/>
  <c r="E33" i="6"/>
  <c r="G33" i="6" s="1"/>
  <c r="E32" i="6"/>
  <c r="H32" i="6" s="1"/>
  <c r="E31" i="6"/>
  <c r="F31" i="6" s="1"/>
  <c r="E30" i="6"/>
  <c r="H30" i="6" s="1"/>
  <c r="E12" i="6"/>
  <c r="F12" i="6" s="1"/>
  <c r="E11" i="6"/>
  <c r="H11" i="6" s="1"/>
  <c r="E10" i="6"/>
  <c r="F10" i="6" s="1"/>
  <c r="E9" i="6"/>
  <c r="H9" i="6" s="1"/>
  <c r="E8" i="6"/>
  <c r="F8" i="6" s="1"/>
  <c r="E7" i="6"/>
  <c r="G7" i="6" s="1"/>
  <c r="E87" i="5"/>
  <c r="F87" i="5" s="1"/>
  <c r="E84" i="5"/>
  <c r="G84" i="5" s="1"/>
  <c r="E83" i="5"/>
  <c r="G83" i="5" s="1"/>
  <c r="E79" i="5"/>
  <c r="F79" i="5" s="1"/>
  <c r="E78" i="5"/>
  <c r="G78" i="5" s="1"/>
  <c r="E77" i="5"/>
  <c r="H77" i="5" s="1"/>
  <c r="E76" i="5"/>
  <c r="H76" i="5" s="1"/>
  <c r="E75" i="5"/>
  <c r="F75" i="5" s="1"/>
  <c r="E57" i="5"/>
  <c r="F57" i="5" s="1"/>
  <c r="E56" i="5"/>
  <c r="F56" i="5" s="1"/>
  <c r="E55" i="5"/>
  <c r="H55" i="5" s="1"/>
  <c r="E54" i="5"/>
  <c r="F54" i="5" s="1"/>
  <c r="E53" i="5"/>
  <c r="G53" i="5" s="1"/>
  <c r="E48" i="5"/>
  <c r="H48" i="5" s="1"/>
  <c r="E45" i="5"/>
  <c r="G45" i="5" s="1"/>
  <c r="E43" i="5"/>
  <c r="F43" i="5" s="1"/>
  <c r="E41" i="5"/>
  <c r="G41" i="5" s="1"/>
  <c r="E40" i="5"/>
  <c r="G40" i="5" s="1"/>
  <c r="E38" i="5"/>
  <c r="F38" i="5" s="1"/>
  <c r="E34" i="5"/>
  <c r="G34" i="5" s="1"/>
  <c r="E33" i="5"/>
  <c r="F33" i="5" s="1"/>
  <c r="E32" i="5"/>
  <c r="H32" i="5" s="1"/>
  <c r="E31" i="5"/>
  <c r="F31" i="5" s="1"/>
  <c r="E30" i="5"/>
  <c r="H30" i="5" s="1"/>
  <c r="E12" i="5"/>
  <c r="G12" i="5" s="1"/>
  <c r="E11" i="5"/>
  <c r="H11" i="5" s="1"/>
  <c r="E10" i="5"/>
  <c r="G10" i="5" s="1"/>
  <c r="E9" i="5"/>
  <c r="H9" i="5" s="1"/>
  <c r="E8" i="5"/>
  <c r="F8" i="5" s="1"/>
  <c r="E7" i="5"/>
  <c r="G7" i="5" s="1"/>
  <c r="E87" i="1"/>
  <c r="F87" i="1" s="1"/>
  <c r="E84" i="1"/>
  <c r="H84" i="1" s="1"/>
  <c r="E83" i="1"/>
  <c r="H83" i="1" s="1"/>
  <c r="E79" i="1"/>
  <c r="H79" i="1" s="1"/>
  <c r="E78" i="1"/>
  <c r="H78" i="1" s="1"/>
  <c r="E77" i="1"/>
  <c r="H77" i="1" s="1"/>
  <c r="E76" i="1"/>
  <c r="F76" i="1" s="1"/>
  <c r="E75" i="1"/>
  <c r="H75" i="1" s="1"/>
  <c r="E57" i="1"/>
  <c r="G57" i="1" s="1"/>
  <c r="E56" i="1"/>
  <c r="G56" i="1" s="1"/>
  <c r="E55" i="1"/>
  <c r="H55" i="1" s="1"/>
  <c r="E54" i="1"/>
  <c r="G54" i="1" s="1"/>
  <c r="E53" i="1"/>
  <c r="H53" i="1" s="1"/>
  <c r="E45" i="1"/>
  <c r="F45" i="1" s="1"/>
  <c r="E43" i="1"/>
  <c r="H43" i="1" s="1"/>
  <c r="E41" i="1"/>
  <c r="F41" i="1" s="1"/>
  <c r="E40" i="1"/>
  <c r="F40" i="1" s="1"/>
  <c r="G38" i="1"/>
  <c r="E34" i="1"/>
  <c r="G34" i="1" s="1"/>
  <c r="E33" i="1"/>
  <c r="G33" i="1" s="1"/>
  <c r="E32" i="1"/>
  <c r="G32" i="1" s="1"/>
  <c r="E31" i="1"/>
  <c r="G31" i="1" s="1"/>
  <c r="E30" i="1"/>
  <c r="G30" i="1" s="1"/>
  <c r="E12" i="1"/>
  <c r="F12" i="1" s="1"/>
  <c r="E11" i="1"/>
  <c r="F11" i="1" s="1"/>
  <c r="E10" i="1"/>
  <c r="F10" i="1" s="1"/>
  <c r="E9" i="1"/>
  <c r="H9" i="1" s="1"/>
  <c r="E8" i="1"/>
  <c r="G8" i="1" s="1"/>
  <c r="E7" i="1"/>
  <c r="H7" i="1" s="1"/>
  <c r="F35" i="7"/>
  <c r="F37" i="7"/>
  <c r="F79" i="7"/>
  <c r="G36" i="7"/>
  <c r="G76" i="7"/>
  <c r="G79" i="7"/>
  <c r="G53" i="7"/>
  <c r="G77" i="7"/>
  <c r="G82" i="8"/>
  <c r="F43" i="8"/>
  <c r="G28" i="1"/>
  <c r="H73" i="7"/>
  <c r="G54" i="8"/>
  <c r="H43" i="8"/>
  <c r="G43" i="8"/>
  <c r="F73" i="7"/>
  <c r="F74" i="7"/>
  <c r="G77" i="6"/>
  <c r="H79" i="6"/>
  <c r="F79" i="6"/>
  <c r="H55" i="7"/>
  <c r="F55" i="7"/>
  <c r="G46" i="6"/>
  <c r="F45" i="6"/>
  <c r="F46" i="6"/>
  <c r="H33" i="1" l="1"/>
  <c r="F76" i="7"/>
  <c r="F40" i="7"/>
  <c r="F42" i="7"/>
  <c r="F38" i="7"/>
  <c r="F33" i="7"/>
  <c r="F86" i="7"/>
  <c r="H27" i="7"/>
  <c r="F31" i="7"/>
  <c r="H56" i="7"/>
  <c r="F56" i="7"/>
  <c r="G33" i="7"/>
  <c r="G31" i="7"/>
  <c r="G38" i="7"/>
  <c r="G35" i="7"/>
  <c r="H12" i="7"/>
  <c r="F29" i="7"/>
  <c r="G84" i="7"/>
  <c r="F84" i="7"/>
  <c r="G87" i="7"/>
  <c r="G29" i="7"/>
  <c r="G86" i="7"/>
  <c r="F57" i="7"/>
  <c r="F83" i="7"/>
  <c r="F87" i="7"/>
  <c r="H57" i="7"/>
  <c r="F54" i="7"/>
  <c r="F77" i="7"/>
  <c r="G54" i="7"/>
  <c r="G83" i="7"/>
  <c r="F75" i="7"/>
  <c r="G30" i="7"/>
  <c r="G42" i="7"/>
  <c r="F27" i="7"/>
  <c r="F41" i="7"/>
  <c r="G40" i="7"/>
  <c r="G41" i="7"/>
  <c r="F34" i="7"/>
  <c r="H34" i="7"/>
  <c r="H77" i="6"/>
  <c r="F87" i="6"/>
  <c r="G87" i="6"/>
  <c r="F80" i="6"/>
  <c r="F75" i="6"/>
  <c r="G31" i="6"/>
  <c r="F30" i="6"/>
  <c r="H31" i="6"/>
  <c r="F32" i="6"/>
  <c r="F88" i="6"/>
  <c r="G74" i="6"/>
  <c r="F74" i="6"/>
  <c r="F56" i="6"/>
  <c r="G30" i="6"/>
  <c r="G88" i="6"/>
  <c r="F42" i="6"/>
  <c r="G75" i="6"/>
  <c r="H48" i="6"/>
  <c r="F9" i="6"/>
  <c r="G80" i="6"/>
  <c r="G43" i="6"/>
  <c r="H33" i="6"/>
  <c r="F33" i="6"/>
  <c r="H29" i="6"/>
  <c r="F41" i="6"/>
  <c r="G45" i="6"/>
  <c r="G29" i="6"/>
  <c r="G40" i="6"/>
  <c r="G48" i="6"/>
  <c r="F78" i="6"/>
  <c r="G58" i="6"/>
  <c r="G34" i="6"/>
  <c r="F40" i="6"/>
  <c r="G78" i="6"/>
  <c r="H34" i="6"/>
  <c r="F76" i="6"/>
  <c r="G41" i="6"/>
  <c r="G42" i="6"/>
  <c r="G32" i="6"/>
  <c r="F43" i="6"/>
  <c r="H38" i="5"/>
  <c r="G28" i="5"/>
  <c r="G38" i="5"/>
  <c r="F28" i="5"/>
  <c r="F46" i="1"/>
  <c r="G86" i="1"/>
  <c r="H87" i="1"/>
  <c r="F79" i="1"/>
  <c r="G87" i="1"/>
  <c r="F28" i="1"/>
  <c r="F42" i="1"/>
  <c r="F31" i="1"/>
  <c r="F7" i="1"/>
  <c r="G30" i="8"/>
  <c r="G85" i="8"/>
  <c r="H29" i="8"/>
  <c r="F29" i="8"/>
  <c r="F41" i="8"/>
  <c r="G33" i="8"/>
  <c r="F40" i="8"/>
  <c r="G8" i="8"/>
  <c r="G9" i="8"/>
  <c r="F30" i="8"/>
  <c r="F33" i="8"/>
  <c r="H10" i="8"/>
  <c r="G74" i="8"/>
  <c r="F74" i="8"/>
  <c r="F54" i="8"/>
  <c r="H40" i="8"/>
  <c r="G12" i="8"/>
  <c r="G10" i="8"/>
  <c r="H55" i="8"/>
  <c r="F55" i="8"/>
  <c r="G34" i="8"/>
  <c r="G41" i="8"/>
  <c r="F73" i="8"/>
  <c r="G73" i="8"/>
  <c r="F9" i="8"/>
  <c r="F56" i="8"/>
  <c r="G52" i="8"/>
  <c r="H72" i="8"/>
  <c r="G56" i="8"/>
  <c r="F52" i="8"/>
  <c r="H42" i="8"/>
  <c r="G31" i="8"/>
  <c r="F45" i="8"/>
  <c r="G75" i="8"/>
  <c r="F48" i="8"/>
  <c r="G42" i="8"/>
  <c r="G48" i="8"/>
  <c r="F34" i="8"/>
  <c r="F75" i="8"/>
  <c r="F12" i="8"/>
  <c r="F8" i="8"/>
  <c r="H45" i="8"/>
  <c r="F30" i="7"/>
  <c r="F43" i="7"/>
  <c r="F26" i="7"/>
  <c r="F11" i="7"/>
  <c r="G75" i="7"/>
  <c r="H43" i="7"/>
  <c r="F28" i="7"/>
  <c r="F44" i="7"/>
  <c r="G32" i="7"/>
  <c r="F32" i="7"/>
  <c r="H74" i="7"/>
  <c r="H28" i="7"/>
  <c r="G44" i="7"/>
  <c r="G26" i="7"/>
  <c r="F36" i="7"/>
  <c r="F53" i="7"/>
  <c r="H12" i="6"/>
  <c r="G12" i="7"/>
  <c r="H11" i="7"/>
  <c r="H10" i="7"/>
  <c r="F10" i="7"/>
  <c r="G9" i="7"/>
  <c r="H9" i="7"/>
  <c r="H8" i="7"/>
  <c r="G8" i="7"/>
  <c r="G7" i="7"/>
  <c r="F7" i="7"/>
  <c r="G28" i="6"/>
  <c r="G85" i="6"/>
  <c r="H8" i="6"/>
  <c r="G12" i="6"/>
  <c r="F85" i="6"/>
  <c r="G47" i="6"/>
  <c r="F28" i="6"/>
  <c r="F47" i="6"/>
  <c r="F84" i="6"/>
  <c r="G84" i="6"/>
  <c r="G76" i="6"/>
  <c r="G38" i="6"/>
  <c r="F38" i="6"/>
  <c r="H58" i="6"/>
  <c r="H57" i="6"/>
  <c r="F57" i="6"/>
  <c r="G56" i="6"/>
  <c r="G55" i="6"/>
  <c r="F55" i="6"/>
  <c r="F54" i="6"/>
  <c r="G54" i="6"/>
  <c r="F11" i="6"/>
  <c r="G11" i="6"/>
  <c r="H10" i="6"/>
  <c r="G10" i="6"/>
  <c r="G9" i="6"/>
  <c r="G8" i="6"/>
  <c r="H7" i="6"/>
  <c r="F7" i="6"/>
  <c r="G7" i="1"/>
  <c r="F77" i="1"/>
  <c r="H40" i="1"/>
  <c r="F48" i="1"/>
  <c r="G77" i="1"/>
  <c r="H31" i="1"/>
  <c r="H48" i="1"/>
  <c r="G41" i="1"/>
  <c r="F75" i="1"/>
  <c r="G84" i="1"/>
  <c r="G73" i="1"/>
  <c r="G46" i="1"/>
  <c r="G75" i="1"/>
  <c r="F86" i="1"/>
  <c r="F73" i="1"/>
  <c r="H41" i="1"/>
  <c r="G55" i="1"/>
  <c r="F55" i="1"/>
  <c r="H54" i="1"/>
  <c r="F47" i="1"/>
  <c r="G83" i="1"/>
  <c r="H45" i="1"/>
  <c r="H57" i="1"/>
  <c r="H29" i="1"/>
  <c r="G43" i="1"/>
  <c r="F57" i="1"/>
  <c r="H42" i="1"/>
  <c r="G74" i="1"/>
  <c r="G45" i="1"/>
  <c r="G29" i="1"/>
  <c r="F56" i="1"/>
  <c r="F33" i="1"/>
  <c r="H56" i="1"/>
  <c r="F38" i="1"/>
  <c r="H38" i="1"/>
  <c r="G40" i="1"/>
  <c r="H34" i="1"/>
  <c r="G79" i="1"/>
  <c r="F78" i="1"/>
  <c r="F43" i="1"/>
  <c r="G76" i="1"/>
  <c r="G9" i="1"/>
  <c r="F30" i="1"/>
  <c r="F34" i="1"/>
  <c r="H76" i="1"/>
  <c r="G78" i="1"/>
  <c r="G12" i="1"/>
  <c r="H30" i="1"/>
  <c r="G53" i="1"/>
  <c r="G47" i="1"/>
  <c r="F53" i="1"/>
  <c r="F54" i="1"/>
  <c r="G10" i="1"/>
  <c r="H12" i="1"/>
  <c r="F84" i="1"/>
  <c r="H11" i="1"/>
  <c r="G11" i="1"/>
  <c r="H74" i="1"/>
  <c r="F83" i="1"/>
  <c r="F32" i="1"/>
  <c r="F9" i="1"/>
  <c r="H32" i="1"/>
  <c r="H10" i="1"/>
  <c r="H78" i="8"/>
  <c r="G77" i="8"/>
  <c r="F76" i="8"/>
  <c r="F77" i="8"/>
  <c r="F78" i="8"/>
  <c r="G53" i="8"/>
  <c r="H28" i="8"/>
  <c r="H82" i="8"/>
  <c r="H85" i="8"/>
  <c r="G72" i="8"/>
  <c r="H46" i="8"/>
  <c r="F46" i="8"/>
  <c r="F53" i="8"/>
  <c r="H83" i="8"/>
  <c r="F32" i="8"/>
  <c r="G28" i="8"/>
  <c r="F47" i="8"/>
  <c r="F86" i="8"/>
  <c r="H32" i="8"/>
  <c r="G76" i="8"/>
  <c r="H47" i="8"/>
  <c r="G86" i="8"/>
  <c r="F83" i="8"/>
  <c r="F38" i="8"/>
  <c r="G38" i="8"/>
  <c r="G11" i="8"/>
  <c r="H11" i="8"/>
  <c r="F7" i="8"/>
  <c r="H7" i="8"/>
  <c r="G75" i="5"/>
  <c r="F30" i="5"/>
  <c r="F32" i="5"/>
  <c r="G32" i="5"/>
  <c r="H45" i="5"/>
  <c r="F42" i="5"/>
  <c r="G57" i="5"/>
  <c r="G30" i="5"/>
  <c r="F83" i="5"/>
  <c r="F47" i="5"/>
  <c r="H75" i="5"/>
  <c r="F8" i="1"/>
  <c r="H8" i="1"/>
  <c r="G86" i="5"/>
  <c r="G9" i="5"/>
  <c r="F76" i="5"/>
  <c r="F46" i="5"/>
  <c r="F9" i="5"/>
  <c r="G46" i="5"/>
  <c r="H53" i="5"/>
  <c r="F10" i="5"/>
  <c r="F40" i="5"/>
  <c r="F29" i="5"/>
  <c r="H40" i="5"/>
  <c r="H31" i="5"/>
  <c r="H83" i="5"/>
  <c r="H57" i="5"/>
  <c r="H56" i="5"/>
  <c r="G55" i="5"/>
  <c r="F53" i="5"/>
  <c r="G43" i="5"/>
  <c r="H43" i="5"/>
  <c r="H33" i="5"/>
  <c r="F11" i="5"/>
  <c r="G77" i="5"/>
  <c r="H34" i="5"/>
  <c r="H87" i="5"/>
  <c r="G8" i="5"/>
  <c r="G56" i="5"/>
  <c r="F86" i="5"/>
  <c r="H12" i="5"/>
  <c r="G73" i="5"/>
  <c r="F55" i="5"/>
  <c r="F73" i="5"/>
  <c r="G33" i="5"/>
  <c r="F77" i="5"/>
  <c r="G87" i="5"/>
  <c r="F45" i="5"/>
  <c r="G42" i="5"/>
  <c r="G31" i="5"/>
  <c r="G54" i="5"/>
  <c r="G79" i="5"/>
  <c r="F84" i="5"/>
  <c r="G29" i="5"/>
  <c r="F34" i="5"/>
  <c r="F41" i="5"/>
  <c r="H54" i="5"/>
  <c r="G47" i="5"/>
  <c r="H79" i="5"/>
  <c r="F78" i="5"/>
  <c r="G76" i="5"/>
  <c r="H7" i="5"/>
  <c r="H41" i="5"/>
  <c r="H78" i="5"/>
  <c r="H84" i="5"/>
  <c r="F7" i="5"/>
  <c r="F48" i="5"/>
  <c r="H8" i="5"/>
  <c r="G74" i="5"/>
  <c r="G48" i="5"/>
  <c r="F74" i="5"/>
  <c r="F12" i="5"/>
  <c r="G11" i="5"/>
  <c r="H10" i="5"/>
</calcChain>
</file>

<file path=xl/sharedStrings.xml><?xml version="1.0" encoding="utf-8"?>
<sst xmlns="http://schemas.openxmlformats.org/spreadsheetml/2006/main" count="930" uniqueCount="116">
  <si>
    <t>訪問看護費</t>
    <rPh sb="0" eb="2">
      <t>ホウモン</t>
    </rPh>
    <rPh sb="2" eb="4">
      <t>カンゴ</t>
    </rPh>
    <rPh sb="4" eb="5">
      <t>ヒ</t>
    </rPh>
    <phoneticPr fontId="3"/>
  </si>
  <si>
    <t>訪問看護ステーションの場合
（１回につき）</t>
    <rPh sb="0" eb="2">
      <t>ホウモン</t>
    </rPh>
    <rPh sb="2" eb="4">
      <t>カンゴ</t>
    </rPh>
    <rPh sb="11" eb="13">
      <t>バアイ</t>
    </rPh>
    <rPh sb="17" eb="18">
      <t>カイ</t>
    </rPh>
    <phoneticPr fontId="3"/>
  </si>
  <si>
    <t>20分以上30分未満</t>
    <rPh sb="7" eb="8">
      <t>フン</t>
    </rPh>
    <phoneticPr fontId="3"/>
  </si>
  <si>
    <t>30分以上１時間未満</t>
    <phoneticPr fontId="3"/>
  </si>
  <si>
    <t>１時間以上１時間３０分未満</t>
    <rPh sb="6" eb="8">
      <t>ジカン</t>
    </rPh>
    <rPh sb="10" eb="11">
      <t>プン</t>
    </rPh>
    <rPh sb="11" eb="13">
      <t>ミマン</t>
    </rPh>
    <phoneticPr fontId="3"/>
  </si>
  <si>
    <r>
      <t xml:space="preserve">理学療法士等による訪問の場合
</t>
    </r>
    <r>
      <rPr>
        <sz val="8"/>
        <color indexed="8"/>
        <rFont val="ＭＳ Ｐゴシック"/>
        <family val="3"/>
        <charset val="128"/>
      </rPr>
      <t>※　1日に2回を超えて実施する場合は９０/１００</t>
    </r>
    <rPh sb="0" eb="2">
      <t>リガク</t>
    </rPh>
    <rPh sb="2" eb="5">
      <t>リョウホウシ</t>
    </rPh>
    <rPh sb="5" eb="6">
      <t>トウ</t>
    </rPh>
    <rPh sb="9" eb="11">
      <t>ホウモン</t>
    </rPh>
    <rPh sb="12" eb="14">
      <t>バアイ</t>
    </rPh>
    <phoneticPr fontId="3"/>
  </si>
  <si>
    <r>
      <t>＊　夜間（</t>
    </r>
    <r>
      <rPr>
        <sz val="10"/>
        <rFont val="Century"/>
        <family val="1"/>
      </rPr>
      <t>18:00</t>
    </r>
    <r>
      <rPr>
        <sz val="10"/>
        <rFont val="ＭＳ 明朝"/>
        <family val="1"/>
        <charset val="128"/>
      </rPr>
      <t>～</t>
    </r>
    <r>
      <rPr>
        <sz val="10"/>
        <rFont val="Century"/>
        <family val="1"/>
      </rPr>
      <t>22:00</t>
    </r>
    <r>
      <rPr>
        <sz val="10"/>
        <rFont val="ＭＳ 明朝"/>
        <family val="1"/>
        <charset val="128"/>
      </rPr>
      <t>）又は早朝（</t>
    </r>
    <r>
      <rPr>
        <sz val="10"/>
        <rFont val="Century"/>
        <family val="1"/>
      </rPr>
      <t>6:00</t>
    </r>
    <r>
      <rPr>
        <sz val="10"/>
        <rFont val="ＭＳ 明朝"/>
        <family val="1"/>
        <charset val="128"/>
      </rPr>
      <t>～</t>
    </r>
    <r>
      <rPr>
        <sz val="10"/>
        <rFont val="Century"/>
        <family val="1"/>
      </rPr>
      <t>8:00</t>
    </r>
    <r>
      <rPr>
        <sz val="10"/>
        <rFont val="ＭＳ 明朝"/>
        <family val="1"/>
        <charset val="128"/>
      </rPr>
      <t>）の場合　</t>
    </r>
    <r>
      <rPr>
        <sz val="10"/>
        <rFont val="Century"/>
        <family val="1"/>
      </rPr>
      <t xml:space="preserve">             </t>
    </r>
    <phoneticPr fontId="3"/>
  </si>
  <si>
    <t>上記単位数の25％増</t>
    <rPh sb="0" eb="2">
      <t>ジョウキ</t>
    </rPh>
    <rPh sb="2" eb="5">
      <t>タンイスウ</t>
    </rPh>
    <phoneticPr fontId="3"/>
  </si>
  <si>
    <r>
      <t>＊　深夜（</t>
    </r>
    <r>
      <rPr>
        <sz val="10"/>
        <rFont val="Century"/>
        <family val="1"/>
      </rPr>
      <t>22:00</t>
    </r>
    <r>
      <rPr>
        <sz val="10"/>
        <rFont val="ＭＳ 明朝"/>
        <family val="1"/>
        <charset val="128"/>
      </rPr>
      <t>～</t>
    </r>
    <r>
      <rPr>
        <sz val="10"/>
        <rFont val="Century"/>
        <family val="1"/>
      </rPr>
      <t>6:00</t>
    </r>
    <r>
      <rPr>
        <sz val="10"/>
        <rFont val="ＭＳ 明朝"/>
        <family val="1"/>
        <charset val="128"/>
      </rPr>
      <t>）の場合　　　　　　　　　　　　　　　　　　</t>
    </r>
    <r>
      <rPr>
        <sz val="10"/>
        <rFont val="Century"/>
        <family val="1"/>
      </rPr>
      <t/>
    </r>
    <phoneticPr fontId="3"/>
  </si>
  <si>
    <t>上記単位数の50％増</t>
    <rPh sb="0" eb="2">
      <t>ジョウキ</t>
    </rPh>
    <rPh sb="2" eb="5">
      <t>タンイスウ</t>
    </rPh>
    <phoneticPr fontId="3"/>
  </si>
  <si>
    <t>【その他加算】</t>
    <rPh sb="3" eb="4">
      <t>タ</t>
    </rPh>
    <rPh sb="4" eb="6">
      <t>カサン</t>
    </rPh>
    <phoneticPr fontId="3"/>
  </si>
  <si>
    <t>1月につき</t>
    <rPh sb="1" eb="2">
      <t>ツキ</t>
    </rPh>
    <phoneticPr fontId="3"/>
  </si>
  <si>
    <t>＋300</t>
    <phoneticPr fontId="3"/>
  </si>
  <si>
    <t>３０分未満の場合</t>
    <rPh sb="2" eb="3">
      <t>プン</t>
    </rPh>
    <rPh sb="3" eb="5">
      <t>ミマン</t>
    </rPh>
    <rPh sb="6" eb="8">
      <t>バアイ</t>
    </rPh>
    <phoneticPr fontId="3"/>
  </si>
  <si>
    <t>＋254</t>
    <phoneticPr fontId="3"/>
  </si>
  <si>
    <t>３０分以上の場合</t>
    <rPh sb="2" eb="3">
      <t>プン</t>
    </rPh>
    <rPh sb="3" eb="5">
      <t>イジョウ</t>
    </rPh>
    <rPh sb="6" eb="8">
      <t>バアイ</t>
    </rPh>
    <phoneticPr fontId="3"/>
  </si>
  <si>
    <t>＋402</t>
    <phoneticPr fontId="3"/>
  </si>
  <si>
    <t>長時間訪問看護加算</t>
    <rPh sb="0" eb="3">
      <t>チョウジカン</t>
    </rPh>
    <rPh sb="3" eb="5">
      <t>ホウモン</t>
    </rPh>
    <rPh sb="5" eb="7">
      <t>カンゴ</t>
    </rPh>
    <rPh sb="7" eb="9">
      <t>カサン</t>
    </rPh>
    <phoneticPr fontId="3"/>
  </si>
  <si>
    <t>１回につき</t>
    <rPh sb="1" eb="2">
      <t>カイ</t>
    </rPh>
    <phoneticPr fontId="3"/>
  </si>
  <si>
    <t>特別管理加算（Ⅰ）</t>
    <rPh sb="0" eb="2">
      <t>トクベツ</t>
    </rPh>
    <rPh sb="2" eb="4">
      <t>カンリ</t>
    </rPh>
    <rPh sb="4" eb="6">
      <t>カサン</t>
    </rPh>
    <phoneticPr fontId="3"/>
  </si>
  <si>
    <t>＋500</t>
    <phoneticPr fontId="3"/>
  </si>
  <si>
    <t>特別管理加算（Ⅱ）</t>
    <rPh sb="0" eb="2">
      <t>トクベツ</t>
    </rPh>
    <rPh sb="2" eb="4">
      <t>カンリ</t>
    </rPh>
    <rPh sb="4" eb="6">
      <t>カサン</t>
    </rPh>
    <phoneticPr fontId="3"/>
  </si>
  <si>
    <t>＋250</t>
    <phoneticPr fontId="3"/>
  </si>
  <si>
    <t>ターミナルケア加算</t>
    <rPh sb="7" eb="9">
      <t>カサン</t>
    </rPh>
    <phoneticPr fontId="3"/>
  </si>
  <si>
    <t>死亡月につき</t>
    <rPh sb="0" eb="2">
      <t>シボウ</t>
    </rPh>
    <rPh sb="2" eb="3">
      <t>ツキ</t>
    </rPh>
    <phoneticPr fontId="3"/>
  </si>
  <si>
    <t>退院時共同指導加算</t>
    <rPh sb="0" eb="3">
      <t>タイインジ</t>
    </rPh>
    <rPh sb="3" eb="5">
      <t>キョウドウ</t>
    </rPh>
    <rPh sb="5" eb="7">
      <t>シドウ</t>
    </rPh>
    <rPh sb="7" eb="9">
      <t>カサン</t>
    </rPh>
    <phoneticPr fontId="3"/>
  </si>
  <si>
    <t>＋600</t>
    <phoneticPr fontId="3"/>
  </si>
  <si>
    <t>看護・介護職員連携
強化加算</t>
    <rPh sb="0" eb="2">
      <t>カンゴ</t>
    </rPh>
    <rPh sb="3" eb="5">
      <t>カイゴ</t>
    </rPh>
    <rPh sb="5" eb="7">
      <t>ショクイン</t>
    </rPh>
    <rPh sb="7" eb="9">
      <t>レンケイ</t>
    </rPh>
    <rPh sb="10" eb="12">
      <t>キョウカ</t>
    </rPh>
    <rPh sb="12" eb="14">
      <t>カサン</t>
    </rPh>
    <phoneticPr fontId="3"/>
  </si>
  <si>
    <t>１月につき</t>
    <rPh sb="1" eb="2">
      <t>ツキ</t>
    </rPh>
    <phoneticPr fontId="3"/>
  </si>
  <si>
    <t>看護体制強化加算</t>
    <rPh sb="0" eb="2">
      <t>カンゴ</t>
    </rPh>
    <rPh sb="2" eb="4">
      <t>タイセイ</t>
    </rPh>
    <rPh sb="4" eb="6">
      <t>キョウカ</t>
    </rPh>
    <rPh sb="6" eb="8">
      <t>カサン</t>
    </rPh>
    <phoneticPr fontId="3"/>
  </si>
  <si>
    <t>＋6</t>
    <phoneticPr fontId="3"/>
  </si>
  <si>
    <t>＋50</t>
    <phoneticPr fontId="3"/>
  </si>
  <si>
    <t>介護予防訪問看護費</t>
    <rPh sb="0" eb="4">
      <t>ヨ</t>
    </rPh>
    <rPh sb="4" eb="6">
      <t>ホウモン</t>
    </rPh>
    <rPh sb="6" eb="8">
      <t>カンゴ</t>
    </rPh>
    <rPh sb="8" eb="9">
      <t>ヒ</t>
    </rPh>
    <phoneticPr fontId="3"/>
  </si>
  <si>
    <t>30分以上１時間未満</t>
    <phoneticPr fontId="3"/>
  </si>
  <si>
    <t>＋300</t>
    <phoneticPr fontId="3"/>
  </si>
  <si>
    <t>＋500</t>
    <phoneticPr fontId="3"/>
  </si>
  <si>
    <t>＋250</t>
    <phoneticPr fontId="3"/>
  </si>
  <si>
    <t>＋600</t>
    <phoneticPr fontId="3"/>
  </si>
  <si>
    <r>
      <t xml:space="preserve">20分未満
</t>
    </r>
    <r>
      <rPr>
        <sz val="8"/>
        <color indexed="8"/>
        <rFont val="ＭＳ Ｐゴシック"/>
        <family val="3"/>
        <charset val="128"/>
      </rPr>
      <t>（週に１回以上、20分以上の保健師又は看護師による訪問を行った場合算定可能）</t>
    </r>
    <rPh sb="2" eb="3">
      <t>フン</t>
    </rPh>
    <rPh sb="3" eb="5">
      <t>ミマン</t>
    </rPh>
    <rPh sb="7" eb="8">
      <t>シュウ</t>
    </rPh>
    <rPh sb="10" eb="11">
      <t>カイ</t>
    </rPh>
    <rPh sb="11" eb="13">
      <t>イジョウ</t>
    </rPh>
    <phoneticPr fontId="3"/>
  </si>
  <si>
    <r>
      <t>指定定期巡回・随時対応型訪問介護看護事業所と連携して指定訪問看護を行う場合</t>
    </r>
    <r>
      <rPr>
        <sz val="10"/>
        <color indexed="8"/>
        <rFont val="ＭＳ Ｐゴシック"/>
        <family val="3"/>
        <charset val="128"/>
      </rPr>
      <t>（１月につき）</t>
    </r>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2" eb="24">
      <t>レンケイ</t>
    </rPh>
    <rPh sb="26" eb="28">
      <t>シテイ</t>
    </rPh>
    <rPh sb="28" eb="30">
      <t>ホウモン</t>
    </rPh>
    <rPh sb="30" eb="32">
      <t>カンゴ</t>
    </rPh>
    <rPh sb="33" eb="34">
      <t>オコナ</t>
    </rPh>
    <rPh sb="35" eb="37">
      <t>バアイ</t>
    </rPh>
    <rPh sb="39" eb="40">
      <t>ツキ</t>
    </rPh>
    <phoneticPr fontId="3"/>
  </si>
  <si>
    <t>指定定期巡回・随時対応型訪問介護看護事業所と連携して指定訪問看護を行う場合　１月につき</t>
    <rPh sb="39" eb="40">
      <t>ツキ</t>
    </rPh>
    <phoneticPr fontId="3"/>
  </si>
  <si>
    <r>
      <rPr>
        <b/>
        <sz val="18"/>
        <rFont val="ＭＳ Ｐゴシック"/>
        <family val="3"/>
        <charset val="128"/>
      </rPr>
      <t>訪問看護・介護予防訪問看護事業所　料金表　（その他の地域）</t>
    </r>
    <r>
      <rPr>
        <b/>
        <sz val="14"/>
        <rFont val="ＭＳ Ｐゴシック"/>
        <family val="3"/>
        <charset val="128"/>
      </rPr>
      <t xml:space="preserve">
</t>
    </r>
    <r>
      <rPr>
        <b/>
        <sz val="10"/>
        <rFont val="ＭＳ Ｐゴシック"/>
        <family val="3"/>
        <charset val="128"/>
      </rPr>
      <t>（秩父市、本庄市、嵐山町、小川町、ときがわ町、横瀬町、皆野町、長瀞町、小鹿野町、東秩父村、美里町、神川町、上里町）</t>
    </r>
    <rPh sb="0" eb="2">
      <t>ホウモン</t>
    </rPh>
    <rPh sb="2" eb="4">
      <t>カンゴ</t>
    </rPh>
    <rPh sb="5" eb="9">
      <t>ヨ</t>
    </rPh>
    <rPh sb="9" eb="11">
      <t>ホウモン</t>
    </rPh>
    <rPh sb="11" eb="13">
      <t>カンゴ</t>
    </rPh>
    <rPh sb="13" eb="15">
      <t>ジギョウ</t>
    </rPh>
    <rPh sb="15" eb="16">
      <t>ショ</t>
    </rPh>
    <rPh sb="17" eb="19">
      <t>ベツリョウキン</t>
    </rPh>
    <rPh sb="19" eb="20">
      <t>ヒョウ</t>
    </rPh>
    <rPh sb="24" eb="25">
      <t>タ</t>
    </rPh>
    <rPh sb="26" eb="28">
      <t>チイキ</t>
    </rPh>
    <phoneticPr fontId="3"/>
  </si>
  <si>
    <t>費用額</t>
    <rPh sb="0" eb="2">
      <t>ヒヨウ</t>
    </rPh>
    <rPh sb="2" eb="3">
      <t>ガク</t>
    </rPh>
    <phoneticPr fontId="3"/>
  </si>
  <si>
    <t>利用者負担額</t>
    <rPh sb="0" eb="3">
      <t>リヨウシャ</t>
    </rPh>
    <rPh sb="3" eb="5">
      <t>フタン</t>
    </rPh>
    <rPh sb="5" eb="6">
      <t>ガク</t>
    </rPh>
    <phoneticPr fontId="3"/>
  </si>
  <si>
    <t>（10割）</t>
    <phoneticPr fontId="3"/>
  </si>
  <si>
    <t>１割</t>
    <rPh sb="1" eb="2">
      <t>ワリ</t>
    </rPh>
    <phoneticPr fontId="3"/>
  </si>
  <si>
    <t>２割</t>
    <rPh sb="1" eb="2">
      <t>ワリ</t>
    </rPh>
    <phoneticPr fontId="3"/>
  </si>
  <si>
    <t>(単位数)
１単位</t>
    <rPh sb="1" eb="4">
      <t>タンイスウ</t>
    </rPh>
    <rPh sb="7" eb="9">
      <t>タンイ</t>
    </rPh>
    <phoneticPr fontId="3"/>
  </si>
  <si>
    <t>10.70円</t>
    <phoneticPr fontId="3"/>
  </si>
  <si>
    <t>10.42円</t>
  </si>
  <si>
    <t>10.42円</t>
    <phoneticPr fontId="3"/>
  </si>
  <si>
    <t>10.21円</t>
  </si>
  <si>
    <t>10.21円</t>
    <phoneticPr fontId="3"/>
  </si>
  <si>
    <t>10円</t>
  </si>
  <si>
    <t>10円</t>
    <phoneticPr fontId="3"/>
  </si>
  <si>
    <t>10.84円</t>
    <phoneticPr fontId="3"/>
  </si>
  <si>
    <t>複数名訪問加算（Ⅰ）</t>
    <rPh sb="0" eb="3">
      <t>フクスウメイ</t>
    </rPh>
    <rPh sb="3" eb="5">
      <t>ホウモン</t>
    </rPh>
    <rPh sb="5" eb="7">
      <t>カサン</t>
    </rPh>
    <phoneticPr fontId="3"/>
  </si>
  <si>
    <t>複数名訪問加算（Ⅱ）</t>
    <rPh sb="0" eb="3">
      <t>フクスウメイ</t>
    </rPh>
    <rPh sb="3" eb="5">
      <t>ホウモン</t>
    </rPh>
    <rPh sb="5" eb="7">
      <t>カサン</t>
    </rPh>
    <phoneticPr fontId="3"/>
  </si>
  <si>
    <t>＋201</t>
    <phoneticPr fontId="3"/>
  </si>
  <si>
    <t>＋317</t>
    <phoneticPr fontId="3"/>
  </si>
  <si>
    <t>看護体制強化加算（Ⅰ）</t>
    <rPh sb="0" eb="2">
      <t>カンゴ</t>
    </rPh>
    <rPh sb="2" eb="4">
      <t>タイセイ</t>
    </rPh>
    <rPh sb="4" eb="6">
      <t>キョウカ</t>
    </rPh>
    <rPh sb="6" eb="8">
      <t>カサン</t>
    </rPh>
    <phoneticPr fontId="3"/>
  </si>
  <si>
    <t>看護体制強化加算（Ⅱ）</t>
    <rPh sb="0" eb="2">
      <t>カンゴ</t>
    </rPh>
    <rPh sb="2" eb="4">
      <t>タイセイ</t>
    </rPh>
    <rPh sb="4" eb="6">
      <t>キョウカ</t>
    </rPh>
    <rPh sb="6" eb="8">
      <t>カサン</t>
    </rPh>
    <phoneticPr fontId="3"/>
  </si>
  <si>
    <t>３割</t>
    <rPh sb="1" eb="2">
      <t>ワリ</t>
    </rPh>
    <phoneticPr fontId="3"/>
  </si>
  <si>
    <t>＋574</t>
    <phoneticPr fontId="3"/>
  </si>
  <si>
    <t>＋550</t>
    <phoneticPr fontId="3"/>
  </si>
  <si>
    <t>＋200</t>
    <phoneticPr fontId="3"/>
  </si>
  <si>
    <t>＋3</t>
    <phoneticPr fontId="3"/>
  </si>
  <si>
    <t>＋100</t>
    <phoneticPr fontId="3"/>
  </si>
  <si>
    <t>サービス提供体制強化加算（Ⅰ）</t>
    <rPh sb="4" eb="6">
      <t>テイキョウ</t>
    </rPh>
    <rPh sb="6" eb="8">
      <t>タイセイ</t>
    </rPh>
    <rPh sb="8" eb="10">
      <t>キョウカ</t>
    </rPh>
    <rPh sb="10" eb="12">
      <t>カサン</t>
    </rPh>
    <phoneticPr fontId="3"/>
  </si>
  <si>
    <t>サービス提供体制強化加算（Ⅱ）</t>
    <phoneticPr fontId="3"/>
  </si>
  <si>
    <r>
      <t xml:space="preserve">理学療法士等による訪問の場合
</t>
    </r>
    <r>
      <rPr>
        <sz val="8"/>
        <color indexed="8"/>
        <rFont val="ＭＳ Ｐゴシック"/>
        <family val="3"/>
        <charset val="128"/>
      </rPr>
      <t>※　1日に2回を超えて実施する場合は５０/１００</t>
    </r>
    <rPh sb="0" eb="2">
      <t>リガク</t>
    </rPh>
    <rPh sb="2" eb="5">
      <t>リョウホウシ</t>
    </rPh>
    <rPh sb="5" eb="6">
      <t>トウ</t>
    </rPh>
    <rPh sb="9" eb="11">
      <t>ホウモン</t>
    </rPh>
    <rPh sb="12" eb="14">
      <t>バアイ</t>
    </rPh>
    <phoneticPr fontId="3"/>
  </si>
  <si>
    <t>＋25</t>
    <phoneticPr fontId="3"/>
  </si>
  <si>
    <t>指定定期巡回・随時対応型訪問介護看護事業所と連携して指定訪問看護を行う場合　１月につき</t>
    <phoneticPr fontId="3"/>
  </si>
  <si>
    <t>１回につき</t>
    <phoneticPr fontId="3"/>
  </si>
  <si>
    <t>サービス提供体制強化加算（Ⅰ）</t>
    <phoneticPr fontId="3"/>
  </si>
  <si>
    <t>サービス提供体制強化加算（Ⅱ）</t>
    <rPh sb="4" eb="6">
      <t>テイキョウ</t>
    </rPh>
    <rPh sb="6" eb="8">
      <t>タイセイ</t>
    </rPh>
    <rPh sb="8" eb="10">
      <t>キョウカ</t>
    </rPh>
    <rPh sb="10" eb="12">
      <t>カサン</t>
    </rPh>
    <phoneticPr fontId="3"/>
  </si>
  <si>
    <r>
      <t xml:space="preserve">理学療法士等による訪問の場合
</t>
    </r>
    <r>
      <rPr>
        <sz val="8"/>
        <color indexed="8"/>
        <rFont val="ＭＳ Ｐゴシック"/>
        <family val="3"/>
        <charset val="128"/>
      </rPr>
      <t>※　1日に2回を超えて実施する場合は</t>
    </r>
    <r>
      <rPr>
        <i/>
        <sz val="8"/>
        <color indexed="8"/>
        <rFont val="ＭＳ Ｐゴシック"/>
        <family val="3"/>
        <charset val="128"/>
      </rPr>
      <t>５０</t>
    </r>
    <r>
      <rPr>
        <sz val="8"/>
        <color indexed="8"/>
        <rFont val="ＭＳ Ｐゴシック"/>
        <family val="3"/>
        <charset val="128"/>
      </rPr>
      <t>/１００</t>
    </r>
    <rPh sb="0" eb="2">
      <t>リガク</t>
    </rPh>
    <rPh sb="2" eb="5">
      <t>リョウホウシ</t>
    </rPh>
    <rPh sb="5" eb="6">
      <t>トウ</t>
    </rPh>
    <rPh sb="9" eb="11">
      <t>ホウモン</t>
    </rPh>
    <rPh sb="12" eb="14">
      <t>バアイ</t>
    </rPh>
    <phoneticPr fontId="3"/>
  </si>
  <si>
    <r>
      <rPr>
        <b/>
        <sz val="18"/>
        <rFont val="ＭＳ Ｐゴシック"/>
        <family val="3"/>
        <charset val="128"/>
      </rPr>
      <t>訪問看護・介護予防訪問看護事業所　料金表　（７級地）</t>
    </r>
    <r>
      <rPr>
        <b/>
        <sz val="14"/>
        <rFont val="ＭＳ Ｐゴシック"/>
        <family val="3"/>
        <charset val="128"/>
      </rPr>
      <t xml:space="preserve">
</t>
    </r>
    <r>
      <rPr>
        <b/>
        <sz val="11"/>
        <rFont val="ＭＳ Ｐゴシック"/>
        <family val="3"/>
        <charset val="128"/>
      </rPr>
      <t>（熊谷市、深谷市、日高市、毛呂山町、越生町、滑川町、川島町、吉見町、鳩山町、寄居町）</t>
    </r>
    <rPh sb="0" eb="2">
      <t>ホウモン</t>
    </rPh>
    <rPh sb="2" eb="4">
      <t>カンゴ</t>
    </rPh>
    <rPh sb="5" eb="9">
      <t>ヨ</t>
    </rPh>
    <rPh sb="9" eb="11">
      <t>ホウモン</t>
    </rPh>
    <rPh sb="11" eb="13">
      <t>カンゴ</t>
    </rPh>
    <rPh sb="13" eb="15">
      <t>ジギョウ</t>
    </rPh>
    <rPh sb="15" eb="16">
      <t>ショ</t>
    </rPh>
    <rPh sb="17" eb="19">
      <t>ベツリョウキン</t>
    </rPh>
    <rPh sb="19" eb="20">
      <t>ヒョウ</t>
    </rPh>
    <rPh sb="23" eb="25">
      <t>キュウチ</t>
    </rPh>
    <phoneticPr fontId="3"/>
  </si>
  <si>
    <t>サービス提供体制強化加算（Ⅰ）    看護師のうち勤続７年以上の者の割合が30％以上</t>
    <phoneticPr fontId="3"/>
  </si>
  <si>
    <t>サービス提供体制強化加算（Ⅱ）　　看護師のうち勤続３年以上の者の割合が30％以上</t>
    <phoneticPr fontId="3"/>
  </si>
  <si>
    <t>サービス提供体制強化加算（Ⅰ）　　看護師のうち勤続７年以上の者の割合が30％以上</t>
    <rPh sb="4" eb="6">
      <t>テイキョウ</t>
    </rPh>
    <rPh sb="6" eb="8">
      <t>タイセイ</t>
    </rPh>
    <rPh sb="8" eb="10">
      <t>キョウカ</t>
    </rPh>
    <rPh sb="10" eb="12">
      <t>カサン</t>
    </rPh>
    <phoneticPr fontId="3"/>
  </si>
  <si>
    <t>サービス提供体制強化加算（Ⅱ）　　看護師のうち勤続３年以上の者の割合が30％以上</t>
    <rPh sb="4" eb="6">
      <t>テイキョウ</t>
    </rPh>
    <rPh sb="6" eb="8">
      <t>タイセイ</t>
    </rPh>
    <rPh sb="8" eb="10">
      <t>キョウカ</t>
    </rPh>
    <rPh sb="10" eb="12">
      <t>カサン</t>
    </rPh>
    <phoneticPr fontId="3"/>
  </si>
  <si>
    <t>サービス提供体制強化加算（Ⅰ）　　看護師のうち勤続７年以上の者の割合が30％以上</t>
    <phoneticPr fontId="3"/>
  </si>
  <si>
    <t>緊急時訪問看護加算(Ⅰ)</t>
  </si>
  <si>
    <t xml:space="preserve">緊急時訪問看護加算(Ⅱ) </t>
  </si>
  <si>
    <t>専門管理加算</t>
    <rPh sb="0" eb="6">
      <t>センモンカンリカサン</t>
    </rPh>
    <phoneticPr fontId="3"/>
  </si>
  <si>
    <t>＋600</t>
    <phoneticPr fontId="3"/>
  </si>
  <si>
    <t>＋2,500</t>
    <phoneticPr fontId="3"/>
  </si>
  <si>
    <t>初回加算（Ⅰ）</t>
    <rPh sb="0" eb="2">
      <t>ショカイ</t>
    </rPh>
    <rPh sb="2" eb="4">
      <t>カサン</t>
    </rPh>
    <phoneticPr fontId="3"/>
  </si>
  <si>
    <t>初回加算（Ⅱ）</t>
    <rPh sb="0" eb="2">
      <t>ショカイ</t>
    </rPh>
    <rPh sb="2" eb="4">
      <t>カサン</t>
    </rPh>
    <phoneticPr fontId="3"/>
  </si>
  <si>
    <t>口腔連携強化加算</t>
    <phoneticPr fontId="3"/>
  </si>
  <si>
    <t>緊急時介護予防訪問看護加算(Ⅰ)</t>
    <rPh sb="3" eb="7">
      <t>カイゴヨボウ</t>
    </rPh>
    <phoneticPr fontId="3"/>
  </si>
  <si>
    <t xml:space="preserve">緊急時介護予防訪問看護加算(Ⅱ) </t>
    <rPh sb="3" eb="7">
      <t>カイゴヨボウ</t>
    </rPh>
    <phoneticPr fontId="3"/>
  </si>
  <si>
    <t>＋350</t>
    <phoneticPr fontId="3"/>
  </si>
  <si>
    <t>＊　業務継続計画未策定減算については令和７年４月１日から適用。</t>
    <phoneticPr fontId="3"/>
  </si>
  <si>
    <t>注　准看護師が訪問看護を行った場合　　　　　　　　　　　　　　　　　　　上記単位数の10％減</t>
    <rPh sb="0" eb="1">
      <t>チュウ</t>
    </rPh>
    <rPh sb="2" eb="6">
      <t>ジュンカンゴシ</t>
    </rPh>
    <rPh sb="7" eb="9">
      <t>ホウモン</t>
    </rPh>
    <rPh sb="9" eb="11">
      <t>カンゴ</t>
    </rPh>
    <rPh sb="12" eb="13">
      <t>オコナ</t>
    </rPh>
    <rPh sb="45" eb="46">
      <t>ゲン</t>
    </rPh>
    <phoneticPr fontId="3"/>
  </si>
  <si>
    <t>注　同一建物減算に該当する場合(同一敷地内50人以上)　　　　　　　　　　　上記単位数の15％減</t>
    <rPh sb="0" eb="1">
      <t>チュウ</t>
    </rPh>
    <rPh sb="2" eb="4">
      <t>ドウイツ</t>
    </rPh>
    <rPh sb="4" eb="6">
      <t>タテモノ</t>
    </rPh>
    <rPh sb="6" eb="8">
      <t>ゲンサン</t>
    </rPh>
    <rPh sb="9" eb="11">
      <t>ガイトウ</t>
    </rPh>
    <rPh sb="16" eb="18">
      <t>ドウイツ</t>
    </rPh>
    <rPh sb="18" eb="20">
      <t>シキチ</t>
    </rPh>
    <rPh sb="20" eb="21">
      <t>ナイ</t>
    </rPh>
    <rPh sb="23" eb="26">
      <t>ニンイジョウ</t>
    </rPh>
    <rPh sb="47" eb="48">
      <t>ゲン</t>
    </rPh>
    <phoneticPr fontId="3"/>
  </si>
  <si>
    <r>
      <rPr>
        <sz val="10"/>
        <rFont val="ＭＳ 明朝"/>
        <family val="1"/>
        <charset val="128"/>
      </rPr>
      <t>注　同一建物減算に該当する場合</t>
    </r>
    <r>
      <rPr>
        <sz val="10"/>
        <color indexed="8"/>
        <rFont val="ＭＳ 明朝"/>
        <family val="1"/>
        <charset val="128"/>
      </rPr>
      <t>(同一敷地内50人未満又は同一建物20人以上)　</t>
    </r>
    <r>
      <rPr>
        <sz val="10"/>
        <rFont val="ＭＳ 明朝"/>
        <family val="1"/>
        <charset val="128"/>
      </rPr>
      <t>上記単位数の10％減</t>
    </r>
    <rPh sb="0" eb="1">
      <t>チュウ</t>
    </rPh>
    <rPh sb="2" eb="4">
      <t>ドウイツ</t>
    </rPh>
    <rPh sb="4" eb="6">
      <t>タテモノ</t>
    </rPh>
    <rPh sb="6" eb="8">
      <t>ゲンサン</t>
    </rPh>
    <rPh sb="9" eb="11">
      <t>ガイトウ</t>
    </rPh>
    <rPh sb="16" eb="18">
      <t>ドウイツ</t>
    </rPh>
    <rPh sb="18" eb="20">
      <t>シキチ</t>
    </rPh>
    <rPh sb="20" eb="21">
      <t>ナイ</t>
    </rPh>
    <rPh sb="23" eb="24">
      <t>ニン</t>
    </rPh>
    <rPh sb="24" eb="26">
      <t>ミマン</t>
    </rPh>
    <rPh sb="26" eb="27">
      <t>マタ</t>
    </rPh>
    <rPh sb="28" eb="30">
      <t>ドウイツ</t>
    </rPh>
    <rPh sb="30" eb="32">
      <t>タテモノ</t>
    </rPh>
    <rPh sb="34" eb="35">
      <t>ニン</t>
    </rPh>
    <rPh sb="35" eb="37">
      <t>イジョウ</t>
    </rPh>
    <rPh sb="48" eb="49">
      <t>ゲン</t>
    </rPh>
    <phoneticPr fontId="3"/>
  </si>
  <si>
    <r>
      <rPr>
        <sz val="10"/>
        <rFont val="ＭＳ 明朝"/>
        <family val="1"/>
        <charset val="128"/>
      </rPr>
      <t>注　同一建物減算に該当する場合(同一敷地内50人未満又は同一建物20人以上)</t>
    </r>
    <r>
      <rPr>
        <sz val="10"/>
        <color indexed="10"/>
        <rFont val="ＭＳ 明朝"/>
        <family val="1"/>
        <charset val="128"/>
      </rPr>
      <t>　</t>
    </r>
    <r>
      <rPr>
        <sz val="10"/>
        <rFont val="ＭＳ 明朝"/>
        <family val="1"/>
        <charset val="128"/>
      </rPr>
      <t>上記単位数の10％減</t>
    </r>
    <rPh sb="0" eb="1">
      <t>チュウ</t>
    </rPh>
    <rPh sb="2" eb="4">
      <t>ドウイツ</t>
    </rPh>
    <rPh sb="4" eb="6">
      <t>タテモノ</t>
    </rPh>
    <rPh sb="6" eb="8">
      <t>ゲンサン</t>
    </rPh>
    <rPh sb="9" eb="11">
      <t>ガイトウ</t>
    </rPh>
    <rPh sb="16" eb="18">
      <t>ドウイツ</t>
    </rPh>
    <rPh sb="18" eb="20">
      <t>シキチ</t>
    </rPh>
    <rPh sb="20" eb="21">
      <t>ナイ</t>
    </rPh>
    <rPh sb="23" eb="24">
      <t>ニン</t>
    </rPh>
    <rPh sb="24" eb="26">
      <t>ミマン</t>
    </rPh>
    <rPh sb="26" eb="27">
      <t>マタ</t>
    </rPh>
    <rPh sb="28" eb="30">
      <t>ドウイツ</t>
    </rPh>
    <rPh sb="30" eb="32">
      <t>タテモノ</t>
    </rPh>
    <rPh sb="34" eb="35">
      <t>ニン</t>
    </rPh>
    <rPh sb="35" eb="37">
      <t>イジョウ</t>
    </rPh>
    <rPh sb="48" eb="49">
      <t>ゲン</t>
    </rPh>
    <phoneticPr fontId="3"/>
  </si>
  <si>
    <t xml:space="preserve">注　高齢者虐待防止措置未実施減算に該当する場合                    　　  上記単位数の100分の１減 </t>
    <rPh sb="0" eb="1">
      <t>チュウ</t>
    </rPh>
    <rPh sb="2" eb="3">
      <t>タカ</t>
    </rPh>
    <rPh sb="17" eb="19">
      <t>ガイトウ</t>
    </rPh>
    <phoneticPr fontId="3"/>
  </si>
  <si>
    <t xml:space="preserve">注　業務継続計画未策定減算に該当する場合                          　　  上記単位数の100分の１減 </t>
    <rPh sb="0" eb="1">
      <t>チュウ</t>
    </rPh>
    <rPh sb="14" eb="16">
      <t>ガイトウ</t>
    </rPh>
    <phoneticPr fontId="3"/>
  </si>
  <si>
    <t xml:space="preserve">注　業務継続計画未策定減算に該当する場合                          　  　上記単位数の100分の１減 </t>
    <rPh sb="0" eb="1">
      <t>チュウ</t>
    </rPh>
    <rPh sb="14" eb="16">
      <t>ガイトウ</t>
    </rPh>
    <phoneticPr fontId="3"/>
  </si>
  <si>
    <r>
      <t xml:space="preserve">理学療法士等による訪問の場合 
</t>
    </r>
    <r>
      <rPr>
        <sz val="8"/>
        <color indexed="8"/>
        <rFont val="ＭＳ Ｐゴシック"/>
        <family val="3"/>
        <charset val="128"/>
      </rPr>
      <t>※　1日に2回を超えて実施する場合は９０/１００</t>
    </r>
    <rPh sb="0" eb="2">
      <t>リガク</t>
    </rPh>
    <rPh sb="2" eb="5">
      <t>リョウホウシ</t>
    </rPh>
    <rPh sb="5" eb="6">
      <t>トウ</t>
    </rPh>
    <rPh sb="9" eb="11">
      <t>ホウモン</t>
    </rPh>
    <rPh sb="12" eb="14">
      <t>バアイ</t>
    </rPh>
    <phoneticPr fontId="3"/>
  </si>
  <si>
    <t>注　理学療法士等による訪問の場合について、前年度の理学療法士・作業療法士・言語聴覚士の訪問回数が
　　看護職員の訪問回数を超えている場合又は特定の加算（緊急時訪問看護加算、特別管理加算、看護体制
　　強化加算）を算定していない場合　　　　　　　　　　　　　　　　　 　 ８単位減／回</t>
    <rPh sb="0" eb="1">
      <t>チュウ</t>
    </rPh>
    <rPh sb="21" eb="24">
      <t>ゼンネンド</t>
    </rPh>
    <rPh sb="25" eb="27">
      <t>リガク</t>
    </rPh>
    <rPh sb="70" eb="72">
      <t>トクテイ</t>
    </rPh>
    <rPh sb="73" eb="75">
      <t>カサン</t>
    </rPh>
    <rPh sb="76" eb="79">
      <t>キンキュウジ</t>
    </rPh>
    <rPh sb="79" eb="85">
      <t>ホウモンカンゴカサン</t>
    </rPh>
    <rPh sb="86" eb="90">
      <t>トクベツカンリ</t>
    </rPh>
    <rPh sb="90" eb="92">
      <t>カサン</t>
    </rPh>
    <rPh sb="113" eb="115">
      <t>バアイリガクリョウホウシサギョウリョウホウシマタゲンゴチョウカクシホウモン</t>
    </rPh>
    <phoneticPr fontId="3"/>
  </si>
  <si>
    <t>注  理学療法士等による訪問の場合について
  　①前年度の理学療法士・作業療法士・言語聴覚士の訪問回数が看護職員の訪問回数を超えている場合又は特定の加算（緊急時訪問
　　　看護加算、特別管理加算、看護体制強化加算）を算定していない場合　  　　　　　　　　　８単位減／回
　　②理学療法士、作業療法士又は言語聴覚士による介護予防訪問看護を利用開始月から12月を超えて利用する場合
　　　　　  　　　　　　　　　　　　　　　　　　　　　　　　　　①を算定している場合　　１５単位減／回
　　　　　　　　　　　　　　　　　　　　　　　　　　　　　　　　①を算定していない場合　　５単位減／回</t>
    <rPh sb="0" eb="1">
      <t>チュウ</t>
    </rPh>
    <rPh sb="140" eb="142">
      <t>リガク</t>
    </rPh>
    <phoneticPr fontId="3"/>
  </si>
  <si>
    <r>
      <rPr>
        <b/>
        <sz val="18"/>
        <rFont val="ＭＳ Ｐゴシック"/>
        <family val="3"/>
        <charset val="128"/>
      </rPr>
      <t>訪問看護・介護予防訪問看護事業所　料金表　（４級地）</t>
    </r>
    <r>
      <rPr>
        <b/>
        <sz val="14"/>
        <rFont val="ＭＳ Ｐゴシック"/>
        <family val="3"/>
        <charset val="128"/>
      </rPr>
      <t xml:space="preserve">
</t>
    </r>
    <r>
      <rPr>
        <b/>
        <sz val="12"/>
        <rFont val="ＭＳ Ｐゴシック"/>
        <family val="3"/>
        <charset val="128"/>
      </rPr>
      <t>（朝霞市、志木市）</t>
    </r>
    <rPh sb="0" eb="2">
      <t>ホウモン</t>
    </rPh>
    <rPh sb="2" eb="4">
      <t>カンゴ</t>
    </rPh>
    <rPh sb="5" eb="9">
      <t>ヨ</t>
    </rPh>
    <rPh sb="9" eb="11">
      <t>ホウモン</t>
    </rPh>
    <rPh sb="11" eb="13">
      <t>カンゴ</t>
    </rPh>
    <rPh sb="13" eb="15">
      <t>ジギョウ</t>
    </rPh>
    <rPh sb="15" eb="16">
      <t>ショ</t>
    </rPh>
    <rPh sb="17" eb="19">
      <t>ベツリョウキン</t>
    </rPh>
    <rPh sb="19" eb="20">
      <t>ヒョウ</t>
    </rPh>
    <rPh sb="23" eb="25">
      <t>キュウチ</t>
    </rPh>
    <rPh sb="32" eb="35">
      <t>シキシ</t>
    </rPh>
    <phoneticPr fontId="3"/>
  </si>
  <si>
    <r>
      <rPr>
        <b/>
        <sz val="18"/>
        <rFont val="ＭＳ Ｐゴシック"/>
        <family val="3"/>
        <charset val="128"/>
      </rPr>
      <t>訪問看護・介護予防訪問看護事業所　料金表　（５級地）</t>
    </r>
    <r>
      <rPr>
        <b/>
        <sz val="14"/>
        <rFont val="ＭＳ Ｐゴシック"/>
        <family val="3"/>
        <charset val="128"/>
      </rPr>
      <t xml:space="preserve">
</t>
    </r>
    <r>
      <rPr>
        <b/>
        <sz val="12"/>
        <rFont val="ＭＳ Ｐゴシック"/>
        <family val="3"/>
        <charset val="128"/>
      </rPr>
      <t>（</t>
    </r>
    <r>
      <rPr>
        <b/>
        <i/>
        <sz val="12"/>
        <color rgb="FFFF0000"/>
        <rFont val="ＭＳ Ｐゴシック"/>
        <family val="3"/>
        <charset val="128"/>
      </rPr>
      <t>草加市、戸田市</t>
    </r>
    <r>
      <rPr>
        <b/>
        <sz val="12"/>
        <rFont val="ＭＳ Ｐゴシック"/>
        <family val="3"/>
        <charset val="128"/>
      </rPr>
      <t>、新座市、</t>
    </r>
    <r>
      <rPr>
        <b/>
        <i/>
        <sz val="12"/>
        <color rgb="FFFF0000"/>
        <rFont val="ＭＳ Ｐゴシック"/>
        <family val="3"/>
        <charset val="128"/>
      </rPr>
      <t>八潮市</t>
    </r>
    <r>
      <rPr>
        <b/>
        <sz val="12"/>
        <rFont val="ＭＳ Ｐゴシック"/>
        <family val="3"/>
        <charset val="128"/>
      </rPr>
      <t>、ふじみ野市）</t>
    </r>
    <rPh sb="0" eb="2">
      <t>ホウモン</t>
    </rPh>
    <rPh sb="2" eb="4">
      <t>カンゴ</t>
    </rPh>
    <rPh sb="5" eb="9">
      <t>ヨ</t>
    </rPh>
    <rPh sb="9" eb="11">
      <t>ホウモン</t>
    </rPh>
    <rPh sb="11" eb="13">
      <t>カンゴ</t>
    </rPh>
    <rPh sb="13" eb="15">
      <t>ジギョウ</t>
    </rPh>
    <rPh sb="15" eb="16">
      <t>ショ</t>
    </rPh>
    <rPh sb="17" eb="19">
      <t>ベツリョウキン</t>
    </rPh>
    <rPh sb="19" eb="20">
      <t>ヒョウ</t>
    </rPh>
    <rPh sb="23" eb="25">
      <t>キュウチ</t>
    </rPh>
    <rPh sb="28" eb="31">
      <t>ソウカシ</t>
    </rPh>
    <rPh sb="32" eb="35">
      <t>トダシ</t>
    </rPh>
    <rPh sb="40" eb="43">
      <t>ヤシオシ</t>
    </rPh>
    <rPh sb="47" eb="48">
      <t>ノ</t>
    </rPh>
    <rPh sb="48" eb="49">
      <t>シ</t>
    </rPh>
    <phoneticPr fontId="3"/>
  </si>
  <si>
    <r>
      <rPr>
        <b/>
        <sz val="18"/>
        <rFont val="ＭＳ Ｐゴシック"/>
        <family val="3"/>
        <charset val="128"/>
      </rPr>
      <t>訪問看護・介護予防訪問看護事業所　料金表　（６級地）</t>
    </r>
    <r>
      <rPr>
        <b/>
        <sz val="14"/>
        <rFont val="ＭＳ Ｐゴシック"/>
        <family val="3"/>
        <charset val="128"/>
      </rPr>
      <t xml:space="preserve">
</t>
    </r>
    <r>
      <rPr>
        <b/>
        <sz val="10"/>
        <rFont val="ＭＳ Ｐゴシック"/>
        <family val="3"/>
        <charset val="128"/>
      </rPr>
      <t>（川越市、行田市、所沢市、飯能市</t>
    </r>
    <r>
      <rPr>
        <b/>
        <i/>
        <sz val="10"/>
        <rFont val="ＭＳ Ｐゴシック"/>
        <family val="3"/>
        <charset val="128"/>
      </rPr>
      <t>、</t>
    </r>
    <r>
      <rPr>
        <b/>
        <sz val="10"/>
        <rFont val="ＭＳ Ｐゴシック"/>
        <family val="3"/>
        <charset val="128"/>
      </rPr>
      <t>加須市、東松山市、春日部市、狭山市、羽生市、鴻巣市、上尾市、越谷市、蕨市、
入間市、桶川市、久喜市、北本市、富士見市、三郷市、蓮田市、坂戸市、幸手市、鶴ヶ島市、吉川市、白岡市、伊奈町、
三芳町、宮代町、杉戸町、松伏町）</t>
    </r>
    <rPh sb="0" eb="2">
      <t>ホウモン</t>
    </rPh>
    <rPh sb="2" eb="4">
      <t>カンゴ</t>
    </rPh>
    <rPh sb="5" eb="9">
      <t>ヨ</t>
    </rPh>
    <rPh sb="9" eb="11">
      <t>ホウモン</t>
    </rPh>
    <rPh sb="11" eb="13">
      <t>カンゴ</t>
    </rPh>
    <rPh sb="13" eb="15">
      <t>ジギョウ</t>
    </rPh>
    <rPh sb="15" eb="16">
      <t>ショ</t>
    </rPh>
    <rPh sb="17" eb="19">
      <t>ベツリョウキン</t>
    </rPh>
    <rPh sb="19" eb="20">
      <t>ヒョウ</t>
    </rPh>
    <rPh sb="23" eb="25">
      <t>キュウチ</t>
    </rPh>
    <rPh sb="40" eb="43">
      <t>ハンノウシ</t>
    </rPh>
    <phoneticPr fontId="3"/>
  </si>
  <si>
    <t>遠隔死亡診断補助加算</t>
    <rPh sb="0" eb="2">
      <t>エンカク</t>
    </rPh>
    <rPh sb="2" eb="4">
      <t>シボウ</t>
    </rPh>
    <rPh sb="4" eb="6">
      <t>シンダン</t>
    </rPh>
    <rPh sb="6" eb="8">
      <t>ホジョ</t>
    </rPh>
    <rPh sb="8" eb="10">
      <t>カサン</t>
    </rPh>
    <phoneticPr fontId="3"/>
  </si>
  <si>
    <t>+150</t>
  </si>
  <si>
    <t>+150</t>
    <phoneticPr fontId="3"/>
  </si>
  <si>
    <t>1月につき（1月に１回を限度）</t>
    <rPh sb="1" eb="2">
      <t>ツキ</t>
    </rPh>
    <phoneticPr fontId="3"/>
  </si>
  <si>
    <t>１回につき（1月に１回を限度）</t>
    <rPh sb="1" eb="2">
      <t>カイ</t>
    </rPh>
    <phoneticPr fontId="3"/>
  </si>
  <si>
    <t>１月につき（1月に１回を限度）</t>
    <rPh sb="1" eb="2">
      <t>ツキ</t>
    </rPh>
    <phoneticPr fontId="3"/>
  </si>
  <si>
    <t>注  理学療法士等による訪問の場合について
  　①前年度の理学療法士・作業療法士・言語聴覚士の訪問回数が看護職員の訪問回数を超えている場合又は特定の加算（緊急時訪
　　　問看護加算、特別管理加算、看護体制強化加算）を算定していない場合　  　　　　　　　　８単位減／回
　　②理学療法士、作業療法士又は言語聴覚士による介護予防訪問看護を利用開始月から12月を超えて利用する場合
　　　　　  　　　　　　　　　　　　　　　　　　　　　　　　　　①を算定している場合　　１５単位減／回
　　　　　　　　　　　　　　　　　　　　　　　　　　　　　　　　①を算定していない場合　　５単位減／回</t>
    <rPh sb="0" eb="1">
      <t>チュウ</t>
    </rPh>
    <rPh sb="139" eb="141">
      <t>リガク</t>
    </rPh>
    <phoneticPr fontId="3"/>
  </si>
  <si>
    <t>注　理学療法士等による訪問の場合について、前年度の理学療法士・作業療法士・言語聴覚士の訪問回数が
　　看護職員の訪問回数を超えている場合又は特定の加算（緊急時訪問看護加算、特別管理加算、看護体制
　　強化加算）を算定していない場合　　　　　　　　　　　　　　　　　    ８単位減／回</t>
    <rPh sb="0" eb="1">
      <t>チュウ</t>
    </rPh>
    <rPh sb="21" eb="24">
      <t>ゼンネンド</t>
    </rPh>
    <rPh sb="25" eb="27">
      <t>リガク</t>
    </rPh>
    <rPh sb="70" eb="72">
      <t>トクテイ</t>
    </rPh>
    <rPh sb="73" eb="75">
      <t>カサン</t>
    </rPh>
    <rPh sb="76" eb="79">
      <t>キンキュウジ</t>
    </rPh>
    <rPh sb="79" eb="85">
      <t>ホウモンカンゴカサン</t>
    </rPh>
    <rPh sb="86" eb="90">
      <t>トクベツカンリ</t>
    </rPh>
    <rPh sb="90" eb="92">
      <t>カサン</t>
    </rPh>
    <rPh sb="113" eb="115">
      <t>バアイリガクリョウホウシサギョウリョウホウシマタゲンゴチョウカクシホウモン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</si>
</sst>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円&quot;\ "/>
    <numFmt numFmtId="178" formatCode="#,##0_ "/>
  </numFmts>
  <fonts count="33">
    <font>
      <sz val="11"/>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b/>
      <sz val="14"/>
      <name val="HG丸ｺﾞｼｯｸM-PRO"/>
      <family val="3"/>
      <charset val="128"/>
    </font>
    <font>
      <sz val="12"/>
      <name val="HG創英角ﾎﾟｯﾌﾟ体"/>
      <family val="3"/>
      <charset val="128"/>
    </font>
    <font>
      <sz val="10"/>
      <name val="ＭＳ Ｐゴシック"/>
      <family val="3"/>
      <charset val="128"/>
    </font>
    <font>
      <sz val="10"/>
      <name val="ＭＳ Ｐ明朝"/>
      <family val="1"/>
      <charset val="128"/>
    </font>
    <font>
      <sz val="10"/>
      <color indexed="8"/>
      <name val="ＭＳ Ｐゴシック"/>
      <family val="3"/>
      <charset val="128"/>
    </font>
    <font>
      <sz val="8"/>
      <color indexed="8"/>
      <name val="ＭＳ Ｐゴシック"/>
      <family val="3"/>
      <charset val="128"/>
    </font>
    <font>
      <sz val="10"/>
      <name val="HG創英角ﾎﾟｯﾌﾟ体"/>
      <family val="3"/>
      <charset val="128"/>
    </font>
    <font>
      <sz val="10"/>
      <name val="ＭＳ 明朝"/>
      <family val="1"/>
      <charset val="128"/>
    </font>
    <font>
      <sz val="10"/>
      <name val="Century"/>
      <family val="1"/>
    </font>
    <font>
      <b/>
      <sz val="10"/>
      <name val="ＭＳ Ｐゴシック"/>
      <family val="3"/>
      <charset val="128"/>
    </font>
    <font>
      <b/>
      <sz val="18"/>
      <name val="ＭＳ Ｐゴシック"/>
      <family val="3"/>
      <charset val="128"/>
    </font>
    <font>
      <b/>
      <sz val="12"/>
      <name val="ＭＳ Ｐゴシック"/>
      <family val="3"/>
      <charset val="128"/>
    </font>
    <font>
      <sz val="10"/>
      <color indexed="10"/>
      <name val="ＭＳ 明朝"/>
      <family val="1"/>
      <charset val="128"/>
    </font>
    <font>
      <sz val="10"/>
      <color indexed="8"/>
      <name val="ＭＳ 明朝"/>
      <family val="1"/>
      <charset val="128"/>
    </font>
    <font>
      <sz val="11"/>
      <color indexed="10"/>
      <name val="ＭＳ Ｐゴシック"/>
      <family val="3"/>
      <charset val="128"/>
    </font>
    <font>
      <i/>
      <sz val="8"/>
      <color indexed="8"/>
      <name val="ＭＳ Ｐゴシック"/>
      <family val="3"/>
      <charset val="128"/>
    </font>
    <font>
      <b/>
      <i/>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明朝"/>
      <family val="1"/>
      <charset val="128"/>
    </font>
    <font>
      <sz val="9"/>
      <color theme="1"/>
      <name val="ＭＳ Ｐゴシック"/>
      <family val="3"/>
      <charset val="128"/>
    </font>
    <font>
      <b/>
      <sz val="12"/>
      <color theme="1"/>
      <name val="HG創英角ﾎﾟｯﾌﾟ体"/>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0"/>
      <color rgb="FFFF0000"/>
      <name val="ＭＳ 明朝"/>
      <family val="1"/>
      <charset val="128"/>
    </font>
    <font>
      <sz val="10"/>
      <color rgb="FFFF0000"/>
      <name val="HG創英角ﾎﾟｯﾌﾟ体"/>
      <family val="3"/>
      <charset val="128"/>
    </font>
    <font>
      <strike/>
      <sz val="10"/>
      <color rgb="FFFF0000"/>
      <name val="ＭＳ Ｐゴシック"/>
      <family val="3"/>
      <charset val="128"/>
    </font>
    <font>
      <b/>
      <i/>
      <sz val="12"/>
      <color rgb="FFFF000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8" tint="0.79998168889431442"/>
        <bgColor indexed="64"/>
      </patternFill>
    </fill>
  </fills>
  <borders count="9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medium">
        <color indexed="64"/>
      </right>
      <top/>
      <bottom style="medium">
        <color indexed="64"/>
      </bottom>
      <diagonal/>
    </border>
    <border>
      <left style="thin">
        <color indexed="64"/>
      </left>
      <right/>
      <top style="thin">
        <color indexed="64"/>
      </top>
      <bottom style="hair">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thin">
        <color indexed="64"/>
      </left>
      <right/>
      <top style="double">
        <color indexed="64"/>
      </top>
      <bottom/>
      <diagonal/>
    </border>
    <border>
      <left style="hair">
        <color indexed="64"/>
      </left>
      <right style="medium">
        <color indexed="64"/>
      </right>
      <top/>
      <bottom style="thin">
        <color indexed="64"/>
      </bottom>
      <diagonal/>
    </border>
    <border>
      <left style="hair">
        <color indexed="64"/>
      </left>
      <right/>
      <top style="hair">
        <color indexed="64"/>
      </top>
      <bottom style="double">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double">
        <color indexed="64"/>
      </top>
      <bottom/>
      <diagonal/>
    </border>
    <border>
      <left style="thin">
        <color indexed="64"/>
      </left>
      <right/>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thin">
        <color indexed="64"/>
      </bottom>
      <diagonal/>
    </border>
    <border>
      <left/>
      <right/>
      <top style="hair">
        <color indexed="64"/>
      </top>
      <bottom/>
      <diagonal/>
    </border>
    <border>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thin">
        <color indexed="64"/>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hair">
        <color indexed="64"/>
      </left>
      <right style="hair">
        <color indexed="64"/>
      </right>
      <top/>
      <bottom style="medium">
        <color indexed="64"/>
      </bottom>
      <diagonal/>
    </border>
    <border>
      <left style="medium">
        <color indexed="64"/>
      </left>
      <right style="thin">
        <color indexed="64"/>
      </right>
      <top style="hair">
        <color indexed="64"/>
      </top>
      <bottom style="medium">
        <color indexed="64"/>
      </bottom>
      <diagonal/>
    </border>
  </borders>
  <cellStyleXfs count="1">
    <xf numFmtId="0" fontId="0" fillId="0" borderId="0">
      <alignment vertical="center"/>
    </xf>
  </cellStyleXfs>
  <cellXfs count="263">
    <xf numFmtId="0" fontId="0" fillId="0" borderId="0" xfId="0">
      <alignment vertical="center"/>
    </xf>
    <xf numFmtId="0" fontId="0" fillId="0" borderId="0" xfId="0" applyAlignment="1">
      <alignment vertical="center" wrapText="1"/>
    </xf>
    <xf numFmtId="0" fontId="1" fillId="0" borderId="0" xfId="0" applyFont="1">
      <alignment vertical="center"/>
    </xf>
    <xf numFmtId="0" fontId="4" fillId="0" borderId="0" xfId="0" applyFont="1">
      <alignment vertical="center"/>
    </xf>
    <xf numFmtId="0" fontId="5" fillId="0" borderId="0" xfId="0" applyFont="1" applyAlignment="1">
      <alignment vertical="top"/>
    </xf>
    <xf numFmtId="0" fontId="6" fillId="0" borderId="0" xfId="0" applyFont="1">
      <alignment vertical="center"/>
    </xf>
    <xf numFmtId="0" fontId="7" fillId="0" borderId="0" xfId="0" applyFont="1">
      <alignment vertical="center"/>
    </xf>
    <xf numFmtId="0" fontId="21" fillId="0" borderId="0" xfId="0" applyFont="1">
      <alignment vertical="center"/>
    </xf>
    <xf numFmtId="0" fontId="22" fillId="0" borderId="1" xfId="0" applyFont="1" applyBorder="1" applyAlignment="1">
      <alignment vertical="center" wrapText="1"/>
    </xf>
    <xf numFmtId="0" fontId="22" fillId="0" borderId="2" xfId="0" applyFont="1" applyBorder="1" applyAlignment="1">
      <alignment horizontal="justify" vertical="center"/>
    </xf>
    <xf numFmtId="0" fontId="22" fillId="0" borderId="3" xfId="0" applyFont="1" applyBorder="1" applyAlignment="1">
      <alignment horizontal="justify" vertical="center"/>
    </xf>
    <xf numFmtId="0" fontId="22" fillId="0" borderId="0" xfId="0" applyFont="1" applyAlignment="1"/>
    <xf numFmtId="0" fontId="11" fillId="0" borderId="0" xfId="0" applyFont="1" applyAlignment="1">
      <alignment horizontal="left"/>
    </xf>
    <xf numFmtId="0" fontId="6" fillId="0" borderId="0" xfId="0" applyFont="1" applyAlignment="1"/>
    <xf numFmtId="0" fontId="7" fillId="0" borderId="0" xfId="0" applyFont="1" applyAlignment="1"/>
    <xf numFmtId="0" fontId="22" fillId="0" borderId="0" xfId="0" applyFont="1" applyAlignment="1">
      <alignment horizontal="left"/>
    </xf>
    <xf numFmtId="0" fontId="22" fillId="0" borderId="0" xfId="0" applyFont="1">
      <alignment vertical="center"/>
    </xf>
    <xf numFmtId="0" fontId="22" fillId="0" borderId="6" xfId="0" applyFont="1" applyBorder="1">
      <alignment vertical="center"/>
    </xf>
    <xf numFmtId="177" fontId="21" fillId="2" borderId="7" xfId="0" applyNumberFormat="1" applyFont="1" applyFill="1" applyBorder="1" applyAlignment="1">
      <alignment horizontal="right" vertical="center" wrapText="1"/>
    </xf>
    <xf numFmtId="0" fontId="22" fillId="0" borderId="8" xfId="0" applyFont="1" applyBorder="1" applyAlignment="1">
      <alignment vertical="center" wrapText="1"/>
    </xf>
    <xf numFmtId="0" fontId="22" fillId="0" borderId="9" xfId="0" applyFont="1" applyBorder="1">
      <alignment vertical="center"/>
    </xf>
    <xf numFmtId="177" fontId="21" fillId="2" borderId="9" xfId="0" applyNumberFormat="1" applyFont="1" applyFill="1" applyBorder="1" applyAlignment="1">
      <alignment horizontal="right" vertical="center" wrapText="1"/>
    </xf>
    <xf numFmtId="0" fontId="22" fillId="0" borderId="11" xfId="0" applyFont="1" applyBorder="1" applyAlignment="1">
      <alignment vertical="center" wrapText="1"/>
    </xf>
    <xf numFmtId="0" fontId="22" fillId="0" borderId="10" xfId="0" applyFont="1" applyBorder="1">
      <alignment vertical="center"/>
    </xf>
    <xf numFmtId="0" fontId="22" fillId="0" borderId="12" xfId="0" applyFont="1" applyBorder="1" applyAlignment="1">
      <alignment vertical="center" wrapText="1"/>
    </xf>
    <xf numFmtId="177" fontId="21" fillId="2" borderId="13" xfId="0" applyNumberFormat="1" applyFont="1" applyFill="1" applyBorder="1" applyAlignment="1">
      <alignment horizontal="right" vertical="center" wrapText="1"/>
    </xf>
    <xf numFmtId="0" fontId="6" fillId="0" borderId="12" xfId="0" applyFont="1" applyBorder="1" applyAlignment="1">
      <alignment vertical="center" wrapText="1"/>
    </xf>
    <xf numFmtId="0" fontId="6" fillId="0" borderId="6" xfId="0" applyFont="1" applyBorder="1">
      <alignment vertical="center"/>
    </xf>
    <xf numFmtId="0" fontId="22" fillId="0" borderId="14" xfId="0" applyFont="1" applyBorder="1" applyAlignment="1">
      <alignment vertical="center" wrapText="1"/>
    </xf>
    <xf numFmtId="0" fontId="24" fillId="0" borderId="0" xfId="0" applyFont="1" applyAlignment="1">
      <alignment vertical="center" wrapText="1"/>
    </xf>
    <xf numFmtId="49" fontId="24" fillId="0" borderId="0" xfId="0" applyNumberFormat="1" applyFont="1" applyAlignment="1">
      <alignment horizontal="right" vertical="center"/>
    </xf>
    <xf numFmtId="178" fontId="24" fillId="0" borderId="0" xfId="0" applyNumberFormat="1" applyFont="1" applyAlignment="1">
      <alignment horizontal="right" vertical="center" wrapText="1"/>
    </xf>
    <xf numFmtId="0" fontId="25" fillId="0" borderId="0" xfId="0" applyFont="1" applyAlignment="1">
      <alignment vertical="top"/>
    </xf>
    <xf numFmtId="0" fontId="6" fillId="0" borderId="0" xfId="0" applyFont="1" applyAlignment="1">
      <alignment vertical="top"/>
    </xf>
    <xf numFmtId="0" fontId="6" fillId="0" borderId="0" xfId="0" applyFont="1" applyAlignment="1">
      <alignment horizontal="left"/>
    </xf>
    <xf numFmtId="0" fontId="10" fillId="0" borderId="0" xfId="0" applyFont="1" applyAlignment="1">
      <alignment horizontal="right" vertical="top"/>
    </xf>
    <xf numFmtId="49" fontId="21" fillId="0" borderId="6" xfId="0" applyNumberFormat="1" applyFont="1" applyBorder="1" applyAlignment="1">
      <alignment horizontal="right" vertical="center"/>
    </xf>
    <xf numFmtId="49" fontId="21" fillId="0" borderId="10" xfId="0" applyNumberFormat="1" applyFont="1" applyBorder="1" applyAlignment="1">
      <alignment horizontal="right" vertical="center"/>
    </xf>
    <xf numFmtId="0" fontId="22" fillId="0" borderId="15" xfId="0" applyFont="1" applyBorder="1">
      <alignment vertical="center"/>
    </xf>
    <xf numFmtId="177" fontId="21" fillId="2" borderId="16" xfId="0" applyNumberFormat="1" applyFont="1" applyFill="1" applyBorder="1" applyAlignment="1">
      <alignment horizontal="right" vertical="center" wrapText="1"/>
    </xf>
    <xf numFmtId="0" fontId="11" fillId="0" borderId="0" xfId="0" applyFont="1">
      <alignment vertical="center"/>
    </xf>
    <xf numFmtId="0" fontId="6" fillId="0" borderId="17" xfId="0" applyFont="1" applyBorder="1">
      <alignment vertical="center"/>
    </xf>
    <xf numFmtId="0" fontId="6" fillId="0" borderId="18" xfId="0" applyFont="1" applyBorder="1">
      <alignment vertical="center"/>
    </xf>
    <xf numFmtId="0" fontId="7" fillId="0" borderId="19" xfId="0" applyFont="1" applyBorder="1" applyAlignment="1">
      <alignment horizontal="center" vertical="center" wrapText="1"/>
    </xf>
    <xf numFmtId="0" fontId="6" fillId="0" borderId="20" xfId="0"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7" fillId="0" borderId="23"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wrapText="1"/>
    </xf>
    <xf numFmtId="177" fontId="21" fillId="2" borderId="1" xfId="0" applyNumberFormat="1" applyFont="1" applyFill="1" applyBorder="1" applyAlignment="1">
      <alignment horizontal="right" vertical="center" wrapText="1"/>
    </xf>
    <xf numFmtId="0" fontId="24" fillId="0" borderId="14" xfId="0" applyFont="1" applyBorder="1" applyAlignment="1">
      <alignment vertical="center" wrapText="1"/>
    </xf>
    <xf numFmtId="0" fontId="6" fillId="0" borderId="23" xfId="0" applyFont="1" applyBorder="1" applyAlignment="1">
      <alignment horizontal="center" vertical="center"/>
    </xf>
    <xf numFmtId="0" fontId="6" fillId="0" borderId="33" xfId="0" applyFont="1" applyBorder="1" applyAlignment="1">
      <alignment horizontal="center" vertical="center" wrapText="1"/>
    </xf>
    <xf numFmtId="0" fontId="6" fillId="0" borderId="35" xfId="0" applyFont="1" applyBorder="1" applyAlignment="1">
      <alignment horizontal="center" vertical="center"/>
    </xf>
    <xf numFmtId="177" fontId="21" fillId="2" borderId="40" xfId="0" applyNumberFormat="1" applyFont="1" applyFill="1" applyBorder="1" applyAlignment="1">
      <alignment horizontal="right" vertical="center" wrapText="1"/>
    </xf>
    <xf numFmtId="177" fontId="21" fillId="2" borderId="27" xfId="0" applyNumberFormat="1" applyFont="1" applyFill="1" applyBorder="1" applyAlignment="1">
      <alignment horizontal="right" vertical="center" wrapText="1"/>
    </xf>
    <xf numFmtId="0" fontId="22" fillId="0" borderId="41" xfId="0" applyFont="1" applyBorder="1">
      <alignment vertical="center"/>
    </xf>
    <xf numFmtId="0" fontId="22" fillId="0" borderId="27" xfId="0" applyFont="1" applyBorder="1">
      <alignment vertical="center"/>
    </xf>
    <xf numFmtId="0" fontId="22" fillId="0" borderId="40" xfId="0" applyFont="1" applyBorder="1">
      <alignment vertical="center"/>
    </xf>
    <xf numFmtId="177" fontId="0" fillId="2" borderId="7" xfId="0" applyNumberFormat="1" applyFill="1" applyBorder="1" applyAlignment="1">
      <alignment horizontal="right" vertical="center" wrapText="1"/>
    </xf>
    <xf numFmtId="0" fontId="22" fillId="0" borderId="7" xfId="0" applyFont="1" applyBorder="1">
      <alignment vertical="center"/>
    </xf>
    <xf numFmtId="177" fontId="21" fillId="2" borderId="46" xfId="0" applyNumberFormat="1" applyFont="1" applyFill="1" applyBorder="1" applyAlignment="1">
      <alignment horizontal="right" vertical="center" wrapText="1"/>
    </xf>
    <xf numFmtId="177" fontId="21" fillId="2" borderId="41" xfId="0" applyNumberFormat="1" applyFont="1" applyFill="1" applyBorder="1" applyAlignment="1">
      <alignment horizontal="right" vertical="center" wrapText="1"/>
    </xf>
    <xf numFmtId="177" fontId="0" fillId="2" borderId="40" xfId="0" applyNumberFormat="1" applyFill="1" applyBorder="1" applyAlignment="1">
      <alignment horizontal="right" vertical="center" wrapText="1"/>
    </xf>
    <xf numFmtId="0" fontId="6" fillId="0" borderId="41" xfId="0" applyFont="1" applyBorder="1">
      <alignment vertical="center"/>
    </xf>
    <xf numFmtId="177" fontId="0" fillId="2" borderId="48" xfId="0" applyNumberFormat="1" applyFill="1" applyBorder="1" applyAlignment="1">
      <alignment horizontal="right" vertical="center" wrapText="1"/>
    </xf>
    <xf numFmtId="0" fontId="6" fillId="0" borderId="27" xfId="0" applyFont="1" applyBorder="1">
      <alignment vertical="center"/>
    </xf>
    <xf numFmtId="0" fontId="6" fillId="0" borderId="40" xfId="0" applyFont="1" applyBorder="1">
      <alignment vertical="center"/>
    </xf>
    <xf numFmtId="177" fontId="0" fillId="2" borderId="41" xfId="0" applyNumberFormat="1" applyFill="1" applyBorder="1" applyAlignment="1">
      <alignment horizontal="right" vertical="center" wrapText="1"/>
    </xf>
    <xf numFmtId="0" fontId="6" fillId="0" borderId="7" xfId="0" applyFont="1" applyBorder="1">
      <alignment vertical="center"/>
    </xf>
    <xf numFmtId="177" fontId="0" fillId="2" borderId="13" xfId="0" applyNumberFormat="1" applyFill="1" applyBorder="1" applyAlignment="1">
      <alignment horizontal="right" vertical="center" wrapText="1"/>
    </xf>
    <xf numFmtId="177" fontId="0" fillId="2" borderId="27" xfId="0" applyNumberFormat="1" applyFill="1" applyBorder="1" applyAlignment="1">
      <alignment horizontal="right" vertical="center" wrapText="1"/>
    </xf>
    <xf numFmtId="177" fontId="0" fillId="2" borderId="46" xfId="0" applyNumberFormat="1" applyFill="1" applyBorder="1" applyAlignment="1">
      <alignment horizontal="right" vertical="center" wrapText="1"/>
    </xf>
    <xf numFmtId="0" fontId="22" fillId="0" borderId="49" xfId="0" applyFont="1" applyBorder="1" applyAlignment="1">
      <alignment vertical="center" wrapText="1"/>
    </xf>
    <xf numFmtId="0" fontId="22" fillId="0" borderId="51" xfId="0" applyFont="1" applyBorder="1" applyAlignment="1">
      <alignment vertical="center" wrapText="1"/>
    </xf>
    <xf numFmtId="0" fontId="22" fillId="0" borderId="6" xfId="0" applyFont="1" applyBorder="1" applyAlignment="1">
      <alignment vertical="center" wrapText="1"/>
    </xf>
    <xf numFmtId="0" fontId="22" fillId="0" borderId="45" xfId="0" applyFont="1" applyBorder="1" applyAlignment="1">
      <alignment vertical="center" wrapText="1"/>
    </xf>
    <xf numFmtId="0" fontId="22" fillId="0" borderId="0" xfId="0" applyFont="1" applyAlignment="1">
      <alignment horizontal="left" vertical="center" wrapText="1"/>
    </xf>
    <xf numFmtId="49" fontId="23" fillId="0" borderId="0" xfId="0" applyNumberFormat="1" applyFont="1" applyAlignment="1">
      <alignment horizontal="right" vertical="center"/>
    </xf>
    <xf numFmtId="177" fontId="21" fillId="2" borderId="0" xfId="0" applyNumberFormat="1" applyFont="1" applyFill="1" applyAlignment="1">
      <alignment horizontal="right" vertical="center" wrapText="1"/>
    </xf>
    <xf numFmtId="177" fontId="21" fillId="2" borderId="55" xfId="0" applyNumberFormat="1" applyFont="1" applyFill="1" applyBorder="1" applyAlignment="1">
      <alignment horizontal="right" vertical="center" wrapText="1"/>
    </xf>
    <xf numFmtId="0" fontId="24" fillId="0" borderId="57" xfId="0" applyFont="1" applyBorder="1" applyAlignment="1">
      <alignment vertical="center" wrapText="1"/>
    </xf>
    <xf numFmtId="49" fontId="21" fillId="0" borderId="54" xfId="0" applyNumberFormat="1" applyFont="1" applyBorder="1" applyAlignment="1">
      <alignment horizontal="right" vertical="center"/>
    </xf>
    <xf numFmtId="177" fontId="21" fillId="2" borderId="48" xfId="0" applyNumberFormat="1" applyFont="1" applyFill="1" applyBorder="1" applyAlignment="1">
      <alignment horizontal="right" vertical="center" wrapText="1"/>
    </xf>
    <xf numFmtId="177" fontId="21" fillId="2" borderId="56" xfId="0" applyNumberFormat="1" applyFont="1" applyFill="1" applyBorder="1" applyAlignment="1">
      <alignment horizontal="right" vertical="center" wrapText="1"/>
    </xf>
    <xf numFmtId="177" fontId="21" fillId="2" borderId="43" xfId="0" applyNumberFormat="1" applyFont="1" applyFill="1" applyBorder="1" applyAlignment="1">
      <alignment horizontal="right" vertical="center" wrapText="1"/>
    </xf>
    <xf numFmtId="177" fontId="21" fillId="2" borderId="58" xfId="0" applyNumberFormat="1" applyFont="1" applyFill="1" applyBorder="1" applyAlignment="1">
      <alignment horizontal="right" vertical="center" wrapText="1"/>
    </xf>
    <xf numFmtId="177" fontId="21" fillId="2" borderId="61" xfId="0" applyNumberFormat="1" applyFont="1" applyFill="1" applyBorder="1" applyAlignment="1">
      <alignment horizontal="right" vertical="center" wrapText="1"/>
    </xf>
    <xf numFmtId="177" fontId="21" fillId="2" borderId="62" xfId="0" applyNumberFormat="1" applyFont="1" applyFill="1" applyBorder="1" applyAlignment="1">
      <alignment horizontal="right" vertical="center" wrapText="1"/>
    </xf>
    <xf numFmtId="177" fontId="26" fillId="2" borderId="7" xfId="0" applyNumberFormat="1" applyFont="1" applyFill="1" applyBorder="1" applyAlignment="1">
      <alignment horizontal="right" vertical="center" wrapText="1"/>
    </xf>
    <xf numFmtId="177" fontId="26" fillId="2" borderId="13" xfId="0" applyNumberFormat="1" applyFont="1" applyFill="1" applyBorder="1" applyAlignment="1">
      <alignment horizontal="right" vertical="center" wrapText="1"/>
    </xf>
    <xf numFmtId="177" fontId="26" fillId="2" borderId="45" xfId="0" applyNumberFormat="1" applyFont="1" applyFill="1" applyBorder="1" applyAlignment="1">
      <alignment horizontal="right" vertical="center" wrapText="1"/>
    </xf>
    <xf numFmtId="49" fontId="27" fillId="0" borderId="0" xfId="0" applyNumberFormat="1" applyFont="1" applyAlignment="1">
      <alignment horizontal="right" vertical="center"/>
    </xf>
    <xf numFmtId="178" fontId="27" fillId="0" borderId="0" xfId="0" applyNumberFormat="1" applyFont="1" applyAlignment="1">
      <alignment horizontal="right" vertical="center" wrapText="1"/>
    </xf>
    <xf numFmtId="0" fontId="28" fillId="0" borderId="0" xfId="0" applyFont="1">
      <alignment vertical="center"/>
    </xf>
    <xf numFmtId="177" fontId="26" fillId="2" borderId="57" xfId="0" applyNumberFormat="1" applyFont="1" applyFill="1" applyBorder="1" applyAlignment="1">
      <alignment horizontal="right" vertical="center" wrapText="1"/>
    </xf>
    <xf numFmtId="177" fontId="26" fillId="2" borderId="9" xfId="0" applyNumberFormat="1" applyFont="1" applyFill="1" applyBorder="1" applyAlignment="1">
      <alignment horizontal="right" vertical="center" wrapText="1"/>
    </xf>
    <xf numFmtId="49" fontId="26" fillId="0" borderId="6" xfId="0" applyNumberFormat="1" applyFont="1" applyBorder="1" applyAlignment="1">
      <alignment horizontal="right" vertical="center"/>
    </xf>
    <xf numFmtId="177" fontId="26" fillId="2" borderId="74" xfId="0" applyNumberFormat="1" applyFont="1" applyFill="1" applyBorder="1" applyAlignment="1">
      <alignment horizontal="right" vertical="center" wrapText="1"/>
    </xf>
    <xf numFmtId="177" fontId="26" fillId="2" borderId="77" xfId="0" applyNumberFormat="1" applyFont="1" applyFill="1" applyBorder="1" applyAlignment="1">
      <alignment horizontal="right" vertical="center" wrapText="1"/>
    </xf>
    <xf numFmtId="177" fontId="26" fillId="2" borderId="69" xfId="0" applyNumberFormat="1" applyFont="1" applyFill="1" applyBorder="1" applyAlignment="1">
      <alignment horizontal="right" vertical="center" wrapText="1"/>
    </xf>
    <xf numFmtId="177" fontId="26" fillId="2" borderId="2" xfId="0" applyNumberFormat="1" applyFont="1" applyFill="1" applyBorder="1" applyAlignment="1">
      <alignment horizontal="right" vertical="center" wrapText="1"/>
    </xf>
    <xf numFmtId="177" fontId="26" fillId="2" borderId="66" xfId="0" applyNumberFormat="1" applyFont="1" applyFill="1" applyBorder="1" applyAlignment="1">
      <alignment horizontal="right" vertical="center" wrapText="1"/>
    </xf>
    <xf numFmtId="177" fontId="18" fillId="2" borderId="74" xfId="0" applyNumberFormat="1" applyFont="1" applyFill="1" applyBorder="1" applyAlignment="1">
      <alignment horizontal="right" vertical="center" wrapText="1"/>
    </xf>
    <xf numFmtId="177" fontId="18" fillId="2" borderId="77" xfId="0" applyNumberFormat="1" applyFont="1" applyFill="1" applyBorder="1" applyAlignment="1">
      <alignment horizontal="right" vertical="center" wrapText="1"/>
    </xf>
    <xf numFmtId="177" fontId="18" fillId="2" borderId="69" xfId="0" applyNumberFormat="1" applyFont="1" applyFill="1" applyBorder="1" applyAlignment="1">
      <alignment horizontal="right" vertical="center" wrapText="1"/>
    </xf>
    <xf numFmtId="177" fontId="18" fillId="2" borderId="66" xfId="0" applyNumberFormat="1" applyFont="1" applyFill="1" applyBorder="1" applyAlignment="1">
      <alignment horizontal="right" vertical="center" wrapText="1"/>
    </xf>
    <xf numFmtId="178" fontId="28" fillId="0" borderId="12" xfId="0" applyNumberFormat="1" applyFont="1" applyBorder="1" applyAlignment="1">
      <alignment vertical="center" wrapText="1"/>
    </xf>
    <xf numFmtId="0" fontId="28" fillId="0" borderId="10" xfId="0" applyFont="1" applyBorder="1">
      <alignment vertical="center"/>
    </xf>
    <xf numFmtId="177" fontId="26" fillId="2" borderId="36" xfId="0" applyNumberFormat="1" applyFont="1" applyFill="1" applyBorder="1" applyAlignment="1">
      <alignment horizontal="right" vertical="center" wrapText="1"/>
    </xf>
    <xf numFmtId="177" fontId="26" fillId="2" borderId="30" xfId="0" applyNumberFormat="1" applyFont="1" applyFill="1" applyBorder="1" applyAlignment="1">
      <alignment horizontal="right" vertical="center" wrapText="1"/>
    </xf>
    <xf numFmtId="177" fontId="21" fillId="2" borderId="36" xfId="0" applyNumberFormat="1" applyFont="1" applyFill="1" applyBorder="1" applyAlignment="1">
      <alignment horizontal="right" vertical="center" wrapText="1"/>
    </xf>
    <xf numFmtId="177" fontId="21" fillId="2" borderId="32" xfId="0" applyNumberFormat="1" applyFont="1" applyFill="1" applyBorder="1" applyAlignment="1">
      <alignment horizontal="right" vertical="center" wrapText="1"/>
    </xf>
    <xf numFmtId="177" fontId="21" fillId="2" borderId="50" xfId="0" applyNumberFormat="1" applyFont="1" applyFill="1" applyBorder="1" applyAlignment="1">
      <alignment horizontal="right" vertical="center" wrapText="1"/>
    </xf>
    <xf numFmtId="49" fontId="21" fillId="0" borderId="1" xfId="0" applyNumberFormat="1" applyFont="1" applyBorder="1" applyAlignment="1">
      <alignment horizontal="right" vertical="center"/>
    </xf>
    <xf numFmtId="177" fontId="21" fillId="2" borderId="63" xfId="0" applyNumberFormat="1" applyFont="1" applyFill="1" applyBorder="1" applyAlignment="1">
      <alignment horizontal="right" vertical="center" wrapText="1"/>
    </xf>
    <xf numFmtId="177" fontId="21" fillId="2" borderId="37" xfId="0" applyNumberFormat="1" applyFont="1" applyFill="1" applyBorder="1" applyAlignment="1">
      <alignment horizontal="right" vertical="center" wrapText="1"/>
    </xf>
    <xf numFmtId="177" fontId="21" fillId="2" borderId="34" xfId="0" applyNumberFormat="1" applyFont="1" applyFill="1" applyBorder="1" applyAlignment="1">
      <alignment horizontal="right" vertical="center" wrapText="1"/>
    </xf>
    <xf numFmtId="49" fontId="21" fillId="0" borderId="14" xfId="0" applyNumberFormat="1" applyFont="1" applyBorder="1" applyAlignment="1">
      <alignment horizontal="right" vertical="center"/>
    </xf>
    <xf numFmtId="177" fontId="21" fillId="2" borderId="68" xfId="0" applyNumberFormat="1" applyFont="1" applyFill="1" applyBorder="1" applyAlignment="1">
      <alignment horizontal="right" vertical="center" wrapText="1"/>
    </xf>
    <xf numFmtId="177" fontId="21" fillId="2" borderId="69" xfId="0" applyNumberFormat="1" applyFont="1" applyFill="1" applyBorder="1" applyAlignment="1">
      <alignment horizontal="right" vertical="center" wrapText="1"/>
    </xf>
    <xf numFmtId="177" fontId="21" fillId="2" borderId="70" xfId="0" applyNumberFormat="1" applyFont="1" applyFill="1" applyBorder="1" applyAlignment="1">
      <alignment horizontal="right" vertical="center" wrapText="1"/>
    </xf>
    <xf numFmtId="177" fontId="21" fillId="2" borderId="71" xfId="0" applyNumberFormat="1" applyFont="1" applyFill="1" applyBorder="1" applyAlignment="1">
      <alignment horizontal="right" vertical="center" wrapText="1"/>
    </xf>
    <xf numFmtId="0" fontId="28" fillId="0" borderId="12" xfId="0" applyFont="1" applyBorder="1" applyAlignment="1">
      <alignment vertical="center" wrapText="1"/>
    </xf>
    <xf numFmtId="0" fontId="28" fillId="0" borderId="6" xfId="0" applyFont="1" applyBorder="1">
      <alignment vertical="center"/>
    </xf>
    <xf numFmtId="0" fontId="28" fillId="0" borderId="4" xfId="0" applyFont="1" applyBorder="1">
      <alignment vertical="center"/>
    </xf>
    <xf numFmtId="0" fontId="28" fillId="0" borderId="5" xfId="0" applyFont="1" applyBorder="1">
      <alignment vertical="center"/>
    </xf>
    <xf numFmtId="49" fontId="26" fillId="0" borderId="5" xfId="0" applyNumberFormat="1" applyFont="1" applyBorder="1" applyAlignment="1">
      <alignment horizontal="right" vertical="center"/>
    </xf>
    <xf numFmtId="177" fontId="26" fillId="2" borderId="38" xfId="0" applyNumberFormat="1" applyFont="1" applyFill="1" applyBorder="1" applyAlignment="1">
      <alignment horizontal="right" vertical="center" wrapText="1"/>
    </xf>
    <xf numFmtId="49" fontId="0" fillId="0" borderId="6" xfId="0" applyNumberFormat="1" applyBorder="1" applyAlignment="1">
      <alignment horizontal="right" vertical="center"/>
    </xf>
    <xf numFmtId="0" fontId="31" fillId="0" borderId="0" xfId="0" applyFont="1">
      <alignment vertical="center"/>
    </xf>
    <xf numFmtId="0" fontId="29" fillId="0" borderId="0" xfId="0" applyFont="1" applyAlignment="1">
      <alignment horizontal="left"/>
    </xf>
    <xf numFmtId="0" fontId="0" fillId="0" borderId="0" xfId="0" applyAlignment="1"/>
    <xf numFmtId="49" fontId="21" fillId="0" borderId="15" xfId="0" applyNumberFormat="1" applyFont="1" applyBorder="1" applyAlignment="1">
      <alignment horizontal="right" vertical="center"/>
    </xf>
    <xf numFmtId="49" fontId="26" fillId="0" borderId="10" xfId="0" applyNumberFormat="1" applyFont="1" applyBorder="1" applyAlignment="1">
      <alignment horizontal="right" vertical="center"/>
    </xf>
    <xf numFmtId="177" fontId="21" fillId="2" borderId="30" xfId="0" applyNumberFormat="1" applyFont="1" applyFill="1" applyBorder="1" applyAlignment="1">
      <alignment horizontal="right" vertical="center" wrapText="1"/>
    </xf>
    <xf numFmtId="177" fontId="21" fillId="2" borderId="44" xfId="0" applyNumberFormat="1" applyFont="1" applyFill="1" applyBorder="1" applyAlignment="1">
      <alignment horizontal="right" vertical="center" wrapText="1"/>
    </xf>
    <xf numFmtId="177" fontId="21" fillId="2" borderId="52" xfId="0" applyNumberFormat="1" applyFont="1" applyFill="1" applyBorder="1" applyAlignment="1">
      <alignment horizontal="right" vertical="center" wrapText="1"/>
    </xf>
    <xf numFmtId="177" fontId="21" fillId="2" borderId="53" xfId="0" applyNumberFormat="1" applyFont="1" applyFill="1" applyBorder="1" applyAlignment="1">
      <alignment horizontal="right" vertical="center" wrapText="1"/>
    </xf>
    <xf numFmtId="177" fontId="21" fillId="2" borderId="26" xfId="0" applyNumberFormat="1" applyFont="1" applyFill="1" applyBorder="1" applyAlignment="1">
      <alignment horizontal="right" vertical="center" wrapText="1"/>
    </xf>
    <xf numFmtId="177" fontId="26" fillId="2" borderId="46" xfId="0" applyNumberFormat="1" applyFont="1" applyFill="1" applyBorder="1" applyAlignment="1">
      <alignment horizontal="right" vertical="center" wrapText="1"/>
    </xf>
    <xf numFmtId="177" fontId="26" fillId="2" borderId="47" xfId="0" applyNumberFormat="1" applyFont="1" applyFill="1" applyBorder="1" applyAlignment="1">
      <alignment horizontal="right" vertical="center" wrapText="1"/>
    </xf>
    <xf numFmtId="177" fontId="26" fillId="2" borderId="32" xfId="0" applyNumberFormat="1" applyFont="1" applyFill="1" applyBorder="1" applyAlignment="1">
      <alignment horizontal="right" vertical="center" wrapText="1"/>
    </xf>
    <xf numFmtId="177" fontId="0" fillId="2" borderId="36" xfId="0" applyNumberFormat="1" applyFill="1" applyBorder="1" applyAlignment="1">
      <alignment horizontal="right" vertical="center" wrapText="1"/>
    </xf>
    <xf numFmtId="177" fontId="0" fillId="2" borderId="32" xfId="0" applyNumberFormat="1" applyFill="1" applyBorder="1" applyAlignment="1">
      <alignment horizontal="right" vertical="center" wrapText="1"/>
    </xf>
    <xf numFmtId="177" fontId="21" fillId="2" borderId="64" xfId="0" applyNumberFormat="1" applyFont="1" applyFill="1" applyBorder="1" applyAlignment="1">
      <alignment horizontal="right" vertical="center" wrapText="1"/>
    </xf>
    <xf numFmtId="49" fontId="21" fillId="0" borderId="57" xfId="0" applyNumberFormat="1" applyFont="1" applyBorder="1" applyAlignment="1">
      <alignment horizontal="right" vertical="center"/>
    </xf>
    <xf numFmtId="177" fontId="21" fillId="2" borderId="57" xfId="0" applyNumberFormat="1" applyFont="1" applyFill="1" applyBorder="1" applyAlignment="1">
      <alignment horizontal="right" vertical="center" wrapText="1"/>
    </xf>
    <xf numFmtId="177" fontId="21" fillId="2" borderId="66" xfId="0" applyNumberFormat="1" applyFont="1" applyFill="1" applyBorder="1" applyAlignment="1">
      <alignment horizontal="right" vertical="center" wrapText="1"/>
    </xf>
    <xf numFmtId="177" fontId="21" fillId="2" borderId="72" xfId="0" applyNumberFormat="1" applyFont="1" applyFill="1" applyBorder="1" applyAlignment="1">
      <alignment horizontal="right" vertical="center" wrapText="1"/>
    </xf>
    <xf numFmtId="177" fontId="21" fillId="2" borderId="73" xfId="0" applyNumberFormat="1" applyFont="1" applyFill="1" applyBorder="1" applyAlignment="1">
      <alignment horizontal="right" vertical="center" wrapText="1"/>
    </xf>
    <xf numFmtId="177" fontId="26" fillId="2" borderId="40" xfId="0" applyNumberFormat="1" applyFont="1" applyFill="1" applyBorder="1" applyAlignment="1">
      <alignment horizontal="right" vertical="center" wrapText="1"/>
    </xf>
    <xf numFmtId="177" fontId="26" fillId="2" borderId="44" xfId="0" applyNumberFormat="1" applyFont="1" applyFill="1" applyBorder="1" applyAlignment="1">
      <alignment horizontal="right" vertical="center" wrapText="1"/>
    </xf>
    <xf numFmtId="177" fontId="26" fillId="2" borderId="50" xfId="0" applyNumberFormat="1" applyFont="1" applyFill="1" applyBorder="1" applyAlignment="1">
      <alignment horizontal="right" vertical="center" wrapText="1"/>
    </xf>
    <xf numFmtId="177" fontId="21" fillId="2" borderId="29" xfId="0" applyNumberFormat="1" applyFont="1" applyFill="1" applyBorder="1" applyAlignment="1">
      <alignment horizontal="right" vertical="center" wrapText="1"/>
    </xf>
    <xf numFmtId="49" fontId="21" fillId="0" borderId="3" xfId="0" applyNumberFormat="1" applyFont="1" applyBorder="1" applyAlignment="1">
      <alignment horizontal="right" vertical="center"/>
    </xf>
    <xf numFmtId="177" fontId="21" fillId="2" borderId="42" xfId="0" applyNumberFormat="1" applyFont="1" applyFill="1" applyBorder="1" applyAlignment="1">
      <alignment horizontal="right" vertical="center" wrapText="1"/>
    </xf>
    <xf numFmtId="177" fontId="21" fillId="2" borderId="65" xfId="0" applyNumberFormat="1" applyFont="1" applyFill="1" applyBorder="1" applyAlignment="1">
      <alignment horizontal="right" vertical="center" wrapText="1"/>
    </xf>
    <xf numFmtId="177" fontId="21" fillId="2" borderId="67" xfId="0" applyNumberFormat="1" applyFont="1" applyFill="1" applyBorder="1" applyAlignment="1">
      <alignment horizontal="right" vertical="center" wrapText="1"/>
    </xf>
    <xf numFmtId="177" fontId="21" fillId="2" borderId="59" xfId="0" applyNumberFormat="1" applyFont="1" applyFill="1" applyBorder="1" applyAlignment="1">
      <alignment horizontal="right" vertical="center" wrapText="1"/>
    </xf>
    <xf numFmtId="177" fontId="26" fillId="2" borderId="29" xfId="0" applyNumberFormat="1" applyFont="1" applyFill="1" applyBorder="1" applyAlignment="1">
      <alignment horizontal="right" vertical="center" wrapText="1"/>
    </xf>
    <xf numFmtId="177" fontId="21" fillId="2" borderId="47" xfId="0" applyNumberFormat="1" applyFont="1" applyFill="1" applyBorder="1" applyAlignment="1">
      <alignment horizontal="right" vertical="center" wrapText="1"/>
    </xf>
    <xf numFmtId="177" fontId="21" fillId="2" borderId="60" xfId="0" applyNumberFormat="1" applyFont="1" applyFill="1" applyBorder="1" applyAlignment="1">
      <alignment horizontal="right" vertical="center" wrapText="1"/>
    </xf>
    <xf numFmtId="0" fontId="31" fillId="0" borderId="0" xfId="0" applyFont="1" applyAlignment="1">
      <alignment horizontal="left" vertical="center"/>
    </xf>
    <xf numFmtId="57" fontId="15" fillId="0" borderId="0" xfId="0" applyNumberFormat="1" applyFont="1" applyAlignment="1">
      <alignment horizontal="right"/>
    </xf>
    <xf numFmtId="0" fontId="31" fillId="0" borderId="0" xfId="0" applyFont="1" applyAlignment="1">
      <alignment horizontal="left" vertical="center" wrapText="1"/>
    </xf>
    <xf numFmtId="0" fontId="31" fillId="0" borderId="89" xfId="0" applyFont="1" applyBorder="1" applyAlignment="1">
      <alignment horizontal="left" vertical="center" wrapText="1"/>
    </xf>
    <xf numFmtId="177" fontId="26" fillId="2" borderId="31" xfId="0" applyNumberFormat="1" applyFont="1" applyFill="1" applyBorder="1" applyAlignment="1">
      <alignment horizontal="right" vertical="center" wrapText="1"/>
    </xf>
    <xf numFmtId="177" fontId="26" fillId="2" borderId="1" xfId="0" applyNumberFormat="1" applyFont="1" applyFill="1" applyBorder="1" applyAlignment="1">
      <alignment horizontal="right" vertical="center" wrapText="1"/>
    </xf>
    <xf numFmtId="0" fontId="28" fillId="0" borderId="9" xfId="0" applyFont="1" applyBorder="1">
      <alignment vertical="center"/>
    </xf>
    <xf numFmtId="177" fontId="26" fillId="2" borderId="48" xfId="0" applyNumberFormat="1" applyFont="1" applyFill="1" applyBorder="1" applyAlignment="1">
      <alignment horizontal="right" vertical="center" wrapText="1"/>
    </xf>
    <xf numFmtId="177" fontId="26" fillId="2" borderId="56" xfId="0" applyNumberFormat="1" applyFont="1" applyFill="1" applyBorder="1" applyAlignment="1">
      <alignment horizontal="right" vertical="center" wrapText="1"/>
    </xf>
    <xf numFmtId="177" fontId="26" fillId="2" borderId="43" xfId="0" applyNumberFormat="1" applyFont="1" applyFill="1" applyBorder="1" applyAlignment="1">
      <alignment horizontal="right" vertical="center" wrapText="1"/>
    </xf>
    <xf numFmtId="49" fontId="21" fillId="0" borderId="5" xfId="0" applyNumberFormat="1" applyFont="1" applyBorder="1" applyAlignment="1">
      <alignment horizontal="right" vertical="center"/>
    </xf>
    <xf numFmtId="177" fontId="21" fillId="2" borderId="90" xfId="0" applyNumberFormat="1" applyFont="1" applyFill="1" applyBorder="1" applyAlignment="1">
      <alignment horizontal="right" vertical="center" wrapText="1"/>
    </xf>
    <xf numFmtId="0" fontId="24" fillId="0" borderId="54" xfId="0" applyFont="1" applyBorder="1" applyAlignment="1">
      <alignment vertical="center" wrapText="1"/>
    </xf>
    <xf numFmtId="0" fontId="24" fillId="0" borderId="91" xfId="0" applyFont="1" applyBorder="1" applyAlignment="1">
      <alignment vertical="center" wrapText="1"/>
    </xf>
    <xf numFmtId="0" fontId="24" fillId="0" borderId="45" xfId="0" applyFont="1" applyBorder="1" applyAlignment="1">
      <alignment vertical="center" wrapText="1"/>
    </xf>
    <xf numFmtId="0" fontId="24" fillId="0" borderId="3" xfId="0" applyFont="1" applyBorder="1" applyAlignment="1">
      <alignment vertical="center" wrapText="1"/>
    </xf>
    <xf numFmtId="176" fontId="26" fillId="3" borderId="1" xfId="0" applyNumberFormat="1" applyFont="1" applyFill="1" applyBorder="1">
      <alignment vertical="center"/>
    </xf>
    <xf numFmtId="177" fontId="26" fillId="2" borderId="75" xfId="0" applyNumberFormat="1" applyFont="1" applyFill="1" applyBorder="1" applyAlignment="1">
      <alignment horizontal="right" vertical="center" wrapText="1"/>
    </xf>
    <xf numFmtId="177" fontId="26" fillId="2" borderId="34" xfId="0" applyNumberFormat="1" applyFont="1" applyFill="1" applyBorder="1" applyAlignment="1">
      <alignment horizontal="right" vertical="center" wrapText="1"/>
    </xf>
    <xf numFmtId="176" fontId="26" fillId="3" borderId="2" xfId="0" applyNumberFormat="1" applyFont="1" applyFill="1" applyBorder="1">
      <alignment vertical="center"/>
    </xf>
    <xf numFmtId="177" fontId="26" fillId="2" borderId="78" xfId="0" applyNumberFormat="1" applyFont="1" applyFill="1" applyBorder="1" applyAlignment="1">
      <alignment horizontal="right" vertical="center" wrapText="1"/>
    </xf>
    <xf numFmtId="177" fontId="26" fillId="2" borderId="79" xfId="0" applyNumberFormat="1" applyFont="1" applyFill="1" applyBorder="1" applyAlignment="1">
      <alignment horizontal="right" vertical="center" wrapText="1"/>
    </xf>
    <xf numFmtId="176" fontId="26" fillId="3" borderId="3" xfId="0" applyNumberFormat="1" applyFont="1" applyFill="1" applyBorder="1">
      <alignment vertical="center"/>
    </xf>
    <xf numFmtId="176" fontId="26" fillId="3" borderId="14" xfId="0" applyNumberFormat="1" applyFont="1" applyFill="1" applyBorder="1" applyAlignment="1">
      <alignment horizontal="right" vertical="center"/>
    </xf>
    <xf numFmtId="177" fontId="26" fillId="2" borderId="70" xfId="0" applyNumberFormat="1" applyFont="1" applyFill="1" applyBorder="1" applyAlignment="1">
      <alignment horizontal="right" vertical="center" wrapText="1"/>
    </xf>
    <xf numFmtId="176" fontId="26" fillId="3" borderId="57" xfId="0" applyNumberFormat="1" applyFont="1" applyFill="1" applyBorder="1">
      <alignment vertical="center"/>
    </xf>
    <xf numFmtId="177" fontId="26" fillId="2" borderId="67" xfId="0" applyNumberFormat="1" applyFont="1" applyFill="1" applyBorder="1" applyAlignment="1">
      <alignment horizontal="right" vertical="center" wrapText="1"/>
    </xf>
    <xf numFmtId="177" fontId="26" fillId="2" borderId="80" xfId="0" applyNumberFormat="1" applyFont="1" applyFill="1" applyBorder="1" applyAlignment="1">
      <alignment horizontal="right" vertical="center" wrapText="1"/>
    </xf>
    <xf numFmtId="49" fontId="21" fillId="0" borderId="45" xfId="0" applyNumberFormat="1" applyFont="1" applyBorder="1" applyAlignment="1">
      <alignment horizontal="right" vertical="center"/>
    </xf>
    <xf numFmtId="177" fontId="21" fillId="2" borderId="38" xfId="0" applyNumberFormat="1" applyFont="1" applyFill="1" applyBorder="1" applyAlignment="1">
      <alignment horizontal="right" vertical="center" wrapText="1"/>
    </xf>
    <xf numFmtId="177" fontId="26" fillId="2" borderId="76" xfId="0" applyNumberFormat="1" applyFont="1" applyFill="1" applyBorder="1" applyAlignment="1">
      <alignment horizontal="right" vertical="center" wrapText="1"/>
    </xf>
    <xf numFmtId="177" fontId="26" fillId="2" borderId="26" xfId="0" applyNumberFormat="1" applyFont="1" applyFill="1" applyBorder="1" applyAlignment="1">
      <alignment horizontal="right" vertical="center" wrapText="1"/>
    </xf>
    <xf numFmtId="176" fontId="18" fillId="3" borderId="1" xfId="0" applyNumberFormat="1" applyFont="1" applyFill="1" applyBorder="1">
      <alignment vertical="center"/>
    </xf>
    <xf numFmtId="177" fontId="18" fillId="2" borderId="75" xfId="0" applyNumberFormat="1" applyFont="1" applyFill="1" applyBorder="1" applyAlignment="1">
      <alignment horizontal="right" vertical="center" wrapText="1"/>
    </xf>
    <xf numFmtId="177" fontId="18" fillId="2" borderId="76" xfId="0" applyNumberFormat="1" applyFont="1" applyFill="1" applyBorder="1" applyAlignment="1">
      <alignment horizontal="right" vertical="center" wrapText="1"/>
    </xf>
    <xf numFmtId="176" fontId="18" fillId="3" borderId="2" xfId="0" applyNumberFormat="1" applyFont="1" applyFill="1" applyBorder="1">
      <alignment vertical="center"/>
    </xf>
    <xf numFmtId="177" fontId="18" fillId="2" borderId="78" xfId="0" applyNumberFormat="1" applyFont="1" applyFill="1" applyBorder="1" applyAlignment="1">
      <alignment horizontal="right" vertical="center" wrapText="1"/>
    </xf>
    <xf numFmtId="177" fontId="18" fillId="2" borderId="79" xfId="0" applyNumberFormat="1" applyFont="1" applyFill="1" applyBorder="1" applyAlignment="1">
      <alignment horizontal="right" vertical="center" wrapText="1"/>
    </xf>
    <xf numFmtId="176" fontId="18" fillId="3" borderId="3" xfId="0" applyNumberFormat="1" applyFont="1" applyFill="1" applyBorder="1">
      <alignment vertical="center"/>
    </xf>
    <xf numFmtId="176" fontId="18" fillId="3" borderId="14" xfId="0" applyNumberFormat="1" applyFont="1" applyFill="1" applyBorder="1" applyAlignment="1">
      <alignment horizontal="right" vertical="center"/>
    </xf>
    <xf numFmtId="177" fontId="18" fillId="2" borderId="70" xfId="0" applyNumberFormat="1" applyFont="1" applyFill="1" applyBorder="1" applyAlignment="1">
      <alignment horizontal="right" vertical="center" wrapText="1"/>
    </xf>
    <xf numFmtId="177" fontId="18" fillId="2" borderId="50" xfId="0" applyNumberFormat="1" applyFont="1" applyFill="1" applyBorder="1" applyAlignment="1">
      <alignment horizontal="right" vertical="center" wrapText="1"/>
    </xf>
    <xf numFmtId="176" fontId="18" fillId="3" borderId="57" xfId="0" applyNumberFormat="1" applyFont="1" applyFill="1" applyBorder="1">
      <alignment vertical="center"/>
    </xf>
    <xf numFmtId="177" fontId="18" fillId="2" borderId="67" xfId="0" applyNumberFormat="1" applyFont="1" applyFill="1" applyBorder="1" applyAlignment="1">
      <alignment horizontal="right" vertical="center" wrapText="1"/>
    </xf>
    <xf numFmtId="177" fontId="18" fillId="2" borderId="80" xfId="0" applyNumberFormat="1" applyFont="1" applyFill="1" applyBorder="1" applyAlignment="1">
      <alignment horizontal="right" vertical="center" wrapText="1"/>
    </xf>
    <xf numFmtId="177" fontId="21" fillId="0" borderId="0" xfId="0" applyNumberFormat="1" applyFont="1" applyAlignment="1">
      <alignment horizontal="right" vertical="center" wrapText="1"/>
    </xf>
    <xf numFmtId="177" fontId="23" fillId="0" borderId="0" xfId="0" applyNumberFormat="1" applyFont="1" applyAlignment="1">
      <alignment horizontal="right" vertical="center" wrapText="1"/>
    </xf>
    <xf numFmtId="177" fontId="0" fillId="2" borderId="44" xfId="0" applyNumberFormat="1" applyFill="1" applyBorder="1" applyAlignment="1">
      <alignment horizontal="right" vertical="center" wrapText="1"/>
    </xf>
    <xf numFmtId="177" fontId="0" fillId="2" borderId="34" xfId="0" applyNumberFormat="1" applyFill="1" applyBorder="1" applyAlignment="1">
      <alignment horizontal="right" vertical="center" wrapText="1"/>
    </xf>
    <xf numFmtId="49" fontId="0" fillId="0" borderId="3" xfId="0" applyNumberFormat="1" applyBorder="1" applyAlignment="1">
      <alignment horizontal="right" vertical="center"/>
    </xf>
    <xf numFmtId="177" fontId="0" fillId="2" borderId="56" xfId="0" applyNumberFormat="1" applyFill="1" applyBorder="1" applyAlignment="1">
      <alignment horizontal="right" vertical="center" wrapText="1"/>
    </xf>
    <xf numFmtId="177" fontId="0" fillId="2" borderId="43" xfId="0" applyNumberFormat="1" applyFill="1" applyBorder="1" applyAlignment="1">
      <alignment horizontal="right" vertical="center" wrapText="1"/>
    </xf>
    <xf numFmtId="49" fontId="0" fillId="0" borderId="1" xfId="0" applyNumberFormat="1" applyBorder="1" applyAlignment="1">
      <alignment horizontal="right" vertical="center"/>
    </xf>
    <xf numFmtId="49" fontId="0" fillId="0" borderId="45" xfId="0" applyNumberFormat="1" applyBorder="1" applyAlignment="1">
      <alignment horizontal="right" vertical="center"/>
    </xf>
    <xf numFmtId="177" fontId="0" fillId="2" borderId="42" xfId="0" applyNumberFormat="1" applyFill="1" applyBorder="1" applyAlignment="1">
      <alignment horizontal="right" vertical="center" wrapText="1"/>
    </xf>
    <xf numFmtId="177" fontId="0" fillId="2" borderId="37" xfId="0" applyNumberFormat="1" applyFill="1" applyBorder="1" applyAlignment="1">
      <alignment horizontal="right" vertical="center" wrapText="1"/>
    </xf>
    <xf numFmtId="177" fontId="0" fillId="2" borderId="47" xfId="0" applyNumberFormat="1" applyFill="1" applyBorder="1" applyAlignment="1">
      <alignment horizontal="right" vertical="center" wrapText="1"/>
    </xf>
    <xf numFmtId="177" fontId="0" fillId="2" borderId="30" xfId="0" applyNumberFormat="1" applyFill="1" applyBorder="1" applyAlignment="1">
      <alignment horizontal="right" vertical="center" wrapText="1"/>
    </xf>
    <xf numFmtId="177" fontId="26" fillId="2" borderId="71" xfId="0" applyNumberFormat="1" applyFont="1" applyFill="1" applyBorder="1" applyAlignment="1">
      <alignment horizontal="right" vertical="center" wrapText="1"/>
    </xf>
    <xf numFmtId="177" fontId="26" fillId="2" borderId="39" xfId="0" applyNumberFormat="1" applyFont="1" applyFill="1" applyBorder="1" applyAlignment="1">
      <alignment horizontal="right" vertical="center" wrapText="1"/>
    </xf>
    <xf numFmtId="177" fontId="26" fillId="2" borderId="28" xfId="0" applyNumberFormat="1" applyFont="1" applyFill="1" applyBorder="1" applyAlignment="1">
      <alignment horizontal="right" vertical="center" wrapText="1"/>
    </xf>
    <xf numFmtId="177" fontId="26" fillId="2" borderId="27" xfId="0" applyNumberFormat="1" applyFont="1" applyFill="1" applyBorder="1" applyAlignment="1">
      <alignment horizontal="right" vertical="center" wrapText="1"/>
    </xf>
    <xf numFmtId="177" fontId="26" fillId="2" borderId="37" xfId="0" applyNumberFormat="1" applyFont="1" applyFill="1" applyBorder="1" applyAlignment="1">
      <alignment horizontal="right" vertical="center" wrapText="1"/>
    </xf>
    <xf numFmtId="0" fontId="6" fillId="0" borderId="81"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3" xfId="0" applyFont="1" applyBorder="1" applyAlignment="1">
      <alignment horizontal="center" vertical="center" wrapText="1"/>
    </xf>
    <xf numFmtId="0" fontId="22" fillId="0" borderId="11" xfId="0" applyFont="1" applyBorder="1" applyAlignment="1">
      <alignment vertical="center" wrapText="1"/>
    </xf>
    <xf numFmtId="0" fontId="22" fillId="0" borderId="4" xfId="0" applyFont="1" applyBorder="1">
      <alignment vertical="center"/>
    </xf>
    <xf numFmtId="0" fontId="22" fillId="0" borderId="11" xfId="0" applyFont="1" applyBorder="1" applyAlignment="1">
      <alignment horizontal="left" vertical="center" wrapText="1"/>
    </xf>
    <xf numFmtId="0" fontId="22" fillId="0" borderId="4" xfId="0" applyFont="1" applyBorder="1" applyAlignment="1">
      <alignment horizontal="left" vertical="center" wrapText="1"/>
    </xf>
    <xf numFmtId="0" fontId="22" fillId="0" borderId="12" xfId="0" applyFont="1" applyBorder="1" applyAlignment="1">
      <alignment horizontal="left" vertical="center" wrapText="1"/>
    </xf>
    <xf numFmtId="0" fontId="22" fillId="0" borderId="84" xfId="0" applyFont="1" applyBorder="1" applyAlignment="1">
      <alignment horizontal="left" vertical="center" wrapText="1"/>
    </xf>
    <xf numFmtId="0" fontId="17" fillId="0" borderId="0" xfId="0" applyFont="1" applyAlignment="1">
      <alignment horizontal="left"/>
    </xf>
    <xf numFmtId="0" fontId="30" fillId="0" borderId="0" xfId="0" applyFont="1" applyAlignment="1">
      <alignment horizontal="left"/>
    </xf>
    <xf numFmtId="0" fontId="29" fillId="0" borderId="0" xfId="0" applyFont="1" applyAlignment="1">
      <alignment horizontal="left" wrapText="1"/>
    </xf>
    <xf numFmtId="0" fontId="0" fillId="0" borderId="0" xfId="0" applyAlignment="1">
      <alignment horizontal="left"/>
    </xf>
    <xf numFmtId="0" fontId="30" fillId="0" borderId="0" xfId="0" applyFont="1" applyAlignment="1">
      <alignment horizontal="left" wrapText="1"/>
    </xf>
    <xf numFmtId="0" fontId="0" fillId="0" borderId="0" xfId="0" applyAlignment="1">
      <alignment horizontal="left" wrapText="1"/>
    </xf>
    <xf numFmtId="0" fontId="29" fillId="0" borderId="0" xfId="0" applyFont="1" applyAlignment="1">
      <alignment horizontal="left"/>
    </xf>
    <xf numFmtId="0" fontId="0" fillId="0" borderId="0" xfId="0" applyAlignment="1"/>
    <xf numFmtId="0" fontId="1" fillId="0" borderId="0" xfId="0" applyFont="1" applyAlignment="1">
      <alignment vertical="center" wrapText="1"/>
    </xf>
    <xf numFmtId="0" fontId="0" fillId="0" borderId="0" xfId="0" applyAlignment="1">
      <alignment vertical="center" wrapText="1"/>
    </xf>
    <xf numFmtId="0" fontId="6" fillId="0" borderId="85" xfId="0" applyFont="1" applyBorder="1" applyAlignment="1">
      <alignment vertical="center" wrapText="1"/>
    </xf>
    <xf numFmtId="0" fontId="6" fillId="0" borderId="86" xfId="0" applyFont="1" applyBorder="1" applyAlignment="1">
      <alignment vertical="center" wrapText="1"/>
    </xf>
    <xf numFmtId="0" fontId="6" fillId="0" borderId="87" xfId="0" applyFont="1" applyBorder="1" applyAlignment="1">
      <alignment vertical="center" wrapText="1"/>
    </xf>
    <xf numFmtId="0" fontId="22" fillId="0" borderId="49" xfId="0" applyFont="1" applyBorder="1" applyAlignment="1">
      <alignment vertical="center" wrapText="1"/>
    </xf>
    <xf numFmtId="0" fontId="22" fillId="0" borderId="88" xfId="0" applyFont="1" applyBorder="1" applyAlignment="1">
      <alignment vertical="center" wrapText="1"/>
    </xf>
    <xf numFmtId="0" fontId="11" fillId="0" borderId="0" xfId="0" applyFont="1" applyAlignment="1">
      <alignment horizontal="left"/>
    </xf>
    <xf numFmtId="0" fontId="10" fillId="0" borderId="0" xfId="0" applyFont="1" applyAlignment="1">
      <alignment horizontal="left"/>
    </xf>
    <xf numFmtId="0" fontId="22" fillId="0" borderId="11" xfId="0" applyFont="1" applyBorder="1">
      <alignment vertical="center"/>
    </xf>
    <xf numFmtId="0" fontId="21" fillId="0" borderId="4" xfId="0" applyFont="1" applyBorder="1">
      <alignment vertical="center"/>
    </xf>
    <xf numFmtId="0" fontId="22" fillId="0" borderId="87" xfId="0" applyFont="1" applyBorder="1" applyAlignment="1">
      <alignment horizontal="left" vertical="center" wrapText="1"/>
    </xf>
    <xf numFmtId="0" fontId="6" fillId="0" borderId="11" xfId="0" applyFont="1" applyBorder="1">
      <alignment vertical="center"/>
    </xf>
    <xf numFmtId="0" fontId="0" fillId="0" borderId="4" xfId="0" applyBorder="1">
      <alignment vertical="center"/>
    </xf>
    <xf numFmtId="0" fontId="6" fillId="0" borderId="11" xfId="0" applyFont="1" applyBorder="1" applyAlignment="1">
      <alignment vertical="center" wrapText="1"/>
    </xf>
    <xf numFmtId="0" fontId="6" fillId="0" borderId="4" xfId="0" applyFont="1" applyBorder="1">
      <alignment vertical="center"/>
    </xf>
    <xf numFmtId="0" fontId="1" fillId="0" borderId="0" xfId="0" applyFont="1" applyAlignment="1">
      <alignment horizontal="left" vertical="center" wrapText="1"/>
    </xf>
    <xf numFmtId="0" fontId="0" fillId="0" borderId="0" xfId="0" applyAlignment="1">
      <alignment horizontal="left" vertical="center" wrapText="1"/>
    </xf>
    <xf numFmtId="0" fontId="22" fillId="0" borderId="8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66676</xdr:colOff>
      <xdr:row>2</xdr:row>
      <xdr:rowOff>314325</xdr:rowOff>
    </xdr:from>
    <xdr:to>
      <xdr:col>4</xdr:col>
      <xdr:colOff>1295401</xdr:colOff>
      <xdr:row>2</xdr:row>
      <xdr:rowOff>1219200</xdr:rowOff>
    </xdr:to>
    <xdr:sp macro="" textlink="">
      <xdr:nvSpPr>
        <xdr:cNvPr id="2" name="Rectangle 10">
          <a:extLst>
            <a:ext uri="{FF2B5EF4-FFF2-40B4-BE49-F238E27FC236}">
              <a16:creationId xmlns:a16="http://schemas.microsoft.com/office/drawing/2014/main" id="{89FF0910-F7D5-47E6-A0BF-830FB2D8621D}"/>
            </a:ext>
          </a:extLst>
        </xdr:cNvPr>
        <xdr:cNvSpPr>
          <a:spLocks noChangeArrowheads="1"/>
        </xdr:cNvSpPr>
      </xdr:nvSpPr>
      <xdr:spPr bwMode="auto">
        <a:xfrm>
          <a:off x="152401" y="1209675"/>
          <a:ext cx="6343650" cy="904875"/>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費用額（</a:t>
          </a:r>
          <a:r>
            <a:rPr lang="en-US" altLang="ja-JP" sz="1050" b="0" i="0" u="none" strike="noStrike" baseline="0">
              <a:solidFill>
                <a:schemeClr val="tx1"/>
              </a:solidFill>
              <a:latin typeface="HG丸ｺﾞｼｯｸM-PRO"/>
              <a:ea typeface="HG丸ｺﾞｼｯｸM-PRO"/>
            </a:rPr>
            <a:t>10</a:t>
          </a:r>
          <a:r>
            <a:rPr lang="ja-JP" altLang="en-US" sz="1050" b="0" i="0" u="none" strike="noStrike" baseline="0">
              <a:solidFill>
                <a:schemeClr val="tx1"/>
              </a:solidFill>
              <a:latin typeface="HG丸ｺﾞｼｯｸM-PRO"/>
              <a:ea typeface="HG丸ｺﾞｼｯｸM-PRO"/>
            </a:rPr>
            <a:t>割分）の計算</a:t>
          </a:r>
          <a:r>
            <a:rPr lang="en-US" altLang="ja-JP" sz="105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twoCellAnchor>
    <xdr:from>
      <xdr:col>1</xdr:col>
      <xdr:colOff>238125</xdr:colOff>
      <xdr:row>48</xdr:row>
      <xdr:rowOff>228601</xdr:rowOff>
    </xdr:from>
    <xdr:to>
      <xdr:col>5</xdr:col>
      <xdr:colOff>0</xdr:colOff>
      <xdr:row>48</xdr:row>
      <xdr:rowOff>1162051</xdr:rowOff>
    </xdr:to>
    <xdr:sp macro="" textlink="">
      <xdr:nvSpPr>
        <xdr:cNvPr id="3" name="Rectangle 10">
          <a:extLst>
            <a:ext uri="{FF2B5EF4-FFF2-40B4-BE49-F238E27FC236}">
              <a16:creationId xmlns:a16="http://schemas.microsoft.com/office/drawing/2014/main" id="{BB536DA0-D378-4BE0-A0F3-BE020A42C71F}"/>
            </a:ext>
          </a:extLst>
        </xdr:cNvPr>
        <xdr:cNvSpPr>
          <a:spLocks noChangeArrowheads="1"/>
        </xdr:cNvSpPr>
      </xdr:nvSpPr>
      <xdr:spPr bwMode="auto">
        <a:xfrm>
          <a:off x="295275" y="11687176"/>
          <a:ext cx="5619750" cy="933450"/>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500"/>
            </a:lnSpc>
            <a:defRPr sz="1000"/>
          </a:pP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費用額（</a:t>
          </a:r>
          <a:r>
            <a:rPr lang="en-US" altLang="ja-JP" sz="1200" b="0" i="0" u="none" strike="noStrike" baseline="0">
              <a:solidFill>
                <a:schemeClr val="tx1"/>
              </a:solidFill>
              <a:latin typeface="HG丸ｺﾞｼｯｸM-PRO"/>
              <a:ea typeface="HG丸ｺﾞｼｯｸM-PRO"/>
            </a:rPr>
            <a:t>10</a:t>
          </a:r>
          <a:r>
            <a:rPr lang="ja-JP" altLang="en-US" sz="1200" b="0" i="0" u="none" strike="noStrike" baseline="0">
              <a:solidFill>
                <a:schemeClr val="tx1"/>
              </a:solidFill>
              <a:latin typeface="HG丸ｺﾞｼｯｸM-PRO"/>
              <a:ea typeface="HG丸ｺﾞｼｯｸM-PRO"/>
            </a:rPr>
            <a:t>割分）の計算</a:t>
          </a:r>
          <a:r>
            <a:rPr lang="en-US" altLang="ja-JP" sz="120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66676</xdr:colOff>
      <xdr:row>2</xdr:row>
      <xdr:rowOff>314325</xdr:rowOff>
    </xdr:from>
    <xdr:to>
      <xdr:col>4</xdr:col>
      <xdr:colOff>1295401</xdr:colOff>
      <xdr:row>2</xdr:row>
      <xdr:rowOff>1219200</xdr:rowOff>
    </xdr:to>
    <xdr:sp macro="" textlink="">
      <xdr:nvSpPr>
        <xdr:cNvPr id="2" name="Rectangle 10">
          <a:extLst>
            <a:ext uri="{FF2B5EF4-FFF2-40B4-BE49-F238E27FC236}">
              <a16:creationId xmlns:a16="http://schemas.microsoft.com/office/drawing/2014/main" id="{BB914277-E1C7-48A4-A927-012B7A6B04F5}"/>
            </a:ext>
          </a:extLst>
        </xdr:cNvPr>
        <xdr:cNvSpPr>
          <a:spLocks noChangeArrowheads="1"/>
        </xdr:cNvSpPr>
      </xdr:nvSpPr>
      <xdr:spPr bwMode="auto">
        <a:xfrm>
          <a:off x="152401" y="1209675"/>
          <a:ext cx="6343650" cy="904875"/>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費用額（</a:t>
          </a:r>
          <a:r>
            <a:rPr lang="en-US" altLang="ja-JP" sz="1050" b="0" i="0" u="none" strike="noStrike" baseline="0">
              <a:solidFill>
                <a:schemeClr val="tx1"/>
              </a:solidFill>
              <a:latin typeface="HG丸ｺﾞｼｯｸM-PRO"/>
              <a:ea typeface="HG丸ｺﾞｼｯｸM-PRO"/>
            </a:rPr>
            <a:t>10</a:t>
          </a:r>
          <a:r>
            <a:rPr lang="ja-JP" altLang="en-US" sz="1050" b="0" i="0" u="none" strike="noStrike" baseline="0">
              <a:solidFill>
                <a:schemeClr val="tx1"/>
              </a:solidFill>
              <a:latin typeface="HG丸ｺﾞｼｯｸM-PRO"/>
              <a:ea typeface="HG丸ｺﾞｼｯｸM-PRO"/>
            </a:rPr>
            <a:t>割分）の計算</a:t>
          </a:r>
          <a:r>
            <a:rPr lang="en-US" altLang="ja-JP" sz="105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twoCellAnchor>
    <xdr:from>
      <xdr:col>1</xdr:col>
      <xdr:colOff>238125</xdr:colOff>
      <xdr:row>49</xdr:row>
      <xdr:rowOff>228601</xdr:rowOff>
    </xdr:from>
    <xdr:to>
      <xdr:col>5</xdr:col>
      <xdr:colOff>0</xdr:colOff>
      <xdr:row>49</xdr:row>
      <xdr:rowOff>1162051</xdr:rowOff>
    </xdr:to>
    <xdr:sp macro="" textlink="">
      <xdr:nvSpPr>
        <xdr:cNvPr id="3" name="Rectangle 10">
          <a:extLst>
            <a:ext uri="{FF2B5EF4-FFF2-40B4-BE49-F238E27FC236}">
              <a16:creationId xmlns:a16="http://schemas.microsoft.com/office/drawing/2014/main" id="{EC4FF137-3C27-41B4-9ED8-237629D94A18}"/>
            </a:ext>
          </a:extLst>
        </xdr:cNvPr>
        <xdr:cNvSpPr>
          <a:spLocks noChangeArrowheads="1"/>
        </xdr:cNvSpPr>
      </xdr:nvSpPr>
      <xdr:spPr bwMode="auto">
        <a:xfrm>
          <a:off x="323850" y="10848976"/>
          <a:ext cx="6172200" cy="933450"/>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500"/>
            </a:lnSpc>
            <a:defRPr sz="1000"/>
          </a:pP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費用額（</a:t>
          </a:r>
          <a:r>
            <a:rPr lang="en-US" altLang="ja-JP" sz="1200" b="0" i="0" u="none" strike="noStrike" baseline="0">
              <a:solidFill>
                <a:schemeClr val="tx1"/>
              </a:solidFill>
              <a:latin typeface="HG丸ｺﾞｼｯｸM-PRO"/>
              <a:ea typeface="HG丸ｺﾞｼｯｸM-PRO"/>
            </a:rPr>
            <a:t>10</a:t>
          </a:r>
          <a:r>
            <a:rPr lang="ja-JP" altLang="en-US" sz="1200" b="0" i="0" u="none" strike="noStrike" baseline="0">
              <a:solidFill>
                <a:schemeClr val="tx1"/>
              </a:solidFill>
              <a:latin typeface="HG丸ｺﾞｼｯｸM-PRO"/>
              <a:ea typeface="HG丸ｺﾞｼｯｸM-PRO"/>
            </a:rPr>
            <a:t>割分）の計算</a:t>
          </a:r>
          <a:r>
            <a:rPr lang="en-US" altLang="ja-JP" sz="120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66676</xdr:colOff>
      <xdr:row>2</xdr:row>
      <xdr:rowOff>314325</xdr:rowOff>
    </xdr:from>
    <xdr:to>
      <xdr:col>4</xdr:col>
      <xdr:colOff>1295401</xdr:colOff>
      <xdr:row>2</xdr:row>
      <xdr:rowOff>1219200</xdr:rowOff>
    </xdr:to>
    <xdr:sp macro="" textlink="">
      <xdr:nvSpPr>
        <xdr:cNvPr id="2" name="Rectangle 10">
          <a:extLst>
            <a:ext uri="{FF2B5EF4-FFF2-40B4-BE49-F238E27FC236}">
              <a16:creationId xmlns:a16="http://schemas.microsoft.com/office/drawing/2014/main" id="{AB388F4C-BB75-4A80-ACA6-952F3FD4A22A}"/>
            </a:ext>
          </a:extLst>
        </xdr:cNvPr>
        <xdr:cNvSpPr>
          <a:spLocks noChangeArrowheads="1"/>
        </xdr:cNvSpPr>
      </xdr:nvSpPr>
      <xdr:spPr bwMode="auto">
        <a:xfrm>
          <a:off x="152401" y="1209675"/>
          <a:ext cx="6343650" cy="904875"/>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費用額（</a:t>
          </a:r>
          <a:r>
            <a:rPr lang="en-US" altLang="ja-JP" sz="1050" b="0" i="0" u="none" strike="noStrike" baseline="0">
              <a:solidFill>
                <a:schemeClr val="tx1"/>
              </a:solidFill>
              <a:latin typeface="HG丸ｺﾞｼｯｸM-PRO"/>
              <a:ea typeface="HG丸ｺﾞｼｯｸM-PRO"/>
            </a:rPr>
            <a:t>10</a:t>
          </a:r>
          <a:r>
            <a:rPr lang="ja-JP" altLang="en-US" sz="1050" b="0" i="0" u="none" strike="noStrike" baseline="0">
              <a:solidFill>
                <a:schemeClr val="tx1"/>
              </a:solidFill>
              <a:latin typeface="HG丸ｺﾞｼｯｸM-PRO"/>
              <a:ea typeface="HG丸ｺﾞｼｯｸM-PRO"/>
            </a:rPr>
            <a:t>割分）の計算</a:t>
          </a:r>
          <a:r>
            <a:rPr lang="en-US" altLang="ja-JP" sz="105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twoCellAnchor>
    <xdr:from>
      <xdr:col>1</xdr:col>
      <xdr:colOff>238125</xdr:colOff>
      <xdr:row>49</xdr:row>
      <xdr:rowOff>228601</xdr:rowOff>
    </xdr:from>
    <xdr:to>
      <xdr:col>5</xdr:col>
      <xdr:colOff>0</xdr:colOff>
      <xdr:row>49</xdr:row>
      <xdr:rowOff>1162051</xdr:rowOff>
    </xdr:to>
    <xdr:sp macro="" textlink="">
      <xdr:nvSpPr>
        <xdr:cNvPr id="3" name="Rectangle 10">
          <a:extLst>
            <a:ext uri="{FF2B5EF4-FFF2-40B4-BE49-F238E27FC236}">
              <a16:creationId xmlns:a16="http://schemas.microsoft.com/office/drawing/2014/main" id="{8C42425B-7DA4-4524-BE21-2C4CA7405CFB}"/>
            </a:ext>
          </a:extLst>
        </xdr:cNvPr>
        <xdr:cNvSpPr>
          <a:spLocks noChangeArrowheads="1"/>
        </xdr:cNvSpPr>
      </xdr:nvSpPr>
      <xdr:spPr bwMode="auto">
        <a:xfrm>
          <a:off x="323850" y="10801351"/>
          <a:ext cx="6172200" cy="933450"/>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500"/>
            </a:lnSpc>
            <a:defRPr sz="1000"/>
          </a:pP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費用額（</a:t>
          </a:r>
          <a:r>
            <a:rPr lang="en-US" altLang="ja-JP" sz="1200" b="0" i="0" u="none" strike="noStrike" baseline="0">
              <a:solidFill>
                <a:schemeClr val="tx1"/>
              </a:solidFill>
              <a:latin typeface="HG丸ｺﾞｼｯｸM-PRO"/>
              <a:ea typeface="HG丸ｺﾞｼｯｸM-PRO"/>
            </a:rPr>
            <a:t>10</a:t>
          </a:r>
          <a:r>
            <a:rPr lang="ja-JP" altLang="en-US" sz="1200" b="0" i="0" u="none" strike="noStrike" baseline="0">
              <a:solidFill>
                <a:schemeClr val="tx1"/>
              </a:solidFill>
              <a:latin typeface="HG丸ｺﾞｼｯｸM-PRO"/>
              <a:ea typeface="HG丸ｺﾞｼｯｸM-PRO"/>
            </a:rPr>
            <a:t>割分）の計算</a:t>
          </a:r>
          <a:r>
            <a:rPr lang="en-US" altLang="ja-JP" sz="120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66676</xdr:colOff>
      <xdr:row>2</xdr:row>
      <xdr:rowOff>314325</xdr:rowOff>
    </xdr:from>
    <xdr:to>
      <xdr:col>4</xdr:col>
      <xdr:colOff>1295401</xdr:colOff>
      <xdr:row>2</xdr:row>
      <xdr:rowOff>1219200</xdr:rowOff>
    </xdr:to>
    <xdr:sp macro="" textlink="">
      <xdr:nvSpPr>
        <xdr:cNvPr id="2" name="Rectangle 10">
          <a:extLst>
            <a:ext uri="{FF2B5EF4-FFF2-40B4-BE49-F238E27FC236}">
              <a16:creationId xmlns:a16="http://schemas.microsoft.com/office/drawing/2014/main" id="{71DC02A2-BF46-4CEA-9F66-F8580F00C489}"/>
            </a:ext>
          </a:extLst>
        </xdr:cNvPr>
        <xdr:cNvSpPr>
          <a:spLocks noChangeArrowheads="1"/>
        </xdr:cNvSpPr>
      </xdr:nvSpPr>
      <xdr:spPr bwMode="auto">
        <a:xfrm>
          <a:off x="152401" y="1209675"/>
          <a:ext cx="6343650" cy="904875"/>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費用額（</a:t>
          </a:r>
          <a:r>
            <a:rPr lang="en-US" altLang="ja-JP" sz="1050" b="0" i="0" u="none" strike="noStrike" baseline="0">
              <a:solidFill>
                <a:schemeClr val="tx1"/>
              </a:solidFill>
              <a:latin typeface="HG丸ｺﾞｼｯｸM-PRO"/>
              <a:ea typeface="HG丸ｺﾞｼｯｸM-PRO"/>
            </a:rPr>
            <a:t>10</a:t>
          </a:r>
          <a:r>
            <a:rPr lang="ja-JP" altLang="en-US" sz="1050" b="0" i="0" u="none" strike="noStrike" baseline="0">
              <a:solidFill>
                <a:schemeClr val="tx1"/>
              </a:solidFill>
              <a:latin typeface="HG丸ｺﾞｼｯｸM-PRO"/>
              <a:ea typeface="HG丸ｺﾞｼｯｸM-PRO"/>
            </a:rPr>
            <a:t>割分）の計算</a:t>
          </a:r>
          <a:r>
            <a:rPr lang="en-US" altLang="ja-JP" sz="105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twoCellAnchor>
    <xdr:from>
      <xdr:col>1</xdr:col>
      <xdr:colOff>238125</xdr:colOff>
      <xdr:row>50</xdr:row>
      <xdr:rowOff>228601</xdr:rowOff>
    </xdr:from>
    <xdr:to>
      <xdr:col>5</xdr:col>
      <xdr:colOff>0</xdr:colOff>
      <xdr:row>50</xdr:row>
      <xdr:rowOff>1162051</xdr:rowOff>
    </xdr:to>
    <xdr:sp macro="" textlink="">
      <xdr:nvSpPr>
        <xdr:cNvPr id="3" name="Rectangle 10">
          <a:extLst>
            <a:ext uri="{FF2B5EF4-FFF2-40B4-BE49-F238E27FC236}">
              <a16:creationId xmlns:a16="http://schemas.microsoft.com/office/drawing/2014/main" id="{29423158-5F7F-4786-8C3B-6D1C2187E3D5}"/>
            </a:ext>
          </a:extLst>
        </xdr:cNvPr>
        <xdr:cNvSpPr>
          <a:spLocks noChangeArrowheads="1"/>
        </xdr:cNvSpPr>
      </xdr:nvSpPr>
      <xdr:spPr bwMode="auto">
        <a:xfrm>
          <a:off x="323850" y="10801351"/>
          <a:ext cx="6172200" cy="933450"/>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500"/>
            </a:lnSpc>
            <a:defRPr sz="1000"/>
          </a:pP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費用額（</a:t>
          </a:r>
          <a:r>
            <a:rPr lang="en-US" altLang="ja-JP" sz="1200" b="0" i="0" u="none" strike="noStrike" baseline="0">
              <a:solidFill>
                <a:schemeClr val="tx1"/>
              </a:solidFill>
              <a:latin typeface="HG丸ｺﾞｼｯｸM-PRO"/>
              <a:ea typeface="HG丸ｺﾞｼｯｸM-PRO"/>
            </a:rPr>
            <a:t>10</a:t>
          </a:r>
          <a:r>
            <a:rPr lang="ja-JP" altLang="en-US" sz="1200" b="0" i="0" u="none" strike="noStrike" baseline="0">
              <a:solidFill>
                <a:schemeClr val="tx1"/>
              </a:solidFill>
              <a:latin typeface="HG丸ｺﾞｼｯｸM-PRO"/>
              <a:ea typeface="HG丸ｺﾞｼｯｸM-PRO"/>
            </a:rPr>
            <a:t>割分）の計算</a:t>
          </a:r>
          <a:r>
            <a:rPr lang="en-US" altLang="ja-JP" sz="120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66676</xdr:colOff>
      <xdr:row>2</xdr:row>
      <xdr:rowOff>314325</xdr:rowOff>
    </xdr:from>
    <xdr:to>
      <xdr:col>4</xdr:col>
      <xdr:colOff>1295401</xdr:colOff>
      <xdr:row>2</xdr:row>
      <xdr:rowOff>1219200</xdr:rowOff>
    </xdr:to>
    <xdr:sp macro="" textlink="">
      <xdr:nvSpPr>
        <xdr:cNvPr id="2" name="Rectangle 10">
          <a:extLst>
            <a:ext uri="{FF2B5EF4-FFF2-40B4-BE49-F238E27FC236}">
              <a16:creationId xmlns:a16="http://schemas.microsoft.com/office/drawing/2014/main" id="{F3DBDDB8-9922-43B1-80EB-EFA225170EDC}"/>
            </a:ext>
          </a:extLst>
        </xdr:cNvPr>
        <xdr:cNvSpPr>
          <a:spLocks noChangeArrowheads="1"/>
        </xdr:cNvSpPr>
      </xdr:nvSpPr>
      <xdr:spPr bwMode="auto">
        <a:xfrm>
          <a:off x="152401" y="1123950"/>
          <a:ext cx="6343650" cy="904875"/>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費用額（</a:t>
          </a:r>
          <a:r>
            <a:rPr lang="en-US" altLang="ja-JP" sz="1050" b="0" i="0" u="none" strike="noStrike" baseline="0">
              <a:solidFill>
                <a:schemeClr val="tx1"/>
              </a:solidFill>
              <a:latin typeface="HG丸ｺﾞｼｯｸM-PRO"/>
              <a:ea typeface="HG丸ｺﾞｼｯｸM-PRO"/>
            </a:rPr>
            <a:t>10</a:t>
          </a:r>
          <a:r>
            <a:rPr lang="ja-JP" altLang="en-US" sz="1050" b="0" i="0" u="none" strike="noStrike" baseline="0">
              <a:solidFill>
                <a:schemeClr val="tx1"/>
              </a:solidFill>
              <a:latin typeface="HG丸ｺﾞｼｯｸM-PRO"/>
              <a:ea typeface="HG丸ｺﾞｼｯｸM-PRO"/>
            </a:rPr>
            <a:t>割分）の計算</a:t>
          </a:r>
          <a:r>
            <a:rPr lang="en-US" altLang="ja-JP" sz="105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twoCellAnchor>
    <xdr:from>
      <xdr:col>1</xdr:col>
      <xdr:colOff>238125</xdr:colOff>
      <xdr:row>49</xdr:row>
      <xdr:rowOff>228601</xdr:rowOff>
    </xdr:from>
    <xdr:to>
      <xdr:col>5</xdr:col>
      <xdr:colOff>0</xdr:colOff>
      <xdr:row>49</xdr:row>
      <xdr:rowOff>1162051</xdr:rowOff>
    </xdr:to>
    <xdr:sp macro="" textlink="">
      <xdr:nvSpPr>
        <xdr:cNvPr id="3" name="Rectangle 10">
          <a:extLst>
            <a:ext uri="{FF2B5EF4-FFF2-40B4-BE49-F238E27FC236}">
              <a16:creationId xmlns:a16="http://schemas.microsoft.com/office/drawing/2014/main" id="{F44BD7CB-65E9-4507-B235-C9BDEBBC9776}"/>
            </a:ext>
          </a:extLst>
        </xdr:cNvPr>
        <xdr:cNvSpPr>
          <a:spLocks noChangeArrowheads="1"/>
        </xdr:cNvSpPr>
      </xdr:nvSpPr>
      <xdr:spPr bwMode="auto">
        <a:xfrm>
          <a:off x="323850" y="10715626"/>
          <a:ext cx="6172200" cy="933450"/>
        </a:xfrm>
        <a:prstGeom prst="rect">
          <a:avLst/>
        </a:prstGeom>
        <a:solidFill>
          <a:srgbClr val="FFCC99"/>
        </a:solidFill>
        <a:ln w="22225">
          <a:solidFill>
            <a:srgbClr val="000000"/>
          </a:solidFill>
          <a:miter lim="800000"/>
          <a:headEnd/>
          <a:tailEnd/>
        </a:ln>
      </xdr:spPr>
      <xdr:txBody>
        <a:bodyPr vertOverflow="clip" wrap="square" lIns="36576" tIns="18288" rIns="0" bIns="18288" anchor="ctr" upright="1"/>
        <a:lstStyle/>
        <a:p>
          <a:pPr algn="l" rtl="0">
            <a:lnSpc>
              <a:spcPts val="1500"/>
            </a:lnSpc>
            <a:defRPr sz="1000"/>
          </a:pPr>
          <a:r>
            <a:rPr lang="en-US" altLang="ja-JP" sz="1200" b="0" i="0" u="none" strike="noStrike" baseline="0">
              <a:solidFill>
                <a:schemeClr val="tx1"/>
              </a:solidFill>
              <a:latin typeface="HG丸ｺﾞｼｯｸM-PRO"/>
              <a:ea typeface="HG丸ｺﾞｼｯｸM-PRO"/>
            </a:rPr>
            <a:t>【</a:t>
          </a:r>
          <a:r>
            <a:rPr lang="ja-JP" altLang="en-US" sz="1200" b="0" i="0" u="none" strike="noStrike" baseline="0">
              <a:solidFill>
                <a:schemeClr val="tx1"/>
              </a:solidFill>
              <a:latin typeface="HG丸ｺﾞｼｯｸM-PRO"/>
              <a:ea typeface="HG丸ｺﾞｼｯｸM-PRO"/>
            </a:rPr>
            <a:t>費用額（</a:t>
          </a:r>
          <a:r>
            <a:rPr lang="en-US" altLang="ja-JP" sz="1200" b="0" i="0" u="none" strike="noStrike" baseline="0">
              <a:solidFill>
                <a:schemeClr val="tx1"/>
              </a:solidFill>
              <a:latin typeface="HG丸ｺﾞｼｯｸM-PRO"/>
              <a:ea typeface="HG丸ｺﾞｼｯｸM-PRO"/>
            </a:rPr>
            <a:t>10</a:t>
          </a:r>
          <a:r>
            <a:rPr lang="ja-JP" altLang="en-US" sz="1200" b="0" i="0" u="none" strike="noStrike" baseline="0">
              <a:solidFill>
                <a:schemeClr val="tx1"/>
              </a:solidFill>
              <a:latin typeface="HG丸ｺﾞｼｯｸM-PRO"/>
              <a:ea typeface="HG丸ｺﾞｼｯｸM-PRO"/>
            </a:rPr>
            <a:t>割分）の計算</a:t>
          </a:r>
          <a:r>
            <a:rPr lang="en-US" altLang="ja-JP" sz="1200" b="0" i="0" u="none" strike="noStrike" baseline="0">
              <a:solidFill>
                <a:schemeClr val="tx1"/>
              </a:solidFill>
              <a:latin typeface="HG丸ｺﾞｼｯｸM-PRO"/>
              <a:ea typeface="HG丸ｺﾞｼｯｸM-PRO"/>
            </a:rPr>
            <a:t>】</a:t>
          </a:r>
        </a:p>
        <a:p>
          <a:pPr algn="l" rtl="0">
            <a:lnSpc>
              <a:spcPts val="1300"/>
            </a:lnSpc>
            <a:defRPr sz="1000"/>
          </a:pPr>
          <a:r>
            <a:rPr lang="ja-JP" altLang="en-US" sz="1050" b="1" i="0" u="sng" strike="noStrike" baseline="0">
              <a:solidFill>
                <a:schemeClr val="tx1"/>
              </a:solidFill>
              <a:latin typeface="HG丸ｺﾞｼｯｸM-PRO"/>
              <a:ea typeface="HG丸ｺﾞｼｯｸM-PRO"/>
            </a:rPr>
            <a:t>費　用　額　＝</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単位数</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一単位の単価（端数は切り捨て）</a:t>
          </a:r>
          <a:r>
            <a:rPr lang="en-US" altLang="ja-JP" sz="1050" b="1" i="0" u="sng" strike="noStrike" baseline="0">
              <a:solidFill>
                <a:schemeClr val="tx1"/>
              </a:solidFill>
              <a:latin typeface="HG丸ｺﾞｼｯｸM-PRO"/>
              <a:ea typeface="HG丸ｺﾞｼｯｸM-PRO"/>
            </a:rPr>
            <a:t>】</a:t>
          </a:r>
          <a:r>
            <a:rPr lang="ja-JP" altLang="en-US" sz="1050" b="1" i="0" u="sng" strike="noStrike" baseline="0">
              <a:solidFill>
                <a:schemeClr val="tx1"/>
              </a:solidFill>
              <a:latin typeface="HG丸ｺﾞｼｯｸM-PRO"/>
              <a:ea typeface="HG丸ｺﾞｼｯｸM-PRO"/>
            </a:rPr>
            <a:t>　</a:t>
          </a:r>
        </a:p>
        <a:p>
          <a:pPr algn="l" rtl="0">
            <a:lnSpc>
              <a:spcPts val="1300"/>
            </a:lnSpc>
            <a:defRPr sz="1000"/>
          </a:pP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利用者負担額（１割の場合）の計算</a:t>
          </a:r>
          <a:r>
            <a:rPr lang="en-US" altLang="ja-JP" sz="1050" b="0" i="0" u="none" strike="noStrike" baseline="0">
              <a:solidFill>
                <a:schemeClr val="tx1"/>
              </a:solidFill>
              <a:latin typeface="HG丸ｺﾞｼｯｸM-PRO"/>
              <a:ea typeface="HG丸ｺﾞｼｯｸM-PRO"/>
            </a:rPr>
            <a:t>】</a:t>
          </a:r>
          <a:r>
            <a:rPr lang="ja-JP" altLang="en-US" sz="1050" b="0" i="0" u="none" strike="noStrike" baseline="0">
              <a:solidFill>
                <a:schemeClr val="tx1"/>
              </a:solidFill>
              <a:latin typeface="HG丸ｺﾞｼｯｸM-PRO"/>
              <a:ea typeface="HG丸ｺﾞｼｯｸM-PRO"/>
            </a:rPr>
            <a:t>　</a:t>
          </a:r>
        </a:p>
        <a:p>
          <a:pPr algn="l" rtl="0">
            <a:lnSpc>
              <a:spcPts val="1300"/>
            </a:lnSpc>
            <a:defRPr sz="1000"/>
          </a:pPr>
          <a:r>
            <a:rPr lang="ja-JP" altLang="en-US" sz="1050" b="1" i="0" u="sng" strike="noStrike" baseline="0">
              <a:solidFill>
                <a:schemeClr val="tx1"/>
              </a:solidFill>
              <a:latin typeface="HG丸ｺﾞｼｯｸM-PRO"/>
              <a:ea typeface="HG丸ｺﾞｼｯｸM-PRO"/>
            </a:rPr>
            <a:t>利用者負担額＝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10</a:t>
          </a:r>
          <a:r>
            <a:rPr lang="ja-JP" altLang="en-US" sz="1050" b="1" i="0" u="sng" strike="noStrike" baseline="0">
              <a:solidFill>
                <a:schemeClr val="tx1"/>
              </a:solidFill>
              <a:latin typeface="HG丸ｺﾞｼｯｸM-PRO"/>
              <a:ea typeface="HG丸ｺﾞｼｯｸM-PRO"/>
            </a:rPr>
            <a:t>割分の額</a:t>
          </a:r>
          <a:r>
            <a:rPr lang="en-US" altLang="ja-JP" sz="1050" b="1" i="0" u="sng" strike="noStrike" baseline="0">
              <a:solidFill>
                <a:schemeClr val="tx1"/>
              </a:solidFill>
              <a:latin typeface="HG丸ｺﾞｼｯｸM-PRO"/>
              <a:ea typeface="HG丸ｺﾞｼｯｸM-PRO"/>
            </a:rPr>
            <a:t>×0.9</a:t>
          </a:r>
          <a:r>
            <a:rPr lang="ja-JP" altLang="en-US" sz="1050" b="1" i="0" u="sng" strike="noStrike" baseline="0">
              <a:solidFill>
                <a:schemeClr val="tx1"/>
              </a:solidFill>
              <a:latin typeface="HG丸ｺﾞｼｯｸM-PRO"/>
              <a:ea typeface="HG丸ｺﾞｼｯｸM-PRO"/>
            </a:rPr>
            <a:t>（</a:t>
          </a:r>
          <a:r>
            <a:rPr lang="en-US" altLang="ja-JP" sz="1050" b="1" i="0" u="sng" strike="noStrike" baseline="0">
              <a:solidFill>
                <a:schemeClr val="tx1"/>
              </a:solidFill>
              <a:latin typeface="HG丸ｺﾞｼｯｸM-PRO"/>
              <a:ea typeface="HG丸ｺﾞｼｯｸM-PRO"/>
            </a:rPr>
            <a:t>1</a:t>
          </a:r>
          <a:r>
            <a:rPr lang="ja-JP" altLang="en-US" sz="1050" b="1" i="0" u="sng" strike="noStrike" baseline="0">
              <a:solidFill>
                <a:schemeClr val="tx1"/>
              </a:solidFill>
              <a:latin typeface="HG丸ｺﾞｼｯｸM-PRO"/>
              <a:ea typeface="HG丸ｺﾞｼｯｸM-PRO"/>
            </a:rPr>
            <a:t>円未満切り捨て</a:t>
          </a:r>
          <a:r>
            <a:rPr lang="en-US" altLang="ja-JP" sz="1050" b="1" i="0" u="sng" strike="noStrike" baseline="0">
              <a:solidFill>
                <a:schemeClr val="tx1"/>
              </a:solidFill>
              <a:latin typeface="HG丸ｺﾞｼｯｸM-PRO"/>
              <a:ea typeface="HG丸ｺﾞｼｯｸM-PRO"/>
            </a:rPr>
            <a:t>】</a:t>
          </a:r>
        </a:p>
        <a:p>
          <a:pPr algn="l" rtl="0">
            <a:lnSpc>
              <a:spcPts val="1500"/>
            </a:lnSpc>
            <a:defRPr sz="1000"/>
          </a:pPr>
          <a:endParaRPr lang="en-US" altLang="ja-JP" sz="1200" b="1" i="0" u="sng" strike="noStrike" baseline="0">
            <a:solidFill>
              <a:srgbClr val="FF0000"/>
            </a:solidFill>
            <a:latin typeface="HG丸ｺﾞｼｯｸM-PRO"/>
            <a:ea typeface="HG丸ｺﾞｼｯｸM-PRO"/>
          </a:endParaRPr>
        </a:p>
        <a:p>
          <a:pPr algn="l" rtl="0">
            <a:lnSpc>
              <a:spcPts val="1400"/>
            </a:lnSpc>
            <a:defRPr sz="1000"/>
          </a:pPr>
          <a:endParaRPr lang="en-US" altLang="ja-JP" sz="1200" b="1" i="0" u="sng" strike="noStrike" baseline="0">
            <a:solidFill>
              <a:srgbClr val="FF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0"/>
  <sheetViews>
    <sheetView view="pageBreakPreview" topLeftCell="A76" zoomScaleNormal="100" zoomScaleSheetLayoutView="100" workbookViewId="0">
      <selection activeCell="E86" sqref="E86"/>
    </sheetView>
  </sheetViews>
  <sheetFormatPr defaultColWidth="9" defaultRowHeight="12"/>
  <cols>
    <col min="1" max="1" width="0.7265625" style="5" customWidth="1"/>
    <col min="2" max="2" width="20.26953125" style="5" customWidth="1"/>
    <col min="3" max="3" width="37.7265625" style="5" customWidth="1"/>
    <col min="4" max="4" width="10.26953125" style="6" customWidth="1"/>
    <col min="5" max="8" width="10.26953125" style="5" customWidth="1"/>
    <col min="9" max="16384" width="9" style="5"/>
  </cols>
  <sheetData>
    <row r="1" spans="1:8" s="2" customFormat="1" ht="52.5" customHeight="1">
      <c r="A1" s="244" t="s">
        <v>105</v>
      </c>
      <c r="B1" s="245"/>
      <c r="C1" s="245"/>
      <c r="D1" s="245"/>
      <c r="E1" s="245"/>
      <c r="F1" s="245"/>
      <c r="G1" s="1"/>
      <c r="H1" s="165">
        <v>45444</v>
      </c>
    </row>
    <row r="2" spans="1:8" s="2" customFormat="1" ht="4.5" customHeight="1">
      <c r="H2" s="3"/>
    </row>
    <row r="3" spans="1:8" ht="105" customHeight="1">
      <c r="A3" s="4" t="s">
        <v>0</v>
      </c>
    </row>
    <row r="4" spans="1:8" ht="8.25" customHeight="1" thickBot="1">
      <c r="A4" s="4"/>
    </row>
    <row r="5" spans="1:8" ht="24">
      <c r="B5" s="41"/>
      <c r="C5" s="42"/>
      <c r="D5" s="43" t="s">
        <v>47</v>
      </c>
      <c r="E5" s="44" t="s">
        <v>42</v>
      </c>
      <c r="F5" s="227" t="s">
        <v>43</v>
      </c>
      <c r="G5" s="228"/>
      <c r="H5" s="229"/>
    </row>
    <row r="6" spans="1:8" ht="17.25" customHeight="1" thickBot="1">
      <c r="B6" s="45"/>
      <c r="C6" s="46"/>
      <c r="D6" s="47" t="s">
        <v>55</v>
      </c>
      <c r="E6" s="52" t="s">
        <v>44</v>
      </c>
      <c r="F6" s="49" t="s">
        <v>45</v>
      </c>
      <c r="G6" s="53" t="s">
        <v>46</v>
      </c>
      <c r="H6" s="54" t="s">
        <v>62</v>
      </c>
    </row>
    <row r="7" spans="1:8" s="7" customFormat="1" ht="36" customHeight="1" thickTop="1">
      <c r="B7" s="246" t="s">
        <v>1</v>
      </c>
      <c r="C7" s="8" t="s">
        <v>38</v>
      </c>
      <c r="D7" s="180">
        <v>314</v>
      </c>
      <c r="E7" s="92">
        <f t="shared" ref="E7:E12" si="0">ROUNDDOWN(D7*10.84,0)</f>
        <v>3403</v>
      </c>
      <c r="F7" s="99">
        <f t="shared" ref="F7:F12" si="1">ROUNDUP(E7*10%,0)</f>
        <v>341</v>
      </c>
      <c r="G7" s="181">
        <f t="shared" ref="G7:G12" si="2">ROUNDUP(E7*20%,0)</f>
        <v>681</v>
      </c>
      <c r="H7" s="182">
        <f t="shared" ref="H7:H12" si="3">ROUNDUP(E7*30%,0)</f>
        <v>1021</v>
      </c>
    </row>
    <row r="8" spans="1:8" s="7" customFormat="1" ht="23.25" customHeight="1">
      <c r="B8" s="247"/>
      <c r="C8" s="9" t="s">
        <v>2</v>
      </c>
      <c r="D8" s="183">
        <v>471</v>
      </c>
      <c r="E8" s="102">
        <f t="shared" si="0"/>
        <v>5105</v>
      </c>
      <c r="F8" s="100">
        <f t="shared" si="1"/>
        <v>511</v>
      </c>
      <c r="G8" s="184">
        <f t="shared" si="2"/>
        <v>1021</v>
      </c>
      <c r="H8" s="185">
        <f t="shared" si="3"/>
        <v>1532</v>
      </c>
    </row>
    <row r="9" spans="1:8" s="7" customFormat="1" ht="23.25" customHeight="1">
      <c r="B9" s="247"/>
      <c r="C9" s="9" t="s">
        <v>3</v>
      </c>
      <c r="D9" s="183">
        <v>823</v>
      </c>
      <c r="E9" s="102">
        <f t="shared" si="0"/>
        <v>8921</v>
      </c>
      <c r="F9" s="100">
        <f t="shared" si="1"/>
        <v>893</v>
      </c>
      <c r="G9" s="184">
        <f t="shared" si="2"/>
        <v>1785</v>
      </c>
      <c r="H9" s="185">
        <f t="shared" si="3"/>
        <v>2677</v>
      </c>
    </row>
    <row r="10" spans="1:8" s="7" customFormat="1" ht="23.25" customHeight="1">
      <c r="B10" s="247"/>
      <c r="C10" s="10" t="s">
        <v>4</v>
      </c>
      <c r="D10" s="186">
        <v>1128</v>
      </c>
      <c r="E10" s="102">
        <f t="shared" si="0"/>
        <v>12227</v>
      </c>
      <c r="F10" s="100">
        <f t="shared" si="1"/>
        <v>1223</v>
      </c>
      <c r="G10" s="184">
        <f t="shared" si="2"/>
        <v>2446</v>
      </c>
      <c r="H10" s="185">
        <f t="shared" si="3"/>
        <v>3669</v>
      </c>
    </row>
    <row r="11" spans="1:8" s="7" customFormat="1" ht="26.25" customHeight="1" thickBot="1">
      <c r="B11" s="248"/>
      <c r="C11" s="28" t="s">
        <v>5</v>
      </c>
      <c r="D11" s="187">
        <v>294</v>
      </c>
      <c r="E11" s="96">
        <f t="shared" si="0"/>
        <v>3186</v>
      </c>
      <c r="F11" s="101">
        <f t="shared" si="1"/>
        <v>319</v>
      </c>
      <c r="G11" s="188">
        <f t="shared" si="2"/>
        <v>638</v>
      </c>
      <c r="H11" s="154">
        <f t="shared" si="3"/>
        <v>956</v>
      </c>
    </row>
    <row r="12" spans="1:8" s="7" customFormat="1" ht="33.75" customHeight="1" thickBot="1">
      <c r="B12" s="249" t="s">
        <v>39</v>
      </c>
      <c r="C12" s="250"/>
      <c r="D12" s="189">
        <v>2961</v>
      </c>
      <c r="E12" s="103">
        <f t="shared" si="0"/>
        <v>32097</v>
      </c>
      <c r="F12" s="103">
        <f t="shared" si="1"/>
        <v>3210</v>
      </c>
      <c r="G12" s="190">
        <f t="shared" si="2"/>
        <v>6420</v>
      </c>
      <c r="H12" s="191">
        <f t="shared" si="3"/>
        <v>9630</v>
      </c>
    </row>
    <row r="13" spans="1:8" s="11" customFormat="1" ht="14.25" customHeight="1">
      <c r="B13" s="251" t="s">
        <v>95</v>
      </c>
      <c r="C13" s="252"/>
      <c r="D13" s="252"/>
      <c r="E13" s="252"/>
      <c r="F13" s="252"/>
      <c r="G13" s="15"/>
      <c r="H13" s="15"/>
    </row>
    <row r="14" spans="1:8" s="11" customFormat="1" ht="14.25" customHeight="1">
      <c r="B14" s="251" t="s">
        <v>98</v>
      </c>
      <c r="C14" s="252"/>
      <c r="D14" s="252"/>
      <c r="E14" s="252"/>
      <c r="F14" s="252"/>
      <c r="G14" s="15"/>
      <c r="H14" s="15"/>
    </row>
    <row r="15" spans="1:8" s="11" customFormat="1" ht="14.25" customHeight="1">
      <c r="B15" s="236" t="s">
        <v>96</v>
      </c>
      <c r="C15" s="237"/>
      <c r="D15" s="237"/>
      <c r="E15" s="237"/>
      <c r="F15" s="237"/>
      <c r="G15" s="15"/>
      <c r="H15" s="15"/>
    </row>
    <row r="16" spans="1:8" s="11" customFormat="1" ht="14.25" customHeight="1">
      <c r="B16" s="238" t="s">
        <v>99</v>
      </c>
      <c r="C16" s="237"/>
      <c r="D16" s="237"/>
      <c r="E16" s="237"/>
      <c r="F16" s="237"/>
      <c r="G16" s="239"/>
      <c r="H16" s="239"/>
    </row>
    <row r="17" spans="2:8" s="11" customFormat="1" ht="14.25" customHeight="1">
      <c r="B17" s="238" t="s">
        <v>100</v>
      </c>
      <c r="C17" s="237"/>
      <c r="D17" s="237"/>
      <c r="E17" s="237"/>
      <c r="F17" s="237"/>
      <c r="G17" s="239"/>
      <c r="H17" s="239"/>
    </row>
    <row r="18" spans="2:8" s="11" customFormat="1" ht="39.5" customHeight="1">
      <c r="B18" s="238" t="s">
        <v>103</v>
      </c>
      <c r="C18" s="240"/>
      <c r="D18" s="240"/>
      <c r="E18" s="240"/>
      <c r="F18" s="240"/>
      <c r="G18" s="241"/>
      <c r="H18" s="241"/>
    </row>
    <row r="19" spans="2:8" s="11" customFormat="1" ht="14.25" customHeight="1">
      <c r="B19" s="12" t="s">
        <v>6</v>
      </c>
      <c r="C19" s="13"/>
      <c r="D19" s="14" t="s">
        <v>7</v>
      </c>
      <c r="E19" s="13"/>
      <c r="F19" s="13"/>
      <c r="G19" s="13"/>
    </row>
    <row r="20" spans="2:8" s="11" customFormat="1" ht="14.25" customHeight="1">
      <c r="B20" s="12" t="s">
        <v>8</v>
      </c>
      <c r="C20" s="13"/>
      <c r="D20" s="14" t="s">
        <v>9</v>
      </c>
      <c r="E20" s="13"/>
      <c r="F20" s="13"/>
      <c r="G20" s="13"/>
    </row>
    <row r="21" spans="2:8" s="11" customFormat="1" ht="14.25" customHeight="1">
      <c r="B21" s="242" t="s">
        <v>94</v>
      </c>
      <c r="C21" s="243"/>
      <c r="D21" s="243"/>
      <c r="E21" s="243"/>
      <c r="F21" s="243"/>
      <c r="G21" s="243"/>
      <c r="H21" s="243"/>
    </row>
    <row r="22" spans="2:8" s="11" customFormat="1" ht="14.25" customHeight="1">
      <c r="B22" s="132"/>
      <c r="C22" s="133"/>
      <c r="D22" s="133"/>
      <c r="E22" s="133"/>
      <c r="F22" s="133"/>
      <c r="G22" s="133"/>
      <c r="H22" s="133"/>
    </row>
    <row r="23" spans="2:8" s="16" customFormat="1" ht="15" customHeight="1" thickBot="1">
      <c r="B23" s="16" t="s">
        <v>10</v>
      </c>
    </row>
    <row r="24" spans="2:8" ht="24">
      <c r="B24" s="41"/>
      <c r="C24" s="42"/>
      <c r="D24" s="43" t="s">
        <v>47</v>
      </c>
      <c r="E24" s="44" t="s">
        <v>42</v>
      </c>
      <c r="F24" s="227" t="s">
        <v>43</v>
      </c>
      <c r="G24" s="228"/>
      <c r="H24" s="229"/>
    </row>
    <row r="25" spans="2:8" ht="17.25" customHeight="1" thickBot="1">
      <c r="B25" s="45"/>
      <c r="C25" s="46"/>
      <c r="D25" s="47" t="s">
        <v>55</v>
      </c>
      <c r="E25" s="48" t="s">
        <v>44</v>
      </c>
      <c r="F25" s="49" t="s">
        <v>45</v>
      </c>
      <c r="G25" s="53" t="s">
        <v>46</v>
      </c>
      <c r="H25" s="54" t="s">
        <v>62</v>
      </c>
    </row>
    <row r="26" spans="2:8" s="16" customFormat="1" ht="23.15" customHeight="1" thickTop="1">
      <c r="B26" s="126" t="s">
        <v>88</v>
      </c>
      <c r="C26" s="127" t="s">
        <v>11</v>
      </c>
      <c r="D26" s="128" t="s">
        <v>93</v>
      </c>
      <c r="E26" s="97">
        <f t="shared" ref="E26:E27" si="4">ROUNDDOWN(D26*10.84,0)</f>
        <v>3794</v>
      </c>
      <c r="F26" s="97">
        <f t="shared" ref="F26:F27" si="5">ROUNDUP(E26*10%,0)</f>
        <v>380</v>
      </c>
      <c r="G26" s="129">
        <f t="shared" ref="G26:G27" si="6">ROUNDUP(E26*20%,0)</f>
        <v>759</v>
      </c>
      <c r="H26" s="111">
        <f t="shared" ref="H26:H27" si="7">ROUNDUP(E26*30%,0)</f>
        <v>1139</v>
      </c>
    </row>
    <row r="27" spans="2:8" s="16" customFormat="1" ht="23.15" customHeight="1">
      <c r="B27" s="126" t="s">
        <v>89</v>
      </c>
      <c r="C27" s="127" t="s">
        <v>11</v>
      </c>
      <c r="D27" s="128" t="s">
        <v>12</v>
      </c>
      <c r="E27" s="141">
        <f t="shared" si="4"/>
        <v>3252</v>
      </c>
      <c r="F27" s="141">
        <f t="shared" si="5"/>
        <v>326</v>
      </c>
      <c r="G27" s="142">
        <f t="shared" si="6"/>
        <v>651</v>
      </c>
      <c r="H27" s="143">
        <f t="shared" si="7"/>
        <v>976</v>
      </c>
    </row>
    <row r="28" spans="2:8" s="16" customFormat="1" ht="23.15" customHeight="1">
      <c r="B28" s="230" t="s">
        <v>56</v>
      </c>
      <c r="C28" s="17" t="s">
        <v>13</v>
      </c>
      <c r="D28" s="36" t="s">
        <v>14</v>
      </c>
      <c r="E28" s="50">
        <f>ROUNDDOWN(D28*10.84,0)</f>
        <v>2753</v>
      </c>
      <c r="F28" s="18">
        <f>ROUNDUP(E28*10%,0)</f>
        <v>276</v>
      </c>
      <c r="G28" s="112">
        <f t="shared" ref="G28:G45" si="8">ROUNDUP(E28*20%,0)</f>
        <v>551</v>
      </c>
      <c r="H28" s="118">
        <f t="shared" ref="H28:H45" si="9">ROUNDUP(E28*30%,0)</f>
        <v>826</v>
      </c>
    </row>
    <row r="29" spans="2:8" s="16" customFormat="1" ht="23.15" customHeight="1">
      <c r="B29" s="231"/>
      <c r="C29" s="57" t="s">
        <v>15</v>
      </c>
      <c r="D29" s="156" t="s">
        <v>16</v>
      </c>
      <c r="E29" s="55">
        <f t="shared" ref="E29:E45" si="10">ROUNDDOWN(D29*10.84,0)</f>
        <v>4357</v>
      </c>
      <c r="F29" s="63">
        <f t="shared" ref="F29:F45" si="11">ROUNDUP(E29*10%,0)</f>
        <v>436</v>
      </c>
      <c r="G29" s="157">
        <f t="shared" si="8"/>
        <v>872</v>
      </c>
      <c r="H29" s="86">
        <f t="shared" si="9"/>
        <v>1308</v>
      </c>
    </row>
    <row r="30" spans="2:8" s="16" customFormat="1" ht="23.15" customHeight="1">
      <c r="B30" s="253" t="s">
        <v>57</v>
      </c>
      <c r="C30" s="58" t="s">
        <v>13</v>
      </c>
      <c r="D30" s="115" t="s">
        <v>58</v>
      </c>
      <c r="E30" s="56">
        <f t="shared" si="10"/>
        <v>2178</v>
      </c>
      <c r="F30" s="56">
        <f t="shared" si="11"/>
        <v>218</v>
      </c>
      <c r="G30" s="117">
        <f t="shared" si="8"/>
        <v>436</v>
      </c>
      <c r="H30" s="118">
        <f t="shared" si="9"/>
        <v>654</v>
      </c>
    </row>
    <row r="31" spans="2:8" s="16" customFormat="1" ht="23.15" customHeight="1">
      <c r="B31" s="254"/>
      <c r="C31" s="59" t="s">
        <v>15</v>
      </c>
      <c r="D31" s="192" t="s">
        <v>59</v>
      </c>
      <c r="E31" s="55">
        <f t="shared" si="10"/>
        <v>3436</v>
      </c>
      <c r="F31" s="55">
        <f t="shared" si="11"/>
        <v>344</v>
      </c>
      <c r="G31" s="137">
        <f t="shared" si="8"/>
        <v>688</v>
      </c>
      <c r="H31" s="86">
        <f t="shared" si="9"/>
        <v>1031</v>
      </c>
    </row>
    <row r="32" spans="2:8" s="16" customFormat="1" ht="23.15" customHeight="1">
      <c r="B32" s="19" t="s">
        <v>17</v>
      </c>
      <c r="C32" s="20" t="s">
        <v>18</v>
      </c>
      <c r="D32" s="37" t="s">
        <v>12</v>
      </c>
      <c r="E32" s="18">
        <f t="shared" si="10"/>
        <v>3252</v>
      </c>
      <c r="F32" s="21">
        <f t="shared" si="11"/>
        <v>326</v>
      </c>
      <c r="G32" s="193">
        <f t="shared" si="8"/>
        <v>651</v>
      </c>
      <c r="H32" s="155">
        <f t="shared" si="9"/>
        <v>976</v>
      </c>
    </row>
    <row r="33" spans="2:8" s="16" customFormat="1" ht="23.15" customHeight="1">
      <c r="B33" s="22" t="s">
        <v>19</v>
      </c>
      <c r="C33" s="17" t="s">
        <v>11</v>
      </c>
      <c r="D33" s="36" t="s">
        <v>20</v>
      </c>
      <c r="E33" s="18">
        <f t="shared" si="10"/>
        <v>5420</v>
      </c>
      <c r="F33" s="18">
        <f t="shared" si="11"/>
        <v>542</v>
      </c>
      <c r="G33" s="112">
        <f t="shared" si="8"/>
        <v>1084</v>
      </c>
      <c r="H33" s="136">
        <f t="shared" si="9"/>
        <v>1626</v>
      </c>
    </row>
    <row r="34" spans="2:8" s="16" customFormat="1" ht="23.15" customHeight="1">
      <c r="B34" s="22" t="s">
        <v>21</v>
      </c>
      <c r="C34" s="17" t="s">
        <v>11</v>
      </c>
      <c r="D34" s="36" t="s">
        <v>22</v>
      </c>
      <c r="E34" s="18">
        <f t="shared" si="10"/>
        <v>2710</v>
      </c>
      <c r="F34" s="18">
        <f>ROUNDUP(E34*10%,0)</f>
        <v>271</v>
      </c>
      <c r="G34" s="112">
        <f t="shared" si="8"/>
        <v>542</v>
      </c>
      <c r="H34" s="136">
        <f t="shared" si="9"/>
        <v>813</v>
      </c>
    </row>
    <row r="35" spans="2:8" s="16" customFormat="1" ht="23.15" customHeight="1">
      <c r="B35" s="108" t="s">
        <v>83</v>
      </c>
      <c r="C35" s="109" t="s">
        <v>11</v>
      </c>
      <c r="D35" s="135" t="s">
        <v>26</v>
      </c>
      <c r="E35" s="90">
        <f t="shared" ref="E35:E36" si="12">ROUNDDOWN(D35*10.84,0)</f>
        <v>6504</v>
      </c>
      <c r="F35" s="97">
        <f t="shared" ref="F35:F37" si="13">ROUNDUP(E35*10%,0)</f>
        <v>651</v>
      </c>
      <c r="G35" s="129">
        <f t="shared" ref="G35:G36" si="14">ROUNDUP(E35*20%,0)</f>
        <v>1301</v>
      </c>
      <c r="H35" s="111">
        <f t="shared" ref="H35:H36" si="15">ROUNDUP(E35*30%,0)</f>
        <v>1952</v>
      </c>
    </row>
    <row r="36" spans="2:8" s="16" customFormat="1" ht="23.15" customHeight="1">
      <c r="B36" s="108" t="s">
        <v>84</v>
      </c>
      <c r="C36" s="109" t="s">
        <v>11</v>
      </c>
      <c r="D36" s="135" t="s">
        <v>63</v>
      </c>
      <c r="E36" s="90">
        <f t="shared" si="12"/>
        <v>6222</v>
      </c>
      <c r="F36" s="97">
        <f t="shared" si="13"/>
        <v>623</v>
      </c>
      <c r="G36" s="129">
        <f t="shared" si="14"/>
        <v>1245</v>
      </c>
      <c r="H36" s="111">
        <f t="shared" si="15"/>
        <v>1867</v>
      </c>
    </row>
    <row r="37" spans="2:8" s="16" customFormat="1" ht="23.15" customHeight="1">
      <c r="B37" s="108" t="s">
        <v>85</v>
      </c>
      <c r="C37" s="109" t="s">
        <v>111</v>
      </c>
      <c r="D37" s="135" t="s">
        <v>22</v>
      </c>
      <c r="E37" s="90">
        <f t="shared" ref="E37" si="16">ROUNDDOWN(D37*10.84,0)</f>
        <v>2710</v>
      </c>
      <c r="F37" s="97">
        <f t="shared" si="13"/>
        <v>271</v>
      </c>
      <c r="G37" s="129">
        <f t="shared" ref="G37" si="17">ROUNDUP(E37*20%,0)</f>
        <v>542</v>
      </c>
      <c r="H37" s="111">
        <f t="shared" ref="H37" si="18">ROUNDUP(E37*30%,0)</f>
        <v>813</v>
      </c>
    </row>
    <row r="38" spans="2:8" s="16" customFormat="1" ht="23.15" customHeight="1">
      <c r="B38" s="24" t="s">
        <v>23</v>
      </c>
      <c r="C38" s="23" t="s">
        <v>24</v>
      </c>
      <c r="D38" s="98" t="s">
        <v>87</v>
      </c>
      <c r="E38" s="90">
        <f t="shared" si="10"/>
        <v>27100</v>
      </c>
      <c r="F38" s="90">
        <f t="shared" si="11"/>
        <v>2710</v>
      </c>
      <c r="G38" s="110">
        <f t="shared" si="8"/>
        <v>5420</v>
      </c>
      <c r="H38" s="111">
        <f t="shared" si="9"/>
        <v>8130</v>
      </c>
    </row>
    <row r="39" spans="2:8" s="16" customFormat="1" ht="23.15" customHeight="1">
      <c r="B39" s="124" t="s">
        <v>108</v>
      </c>
      <c r="C39" s="170" t="s">
        <v>18</v>
      </c>
      <c r="D39" s="98" t="s">
        <v>110</v>
      </c>
      <c r="E39" s="90">
        <f t="shared" si="10"/>
        <v>1626</v>
      </c>
      <c r="F39" s="90">
        <f t="shared" si="11"/>
        <v>163</v>
      </c>
      <c r="G39" s="110">
        <f t="shared" si="8"/>
        <v>326</v>
      </c>
      <c r="H39" s="111">
        <f t="shared" si="9"/>
        <v>488</v>
      </c>
    </row>
    <row r="40" spans="2:8" s="16" customFormat="1" ht="23.15" customHeight="1">
      <c r="B40" s="24" t="s">
        <v>25</v>
      </c>
      <c r="C40" s="20" t="s">
        <v>18</v>
      </c>
      <c r="D40" s="36" t="s">
        <v>26</v>
      </c>
      <c r="E40" s="18">
        <f t="shared" si="10"/>
        <v>6504</v>
      </c>
      <c r="F40" s="18">
        <f t="shared" si="11"/>
        <v>651</v>
      </c>
      <c r="G40" s="112">
        <f t="shared" si="8"/>
        <v>1301</v>
      </c>
      <c r="H40" s="136">
        <f t="shared" si="9"/>
        <v>1952</v>
      </c>
    </row>
    <row r="41" spans="2:8" s="16" customFormat="1" ht="25" customHeight="1">
      <c r="B41" s="26" t="s">
        <v>27</v>
      </c>
      <c r="C41" s="27" t="s">
        <v>28</v>
      </c>
      <c r="D41" s="36" t="s">
        <v>22</v>
      </c>
      <c r="E41" s="18">
        <f t="shared" si="10"/>
        <v>2710</v>
      </c>
      <c r="F41" s="18">
        <f t="shared" si="11"/>
        <v>271</v>
      </c>
      <c r="G41" s="112">
        <f t="shared" si="8"/>
        <v>542</v>
      </c>
      <c r="H41" s="113">
        <f t="shared" si="9"/>
        <v>813</v>
      </c>
    </row>
    <row r="42" spans="2:8" s="16" customFormat="1" ht="25" customHeight="1">
      <c r="B42" s="24" t="s">
        <v>60</v>
      </c>
      <c r="C42" s="17" t="s">
        <v>28</v>
      </c>
      <c r="D42" s="36" t="s">
        <v>64</v>
      </c>
      <c r="E42" s="18">
        <f t="shared" si="10"/>
        <v>5962</v>
      </c>
      <c r="F42" s="18">
        <f t="shared" si="11"/>
        <v>597</v>
      </c>
      <c r="G42" s="112">
        <f t="shared" si="8"/>
        <v>1193</v>
      </c>
      <c r="H42" s="113">
        <f t="shared" si="9"/>
        <v>1789</v>
      </c>
    </row>
    <row r="43" spans="2:8" s="16" customFormat="1" ht="23.15" customHeight="1">
      <c r="B43" s="24" t="s">
        <v>61</v>
      </c>
      <c r="C43" s="17" t="s">
        <v>28</v>
      </c>
      <c r="D43" s="36" t="s">
        <v>65</v>
      </c>
      <c r="E43" s="18">
        <f t="shared" si="10"/>
        <v>2168</v>
      </c>
      <c r="F43" s="18">
        <f>ROUNDUP(E43*10%,0)</f>
        <v>217</v>
      </c>
      <c r="G43" s="112">
        <f t="shared" si="8"/>
        <v>434</v>
      </c>
      <c r="H43" s="114">
        <f t="shared" si="9"/>
        <v>651</v>
      </c>
    </row>
    <row r="44" spans="2:8" s="16" customFormat="1" ht="23.15" customHeight="1">
      <c r="B44" s="124" t="s">
        <v>90</v>
      </c>
      <c r="C44" s="125" t="s">
        <v>113</v>
      </c>
      <c r="D44" s="98" t="s">
        <v>31</v>
      </c>
      <c r="E44" s="91">
        <f>ROUNDDOWN(D44*10.84,0)</f>
        <v>542</v>
      </c>
      <c r="F44" s="90">
        <f t="shared" ref="F44" si="19">ROUNDUP(E44*10%,0)</f>
        <v>55</v>
      </c>
      <c r="G44" s="110">
        <f t="shared" si="8"/>
        <v>109</v>
      </c>
      <c r="H44" s="111">
        <f t="shared" si="9"/>
        <v>163</v>
      </c>
    </row>
    <row r="45" spans="2:8" s="16" customFormat="1" ht="25" customHeight="1">
      <c r="B45" s="232" t="s">
        <v>80</v>
      </c>
      <c r="C45" s="76" t="s">
        <v>18</v>
      </c>
      <c r="D45" s="115" t="s">
        <v>30</v>
      </c>
      <c r="E45" s="50">
        <f t="shared" si="10"/>
        <v>65</v>
      </c>
      <c r="F45" s="56">
        <f t="shared" si="11"/>
        <v>7</v>
      </c>
      <c r="G45" s="117">
        <f t="shared" si="8"/>
        <v>13</v>
      </c>
      <c r="H45" s="146">
        <f t="shared" si="9"/>
        <v>20</v>
      </c>
    </row>
    <row r="46" spans="2:8" s="16" customFormat="1" ht="24.75" customHeight="1">
      <c r="B46" s="233"/>
      <c r="C46" s="176" t="s">
        <v>40</v>
      </c>
      <c r="D46" s="174" t="s">
        <v>31</v>
      </c>
      <c r="E46" s="88">
        <f>ROUNDDOWN(D46*10.84,0)</f>
        <v>542</v>
      </c>
      <c r="F46" s="62">
        <f>ROUNDUP(E46*10%,0)</f>
        <v>55</v>
      </c>
      <c r="G46" s="162">
        <f>ROUNDUP(E46*20%,0)</f>
        <v>109</v>
      </c>
      <c r="H46" s="113">
        <f>ROUNDUP(E46*30%,0)</f>
        <v>163</v>
      </c>
    </row>
    <row r="47" spans="2:8" s="16" customFormat="1" ht="24.75" customHeight="1">
      <c r="B47" s="234" t="s">
        <v>79</v>
      </c>
      <c r="C47" s="77" t="s">
        <v>18</v>
      </c>
      <c r="D47" s="115" t="s">
        <v>66</v>
      </c>
      <c r="E47" s="50">
        <f>ROUNDDOWN(D47*10.84,0)</f>
        <v>32</v>
      </c>
      <c r="F47" s="56">
        <f>ROUNDUP(E47*10%,0)</f>
        <v>4</v>
      </c>
      <c r="G47" s="117">
        <f>ROUNDUP(E47*20%,0)</f>
        <v>7</v>
      </c>
      <c r="H47" s="146">
        <f>ROUNDUP(E47*30%,0)</f>
        <v>10</v>
      </c>
    </row>
    <row r="48" spans="2:8" s="16" customFormat="1" ht="24.75" customHeight="1" thickBot="1">
      <c r="B48" s="235"/>
      <c r="C48" s="177" t="s">
        <v>72</v>
      </c>
      <c r="D48" s="147" t="s">
        <v>71</v>
      </c>
      <c r="E48" s="148">
        <f>ROUNDDOWN(D48*10.84,0)</f>
        <v>271</v>
      </c>
      <c r="F48" s="149">
        <f>ROUNDUP(E48*10%,0)</f>
        <v>28</v>
      </c>
      <c r="G48" s="175">
        <f>ROUNDUP(E48*20%,0)</f>
        <v>55</v>
      </c>
      <c r="H48" s="151">
        <f>ROUNDUP(E48*30%,0)</f>
        <v>82</v>
      </c>
    </row>
    <row r="49" spans="1:8" s="16" customFormat="1" ht="99.75" customHeight="1" thickBot="1">
      <c r="A49" s="32" t="s">
        <v>32</v>
      </c>
    </row>
    <row r="50" spans="1:8" ht="24">
      <c r="B50" s="41"/>
      <c r="C50" s="42"/>
      <c r="D50" s="43" t="s">
        <v>47</v>
      </c>
      <c r="E50" s="44" t="s">
        <v>42</v>
      </c>
      <c r="F50" s="227" t="s">
        <v>43</v>
      </c>
      <c r="G50" s="228"/>
      <c r="H50" s="229"/>
    </row>
    <row r="51" spans="1:8" ht="17.25" customHeight="1" thickBot="1">
      <c r="B51" s="45"/>
      <c r="C51" s="46"/>
      <c r="D51" s="47" t="s">
        <v>55</v>
      </c>
      <c r="E51" s="48" t="s">
        <v>44</v>
      </c>
      <c r="F51" s="49" t="s">
        <v>45</v>
      </c>
      <c r="G51" s="53" t="s">
        <v>46</v>
      </c>
      <c r="H51" s="54" t="s">
        <v>62</v>
      </c>
    </row>
    <row r="52" spans="1:8" s="16" customFormat="1" ht="36" customHeight="1" thickTop="1">
      <c r="B52" s="246" t="s">
        <v>1</v>
      </c>
      <c r="C52" s="8" t="s">
        <v>38</v>
      </c>
      <c r="D52" s="180">
        <v>303</v>
      </c>
      <c r="E52" s="99">
        <f>ROUNDDOWN(D52*10.84,0)</f>
        <v>3284</v>
      </c>
      <c r="F52" s="99">
        <f>ROUNDUP(E52*10%,0)</f>
        <v>329</v>
      </c>
      <c r="G52" s="181">
        <f>ROUNDUP(E52*20%,0)</f>
        <v>657</v>
      </c>
      <c r="H52" s="194">
        <f>ROUNDUP(E52*30%,0)</f>
        <v>986</v>
      </c>
    </row>
    <row r="53" spans="1:8" s="16" customFormat="1" ht="23.25" customHeight="1">
      <c r="B53" s="247"/>
      <c r="C53" s="9" t="s">
        <v>2</v>
      </c>
      <c r="D53" s="183">
        <v>451</v>
      </c>
      <c r="E53" s="100">
        <f>ROUNDDOWN(D53*10.84,0)</f>
        <v>4888</v>
      </c>
      <c r="F53" s="100">
        <f>ROUNDUP(E53*10%,0)</f>
        <v>489</v>
      </c>
      <c r="G53" s="184">
        <f>ROUNDUP(E53*20%,0)</f>
        <v>978</v>
      </c>
      <c r="H53" s="185">
        <f>ROUNDUP(E53*30%,0)</f>
        <v>1467</v>
      </c>
    </row>
    <row r="54" spans="1:8" s="16" customFormat="1" ht="23.25" customHeight="1">
      <c r="B54" s="247"/>
      <c r="C54" s="9" t="s">
        <v>3</v>
      </c>
      <c r="D54" s="183">
        <v>794</v>
      </c>
      <c r="E54" s="100">
        <f>ROUNDDOWN(D54*10.84,0)</f>
        <v>8606</v>
      </c>
      <c r="F54" s="100">
        <f>ROUNDUP(E54*10%,0)</f>
        <v>861</v>
      </c>
      <c r="G54" s="184">
        <f>ROUNDUP(E54*20%,0)</f>
        <v>1722</v>
      </c>
      <c r="H54" s="185">
        <f>ROUNDUP(E54*30%,0)</f>
        <v>2582</v>
      </c>
    </row>
    <row r="55" spans="1:8" s="16" customFormat="1" ht="23.25" customHeight="1">
      <c r="B55" s="247"/>
      <c r="C55" s="10" t="s">
        <v>4</v>
      </c>
      <c r="D55" s="186">
        <v>1090</v>
      </c>
      <c r="E55" s="100">
        <f>ROUNDDOWN(D55*10.84,0)</f>
        <v>11815</v>
      </c>
      <c r="F55" s="100">
        <f>ROUNDUP(E55*10%,0)</f>
        <v>1182</v>
      </c>
      <c r="G55" s="184">
        <f>ROUNDUP(E55*20%,0)</f>
        <v>2363</v>
      </c>
      <c r="H55" s="185">
        <f>ROUNDUP(E55*30%,0)</f>
        <v>3545</v>
      </c>
    </row>
    <row r="56" spans="1:8" s="16" customFormat="1" ht="25.5" customHeight="1" thickBot="1">
      <c r="B56" s="248"/>
      <c r="C56" s="28" t="s">
        <v>70</v>
      </c>
      <c r="D56" s="187">
        <v>284</v>
      </c>
      <c r="E56" s="101">
        <f>ROUNDDOWN(D56*10.84,0)</f>
        <v>3078</v>
      </c>
      <c r="F56" s="101">
        <f>ROUNDUP(E56*10%,0)</f>
        <v>308</v>
      </c>
      <c r="G56" s="188">
        <f>ROUNDUP(E56*20%,0)</f>
        <v>616</v>
      </c>
      <c r="H56" s="195">
        <f>ROUNDUP(E56*30%,0)</f>
        <v>924</v>
      </c>
    </row>
    <row r="57" spans="1:8" s="16" customFormat="1" ht="15" customHeight="1">
      <c r="B57" s="251" t="s">
        <v>95</v>
      </c>
      <c r="C57" s="252"/>
      <c r="D57" s="252"/>
      <c r="E57" s="252"/>
      <c r="F57" s="252"/>
      <c r="G57" s="34"/>
      <c r="H57" s="34"/>
    </row>
    <row r="58" spans="1:8" s="16" customFormat="1" ht="15.5" customHeight="1">
      <c r="B58" s="251" t="s">
        <v>97</v>
      </c>
      <c r="C58" s="252"/>
      <c r="D58" s="252"/>
      <c r="E58" s="252"/>
      <c r="F58" s="252"/>
      <c r="G58" s="34"/>
      <c r="H58" s="34"/>
    </row>
    <row r="59" spans="1:8" s="16" customFormat="1" ht="17" customHeight="1">
      <c r="B59" s="236" t="s">
        <v>96</v>
      </c>
      <c r="C59" s="237"/>
      <c r="D59" s="237"/>
      <c r="E59" s="237"/>
      <c r="F59" s="237"/>
      <c r="G59" s="15"/>
      <c r="H59" s="15"/>
    </row>
    <row r="60" spans="1:8" s="16" customFormat="1" ht="15" customHeight="1">
      <c r="B60" s="238" t="s">
        <v>99</v>
      </c>
      <c r="C60" s="237"/>
      <c r="D60" s="237"/>
      <c r="E60" s="237"/>
      <c r="F60" s="237"/>
      <c r="G60" s="239"/>
      <c r="H60" s="239"/>
    </row>
    <row r="61" spans="1:8" s="16" customFormat="1" ht="15.5" customHeight="1">
      <c r="B61" s="238" t="s">
        <v>101</v>
      </c>
      <c r="C61" s="237"/>
      <c r="D61" s="237"/>
      <c r="E61" s="237"/>
      <c r="F61" s="237"/>
      <c r="G61" s="239"/>
      <c r="H61" s="239"/>
    </row>
    <row r="62" spans="1:8" s="16" customFormat="1" ht="74.5" customHeight="1">
      <c r="B62" s="238" t="s">
        <v>114</v>
      </c>
      <c r="C62" s="240"/>
      <c r="D62" s="240"/>
      <c r="E62" s="240"/>
      <c r="F62" s="240"/>
      <c r="G62" s="241"/>
      <c r="H62" s="241"/>
    </row>
    <row r="63" spans="1:8" s="13" customFormat="1" ht="15.75" customHeight="1">
      <c r="B63" s="12" t="s">
        <v>6</v>
      </c>
      <c r="D63" s="14" t="s">
        <v>7</v>
      </c>
    </row>
    <row r="64" spans="1:8" s="13" customFormat="1" ht="15.75" customHeight="1">
      <c r="B64" s="12" t="s">
        <v>8</v>
      </c>
      <c r="D64" s="14" t="s">
        <v>9</v>
      </c>
    </row>
    <row r="65" spans="2:8" s="16" customFormat="1" ht="13" customHeight="1">
      <c r="B65" s="242" t="s">
        <v>94</v>
      </c>
      <c r="C65" s="243"/>
      <c r="D65" s="243"/>
      <c r="E65" s="243"/>
      <c r="F65" s="243"/>
      <c r="G65" s="243"/>
      <c r="H65" s="243"/>
    </row>
    <row r="66" spans="2:8" s="13" customFormat="1" ht="15.75" customHeight="1">
      <c r="B66" s="12"/>
      <c r="D66" s="14"/>
    </row>
    <row r="67" spans="2:8" s="33" customFormat="1" ht="18.75" customHeight="1" thickBot="1">
      <c r="B67" s="34" t="s">
        <v>10</v>
      </c>
      <c r="C67" s="35"/>
      <c r="D67" s="35"/>
      <c r="E67" s="35"/>
      <c r="F67" s="35"/>
      <c r="G67" s="35"/>
    </row>
    <row r="68" spans="2:8" ht="24">
      <c r="B68" s="41"/>
      <c r="C68" s="42"/>
      <c r="D68" s="43" t="s">
        <v>47</v>
      </c>
      <c r="E68" s="44" t="s">
        <v>42</v>
      </c>
      <c r="F68" s="227" t="s">
        <v>43</v>
      </c>
      <c r="G68" s="228"/>
      <c r="H68" s="229"/>
    </row>
    <row r="69" spans="2:8" ht="17.25" customHeight="1" thickBot="1">
      <c r="B69" s="45"/>
      <c r="C69" s="46"/>
      <c r="D69" s="47" t="s">
        <v>55</v>
      </c>
      <c r="E69" s="48" t="s">
        <v>44</v>
      </c>
      <c r="F69" s="49" t="s">
        <v>45</v>
      </c>
      <c r="G69" s="53" t="s">
        <v>46</v>
      </c>
      <c r="H69" s="54" t="s">
        <v>62</v>
      </c>
    </row>
    <row r="70" spans="2:8" s="16" customFormat="1" ht="25" customHeight="1" thickTop="1">
      <c r="B70" s="126" t="s">
        <v>88</v>
      </c>
      <c r="C70" s="127" t="s">
        <v>11</v>
      </c>
      <c r="D70" s="128" t="s">
        <v>93</v>
      </c>
      <c r="E70" s="97">
        <f t="shared" ref="E70:E71" si="20">ROUNDDOWN(D70*10.84,0)</f>
        <v>3794</v>
      </c>
      <c r="F70" s="97">
        <f t="shared" ref="F70:F71" si="21">ROUNDUP(E70*10%,0)</f>
        <v>380</v>
      </c>
      <c r="G70" s="129">
        <f t="shared" ref="G70:G71" si="22">ROUNDUP(E70*20%,0)</f>
        <v>759</v>
      </c>
      <c r="H70" s="111">
        <f t="shared" ref="H70:H71" si="23">ROUNDUP(E70*30%,0)</f>
        <v>1139</v>
      </c>
    </row>
    <row r="71" spans="2:8" s="16" customFormat="1" ht="25" customHeight="1">
      <c r="B71" s="126" t="s">
        <v>89</v>
      </c>
      <c r="C71" s="127" t="s">
        <v>11</v>
      </c>
      <c r="D71" s="128" t="s">
        <v>12</v>
      </c>
      <c r="E71" s="141">
        <f t="shared" si="20"/>
        <v>3252</v>
      </c>
      <c r="F71" s="141">
        <f t="shared" si="21"/>
        <v>326</v>
      </c>
      <c r="G71" s="142">
        <f t="shared" si="22"/>
        <v>651</v>
      </c>
      <c r="H71" s="143">
        <f t="shared" si="23"/>
        <v>976</v>
      </c>
    </row>
    <row r="72" spans="2:8" s="16" customFormat="1" ht="23.15" customHeight="1">
      <c r="B72" s="230" t="s">
        <v>56</v>
      </c>
      <c r="C72" s="17" t="s">
        <v>13</v>
      </c>
      <c r="D72" s="36" t="s">
        <v>14</v>
      </c>
      <c r="E72" s="50">
        <f>ROUNDDOWN(D72*10.84,0)</f>
        <v>2753</v>
      </c>
      <c r="F72" s="18">
        <f>ROUNDUP(E72*10%,0)</f>
        <v>276</v>
      </c>
      <c r="G72" s="112">
        <f t="shared" ref="G72:G85" si="24">ROUNDUP(E72*20%,0)</f>
        <v>551</v>
      </c>
      <c r="H72" s="118">
        <f t="shared" ref="H72:H85" si="25">ROUNDUP(E72*30%,0)</f>
        <v>826</v>
      </c>
    </row>
    <row r="73" spans="2:8" s="16" customFormat="1" ht="23.15" customHeight="1">
      <c r="B73" s="231"/>
      <c r="C73" s="57" t="s">
        <v>15</v>
      </c>
      <c r="D73" s="156" t="s">
        <v>16</v>
      </c>
      <c r="E73" s="55">
        <f>ROUNDDOWN(D73*10.84,0)</f>
        <v>4357</v>
      </c>
      <c r="F73" s="63">
        <f>ROUNDUP(E73*10%,0)</f>
        <v>436</v>
      </c>
      <c r="G73" s="157">
        <f t="shared" si="24"/>
        <v>872</v>
      </c>
      <c r="H73" s="86">
        <f t="shared" si="25"/>
        <v>1308</v>
      </c>
    </row>
    <row r="74" spans="2:8" s="16" customFormat="1" ht="23.15" customHeight="1">
      <c r="B74" s="253" t="s">
        <v>57</v>
      </c>
      <c r="C74" s="58" t="s">
        <v>13</v>
      </c>
      <c r="D74" s="115" t="s">
        <v>58</v>
      </c>
      <c r="E74" s="56">
        <f>ROUNDDOWN(D74*10.84,0)</f>
        <v>2178</v>
      </c>
      <c r="F74" s="56">
        <f>ROUNDUP(E74*10%,0)</f>
        <v>218</v>
      </c>
      <c r="G74" s="117">
        <f t="shared" si="24"/>
        <v>436</v>
      </c>
      <c r="H74" s="118">
        <f t="shared" si="25"/>
        <v>654</v>
      </c>
    </row>
    <row r="75" spans="2:8" s="16" customFormat="1" ht="23.15" customHeight="1">
      <c r="B75" s="254"/>
      <c r="C75" s="59" t="s">
        <v>15</v>
      </c>
      <c r="D75" s="192" t="s">
        <v>59</v>
      </c>
      <c r="E75" s="55">
        <f>ROUNDDOWN(D75*10.84,0)</f>
        <v>3436</v>
      </c>
      <c r="F75" s="55">
        <f>ROUNDUP(E75*10%,0)</f>
        <v>344</v>
      </c>
      <c r="G75" s="137">
        <f t="shared" si="24"/>
        <v>688</v>
      </c>
      <c r="H75" s="86">
        <f t="shared" si="25"/>
        <v>1031</v>
      </c>
    </row>
    <row r="76" spans="2:8" s="16" customFormat="1" ht="25" customHeight="1">
      <c r="B76" s="19" t="s">
        <v>17</v>
      </c>
      <c r="C76" s="20" t="s">
        <v>18</v>
      </c>
      <c r="D76" s="37" t="s">
        <v>12</v>
      </c>
      <c r="E76" s="18">
        <f t="shared" ref="E76:E83" si="26">ROUNDDOWN(D76*10.84,0)</f>
        <v>3252</v>
      </c>
      <c r="F76" s="21">
        <f t="shared" ref="F76:F85" si="27">ROUNDUP(E76*10%,0)</f>
        <v>326</v>
      </c>
      <c r="G76" s="193">
        <f t="shared" si="24"/>
        <v>651</v>
      </c>
      <c r="H76" s="136">
        <f t="shared" si="25"/>
        <v>976</v>
      </c>
    </row>
    <row r="77" spans="2:8" s="16" customFormat="1" ht="25" customHeight="1">
      <c r="B77" s="22" t="s">
        <v>19</v>
      </c>
      <c r="C77" s="17" t="s">
        <v>11</v>
      </c>
      <c r="D77" s="36" t="s">
        <v>20</v>
      </c>
      <c r="E77" s="18">
        <f t="shared" si="26"/>
        <v>5420</v>
      </c>
      <c r="F77" s="18">
        <f t="shared" si="27"/>
        <v>542</v>
      </c>
      <c r="G77" s="112">
        <f t="shared" si="24"/>
        <v>1084</v>
      </c>
      <c r="H77" s="136">
        <f t="shared" si="25"/>
        <v>1626</v>
      </c>
    </row>
    <row r="78" spans="2:8" s="16" customFormat="1" ht="25" customHeight="1">
      <c r="B78" s="22" t="s">
        <v>21</v>
      </c>
      <c r="C78" s="17" t="s">
        <v>11</v>
      </c>
      <c r="D78" s="36" t="s">
        <v>22</v>
      </c>
      <c r="E78" s="18">
        <f t="shared" si="26"/>
        <v>2710</v>
      </c>
      <c r="F78" s="18">
        <f t="shared" si="27"/>
        <v>271</v>
      </c>
      <c r="G78" s="112">
        <f t="shared" si="24"/>
        <v>542</v>
      </c>
      <c r="H78" s="136">
        <f t="shared" si="25"/>
        <v>813</v>
      </c>
    </row>
    <row r="79" spans="2:8" s="16" customFormat="1" ht="25" customHeight="1">
      <c r="B79" s="108" t="s">
        <v>83</v>
      </c>
      <c r="C79" s="109" t="s">
        <v>11</v>
      </c>
      <c r="D79" s="135" t="s">
        <v>26</v>
      </c>
      <c r="E79" s="90">
        <f t="shared" si="26"/>
        <v>6504</v>
      </c>
      <c r="F79" s="97">
        <f t="shared" ref="F79:F81" si="28">ROUNDUP(E79*10%,0)</f>
        <v>651</v>
      </c>
      <c r="G79" s="129">
        <f t="shared" si="24"/>
        <v>1301</v>
      </c>
      <c r="H79" s="111">
        <f t="shared" si="25"/>
        <v>1952</v>
      </c>
    </row>
    <row r="80" spans="2:8" s="16" customFormat="1" ht="25" customHeight="1">
      <c r="B80" s="108" t="s">
        <v>84</v>
      </c>
      <c r="C80" s="109" t="s">
        <v>11</v>
      </c>
      <c r="D80" s="135" t="s">
        <v>63</v>
      </c>
      <c r="E80" s="90">
        <f t="shared" si="26"/>
        <v>6222</v>
      </c>
      <c r="F80" s="97">
        <f t="shared" si="28"/>
        <v>623</v>
      </c>
      <c r="G80" s="129">
        <f t="shared" si="24"/>
        <v>1245</v>
      </c>
      <c r="H80" s="111">
        <f t="shared" si="25"/>
        <v>1867</v>
      </c>
    </row>
    <row r="81" spans="2:8" s="16" customFormat="1" ht="25" customHeight="1">
      <c r="B81" s="108" t="s">
        <v>85</v>
      </c>
      <c r="C81" s="109" t="s">
        <v>111</v>
      </c>
      <c r="D81" s="135" t="s">
        <v>22</v>
      </c>
      <c r="E81" s="90">
        <f t="shared" si="26"/>
        <v>2710</v>
      </c>
      <c r="F81" s="97">
        <f t="shared" si="28"/>
        <v>271</v>
      </c>
      <c r="G81" s="129">
        <f t="shared" si="24"/>
        <v>542</v>
      </c>
      <c r="H81" s="111">
        <f t="shared" si="25"/>
        <v>813</v>
      </c>
    </row>
    <row r="82" spans="2:8" s="16" customFormat="1" ht="25" customHeight="1">
      <c r="B82" s="24" t="s">
        <v>25</v>
      </c>
      <c r="C82" s="20" t="s">
        <v>18</v>
      </c>
      <c r="D82" s="36" t="s">
        <v>26</v>
      </c>
      <c r="E82" s="18">
        <f t="shared" si="26"/>
        <v>6504</v>
      </c>
      <c r="F82" s="18">
        <f t="shared" si="27"/>
        <v>651</v>
      </c>
      <c r="G82" s="112">
        <f t="shared" si="24"/>
        <v>1301</v>
      </c>
      <c r="H82" s="136">
        <f t="shared" si="25"/>
        <v>1952</v>
      </c>
    </row>
    <row r="83" spans="2:8" s="16" customFormat="1" ht="25" customHeight="1">
      <c r="B83" s="24" t="s">
        <v>29</v>
      </c>
      <c r="C83" s="61" t="s">
        <v>28</v>
      </c>
      <c r="D83" s="36" t="s">
        <v>67</v>
      </c>
      <c r="E83" s="18">
        <f t="shared" si="26"/>
        <v>1084</v>
      </c>
      <c r="F83" s="18">
        <f t="shared" si="27"/>
        <v>109</v>
      </c>
      <c r="G83" s="112">
        <f t="shared" si="24"/>
        <v>217</v>
      </c>
      <c r="H83" s="136">
        <f t="shared" si="25"/>
        <v>326</v>
      </c>
    </row>
    <row r="84" spans="2:8" s="16" customFormat="1" ht="25" customHeight="1">
      <c r="B84" s="124" t="s">
        <v>90</v>
      </c>
      <c r="C84" s="125" t="s">
        <v>113</v>
      </c>
      <c r="D84" s="98" t="s">
        <v>31</v>
      </c>
      <c r="E84" s="91">
        <f>ROUNDDOWN(D84*10.84,0)</f>
        <v>542</v>
      </c>
      <c r="F84" s="90">
        <f>ROUNDUP(E84*10%,0)</f>
        <v>55</v>
      </c>
      <c r="G84" s="110">
        <f t="shared" si="24"/>
        <v>109</v>
      </c>
      <c r="H84" s="111">
        <f t="shared" si="25"/>
        <v>163</v>
      </c>
    </row>
    <row r="85" spans="2:8" s="16" customFormat="1" ht="25" customHeight="1">
      <c r="B85" s="24" t="s">
        <v>68</v>
      </c>
      <c r="C85" s="17" t="s">
        <v>18</v>
      </c>
      <c r="D85" s="36" t="s">
        <v>30</v>
      </c>
      <c r="E85" s="25">
        <f>ROUNDDOWN(D85*10.84,0)</f>
        <v>65</v>
      </c>
      <c r="F85" s="18">
        <f t="shared" si="27"/>
        <v>7</v>
      </c>
      <c r="G85" s="112">
        <f t="shared" si="24"/>
        <v>13</v>
      </c>
      <c r="H85" s="136">
        <f t="shared" si="25"/>
        <v>20</v>
      </c>
    </row>
    <row r="86" spans="2:8" s="16" customFormat="1" ht="25" customHeight="1" thickBot="1">
      <c r="B86" s="75" t="s">
        <v>69</v>
      </c>
      <c r="C86" s="38" t="s">
        <v>18</v>
      </c>
      <c r="D86" s="134" t="s">
        <v>66</v>
      </c>
      <c r="E86" s="39">
        <f>ROUNDDOWN(D86*10.84,0)</f>
        <v>32</v>
      </c>
      <c r="F86" s="138">
        <f>ROUNDUP(E86*10%,0)</f>
        <v>4</v>
      </c>
      <c r="G86" s="139">
        <f>ROUNDUP(E86*20%,0)</f>
        <v>7</v>
      </c>
      <c r="H86" s="140">
        <f>ROUNDUP(E86*30%,0)</f>
        <v>10</v>
      </c>
    </row>
    <row r="87" spans="2:8" ht="12" customHeight="1">
      <c r="B87" s="166"/>
      <c r="C87" s="166"/>
      <c r="D87" s="166"/>
      <c r="E87" s="166"/>
      <c r="F87" s="166"/>
      <c r="G87" s="166"/>
    </row>
    <row r="88" spans="2:8" ht="12" customHeight="1">
      <c r="B88" s="166"/>
      <c r="C88" s="166"/>
      <c r="D88" s="166"/>
      <c r="E88" s="166"/>
      <c r="F88" s="166"/>
      <c r="G88" s="131"/>
    </row>
    <row r="89" spans="2:8" s="40" customFormat="1" ht="12" customHeight="1">
      <c r="B89" s="164"/>
      <c r="C89" s="164"/>
      <c r="D89" s="164"/>
      <c r="E89" s="164"/>
      <c r="F89" s="164"/>
      <c r="G89" s="164"/>
    </row>
    <row r="90" spans="2:8">
      <c r="B90" s="131"/>
      <c r="C90" s="131"/>
      <c r="D90" s="131"/>
      <c r="E90" s="131"/>
      <c r="F90" s="131"/>
      <c r="G90" s="131"/>
      <c r="H90" s="131"/>
    </row>
  </sheetData>
  <mergeCells count="28">
    <mergeCell ref="B72:B73"/>
    <mergeCell ref="B52:B56"/>
    <mergeCell ref="B30:B31"/>
    <mergeCell ref="B74:B75"/>
    <mergeCell ref="F50:H50"/>
    <mergeCell ref="B57:F57"/>
    <mergeCell ref="B58:F58"/>
    <mergeCell ref="B59:F59"/>
    <mergeCell ref="B60:H60"/>
    <mergeCell ref="B61:H61"/>
    <mergeCell ref="B62:H62"/>
    <mergeCell ref="B65:H65"/>
    <mergeCell ref="A1:F1"/>
    <mergeCell ref="B7:B11"/>
    <mergeCell ref="B12:C12"/>
    <mergeCell ref="B13:F13"/>
    <mergeCell ref="B14:F14"/>
    <mergeCell ref="F24:H24"/>
    <mergeCell ref="F5:H5"/>
    <mergeCell ref="F68:H68"/>
    <mergeCell ref="B28:B29"/>
    <mergeCell ref="B45:B46"/>
    <mergeCell ref="B47:B48"/>
    <mergeCell ref="B15:F15"/>
    <mergeCell ref="B16:H16"/>
    <mergeCell ref="B17:H17"/>
    <mergeCell ref="B18:H18"/>
    <mergeCell ref="B21:H21"/>
  </mergeCells>
  <phoneticPr fontId="3"/>
  <printOptions horizontalCentered="1"/>
  <pageMargins left="0.35433070866141736" right="0.39370078740157483" top="0.59055118110236227" bottom="0.43307086614173229" header="0.39370078740157483" footer="0.51181102362204722"/>
  <pageSetup paperSize="9" scale="87" fitToHeight="0" orientation="portrait" r:id="rId1"/>
  <headerFooter alignWithMargins="0"/>
  <rowBreaks count="3" manualBreakCount="3">
    <brk id="22" max="7" man="1"/>
    <brk id="48" max="7" man="1"/>
    <brk id="6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1"/>
  <sheetViews>
    <sheetView view="pageBreakPreview" topLeftCell="A26" zoomScaleNormal="100" zoomScaleSheetLayoutView="100" workbookViewId="0">
      <selection activeCell="F27" sqref="F27"/>
    </sheetView>
  </sheetViews>
  <sheetFormatPr defaultColWidth="9" defaultRowHeight="12"/>
  <cols>
    <col min="1" max="1" width="0.7265625" style="5" customWidth="1"/>
    <col min="2" max="2" width="20" style="5" customWidth="1"/>
    <col min="3" max="3" width="37.7265625" style="5" customWidth="1"/>
    <col min="4" max="4" width="10.26953125" style="6" customWidth="1"/>
    <col min="5" max="8" width="10.26953125" style="5" customWidth="1"/>
    <col min="9" max="16384" width="9" style="5"/>
  </cols>
  <sheetData>
    <row r="1" spans="1:8" s="2" customFormat="1" ht="62.25" customHeight="1">
      <c r="A1" s="244" t="s">
        <v>106</v>
      </c>
      <c r="B1" s="245"/>
      <c r="C1" s="245"/>
      <c r="D1" s="245"/>
      <c r="E1" s="245"/>
      <c r="F1" s="245"/>
      <c r="G1" s="1"/>
      <c r="H1" s="165">
        <v>45444</v>
      </c>
    </row>
    <row r="2" spans="1:8" s="2" customFormat="1" ht="8.25" customHeight="1">
      <c r="H2" s="3"/>
    </row>
    <row r="3" spans="1:8" ht="105" customHeight="1">
      <c r="A3" s="4" t="s">
        <v>0</v>
      </c>
    </row>
    <row r="4" spans="1:8" ht="8.25" customHeight="1" thickBot="1">
      <c r="A4" s="4"/>
    </row>
    <row r="5" spans="1:8" ht="24">
      <c r="B5" s="41"/>
      <c r="C5" s="42"/>
      <c r="D5" s="43" t="s">
        <v>47</v>
      </c>
      <c r="E5" s="44" t="s">
        <v>42</v>
      </c>
      <c r="F5" s="227" t="s">
        <v>43</v>
      </c>
      <c r="G5" s="228"/>
      <c r="H5" s="229"/>
    </row>
    <row r="6" spans="1:8" ht="17.25" customHeight="1" thickBot="1">
      <c r="B6" s="45"/>
      <c r="C6" s="46"/>
      <c r="D6" s="47" t="s">
        <v>48</v>
      </c>
      <c r="E6" s="48" t="s">
        <v>44</v>
      </c>
      <c r="F6" s="49" t="s">
        <v>45</v>
      </c>
      <c r="G6" s="53" t="s">
        <v>46</v>
      </c>
      <c r="H6" s="54" t="s">
        <v>62</v>
      </c>
    </row>
    <row r="7" spans="1:8" s="7" customFormat="1" ht="36" customHeight="1" thickTop="1">
      <c r="B7" s="246" t="s">
        <v>1</v>
      </c>
      <c r="C7" s="8" t="s">
        <v>38</v>
      </c>
      <c r="D7" s="196">
        <v>314</v>
      </c>
      <c r="E7" s="104">
        <f t="shared" ref="E7:E12" si="0">ROUNDDOWN(D7*10.7,0)</f>
        <v>3359</v>
      </c>
      <c r="F7" s="104">
        <f t="shared" ref="F7:F12" si="1">ROUNDUP(E7*10%,0)</f>
        <v>336</v>
      </c>
      <c r="G7" s="197">
        <f t="shared" ref="G7:G12" si="2">ROUNDUP(E7*20%,0)</f>
        <v>672</v>
      </c>
      <c r="H7" s="198">
        <f t="shared" ref="H7:H12" si="3">ROUNDUP(E7*30%,0)</f>
        <v>1008</v>
      </c>
    </row>
    <row r="8" spans="1:8" s="7" customFormat="1" ht="23.25" customHeight="1">
      <c r="B8" s="247"/>
      <c r="C8" s="9" t="s">
        <v>2</v>
      </c>
      <c r="D8" s="199">
        <v>471</v>
      </c>
      <c r="E8" s="105">
        <f t="shared" si="0"/>
        <v>5039</v>
      </c>
      <c r="F8" s="105">
        <f t="shared" si="1"/>
        <v>504</v>
      </c>
      <c r="G8" s="200">
        <f t="shared" si="2"/>
        <v>1008</v>
      </c>
      <c r="H8" s="201">
        <f t="shared" si="3"/>
        <v>1512</v>
      </c>
    </row>
    <row r="9" spans="1:8" s="7" customFormat="1" ht="23.25" customHeight="1">
      <c r="B9" s="247"/>
      <c r="C9" s="9" t="s">
        <v>3</v>
      </c>
      <c r="D9" s="199">
        <v>823</v>
      </c>
      <c r="E9" s="105">
        <f t="shared" si="0"/>
        <v>8806</v>
      </c>
      <c r="F9" s="105">
        <f t="shared" si="1"/>
        <v>881</v>
      </c>
      <c r="G9" s="200">
        <f t="shared" si="2"/>
        <v>1762</v>
      </c>
      <c r="H9" s="201">
        <f t="shared" si="3"/>
        <v>2642</v>
      </c>
    </row>
    <row r="10" spans="1:8" s="7" customFormat="1" ht="23.25" customHeight="1">
      <c r="B10" s="247"/>
      <c r="C10" s="10" t="s">
        <v>4</v>
      </c>
      <c r="D10" s="202">
        <v>1128</v>
      </c>
      <c r="E10" s="105">
        <f t="shared" si="0"/>
        <v>12069</v>
      </c>
      <c r="F10" s="105">
        <f t="shared" si="1"/>
        <v>1207</v>
      </c>
      <c r="G10" s="200">
        <f t="shared" si="2"/>
        <v>2414</v>
      </c>
      <c r="H10" s="201">
        <f t="shared" si="3"/>
        <v>3621</v>
      </c>
    </row>
    <row r="11" spans="1:8" s="7" customFormat="1" ht="26.25" customHeight="1" thickBot="1">
      <c r="B11" s="248"/>
      <c r="C11" s="28" t="s">
        <v>5</v>
      </c>
      <c r="D11" s="203">
        <v>294</v>
      </c>
      <c r="E11" s="106">
        <f t="shared" si="0"/>
        <v>3145</v>
      </c>
      <c r="F11" s="106">
        <f t="shared" si="1"/>
        <v>315</v>
      </c>
      <c r="G11" s="204">
        <f t="shared" si="2"/>
        <v>629</v>
      </c>
      <c r="H11" s="205">
        <f t="shared" si="3"/>
        <v>944</v>
      </c>
    </row>
    <row r="12" spans="1:8" s="7" customFormat="1" ht="33.75" customHeight="1" thickBot="1">
      <c r="B12" s="249" t="s">
        <v>39</v>
      </c>
      <c r="C12" s="250"/>
      <c r="D12" s="206">
        <v>2961</v>
      </c>
      <c r="E12" s="107">
        <f t="shared" si="0"/>
        <v>31682</v>
      </c>
      <c r="F12" s="107">
        <f t="shared" si="1"/>
        <v>3169</v>
      </c>
      <c r="G12" s="207">
        <f t="shared" si="2"/>
        <v>6337</v>
      </c>
      <c r="H12" s="208">
        <f t="shared" si="3"/>
        <v>9505</v>
      </c>
    </row>
    <row r="13" spans="1:8" s="11" customFormat="1" ht="14.25" customHeight="1">
      <c r="B13" s="251" t="s">
        <v>95</v>
      </c>
      <c r="C13" s="252"/>
      <c r="D13" s="252"/>
      <c r="E13" s="252"/>
      <c r="F13" s="252"/>
      <c r="G13" s="15"/>
      <c r="H13" s="15"/>
    </row>
    <row r="14" spans="1:8" s="11" customFormat="1" ht="14.25" customHeight="1">
      <c r="B14" s="251" t="s">
        <v>98</v>
      </c>
      <c r="C14" s="252"/>
      <c r="D14" s="252"/>
      <c r="E14" s="252"/>
      <c r="F14" s="252"/>
      <c r="G14" s="15"/>
      <c r="H14" s="15"/>
    </row>
    <row r="15" spans="1:8" s="11" customFormat="1" ht="14.25" customHeight="1">
      <c r="B15" s="236" t="s">
        <v>96</v>
      </c>
      <c r="C15" s="237"/>
      <c r="D15" s="237"/>
      <c r="E15" s="237"/>
      <c r="F15" s="237"/>
      <c r="G15" s="15"/>
      <c r="H15" s="15"/>
    </row>
    <row r="16" spans="1:8" s="11" customFormat="1" ht="14.25" customHeight="1">
      <c r="B16" s="238" t="s">
        <v>99</v>
      </c>
      <c r="C16" s="237"/>
      <c r="D16" s="237"/>
      <c r="E16" s="237"/>
      <c r="F16" s="237"/>
      <c r="G16" s="239"/>
      <c r="H16" s="239"/>
    </row>
    <row r="17" spans="2:8" s="11" customFormat="1" ht="14.25" customHeight="1">
      <c r="B17" s="238" t="s">
        <v>100</v>
      </c>
      <c r="C17" s="237"/>
      <c r="D17" s="237"/>
      <c r="E17" s="237"/>
      <c r="F17" s="237"/>
      <c r="G17" s="239"/>
      <c r="H17" s="239"/>
    </row>
    <row r="18" spans="2:8" s="11" customFormat="1" ht="39.5" customHeight="1">
      <c r="B18" s="238" t="s">
        <v>103</v>
      </c>
      <c r="C18" s="240"/>
      <c r="D18" s="240"/>
      <c r="E18" s="240"/>
      <c r="F18" s="240"/>
      <c r="G18" s="241"/>
      <c r="H18" s="241"/>
    </row>
    <row r="19" spans="2:8" s="11" customFormat="1" ht="14.25" customHeight="1">
      <c r="B19" s="12" t="s">
        <v>6</v>
      </c>
      <c r="C19" s="13"/>
      <c r="D19" s="14" t="s">
        <v>7</v>
      </c>
      <c r="E19" s="13"/>
      <c r="F19" s="13"/>
      <c r="G19" s="13"/>
    </row>
    <row r="20" spans="2:8" s="11" customFormat="1" ht="14.25" customHeight="1">
      <c r="B20" s="12" t="s">
        <v>8</v>
      </c>
      <c r="C20" s="13"/>
      <c r="D20" s="14" t="s">
        <v>9</v>
      </c>
      <c r="E20" s="13"/>
      <c r="F20" s="13"/>
      <c r="G20" s="13"/>
    </row>
    <row r="21" spans="2:8" s="11" customFormat="1" ht="14.25" customHeight="1">
      <c r="B21" s="242" t="s">
        <v>94</v>
      </c>
      <c r="C21" s="243"/>
      <c r="D21" s="243"/>
      <c r="E21" s="243"/>
      <c r="F21" s="243"/>
      <c r="G21" s="243"/>
      <c r="H21" s="243"/>
    </row>
    <row r="22" spans="2:8" s="11" customFormat="1" ht="10.5" customHeight="1">
      <c r="B22" s="15"/>
    </row>
    <row r="23" spans="2:8" s="16" customFormat="1" ht="15" customHeight="1" thickBot="1">
      <c r="B23" s="16" t="s">
        <v>10</v>
      </c>
    </row>
    <row r="24" spans="2:8" ht="24">
      <c r="B24" s="41"/>
      <c r="C24" s="42"/>
      <c r="D24" s="43" t="s">
        <v>47</v>
      </c>
      <c r="E24" s="44" t="s">
        <v>42</v>
      </c>
      <c r="F24" s="227" t="s">
        <v>43</v>
      </c>
      <c r="G24" s="228"/>
      <c r="H24" s="229"/>
    </row>
    <row r="25" spans="2:8" ht="17.25" customHeight="1" thickBot="1">
      <c r="B25" s="45"/>
      <c r="C25" s="46"/>
      <c r="D25" s="47" t="s">
        <v>48</v>
      </c>
      <c r="E25" s="48" t="s">
        <v>44</v>
      </c>
      <c r="F25" s="49" t="s">
        <v>45</v>
      </c>
      <c r="G25" s="53" t="s">
        <v>46</v>
      </c>
      <c r="H25" s="54" t="s">
        <v>62</v>
      </c>
    </row>
    <row r="26" spans="2:8" s="16" customFormat="1" ht="23.15" customHeight="1" thickTop="1">
      <c r="B26" s="126" t="s">
        <v>88</v>
      </c>
      <c r="C26" s="127" t="s">
        <v>11</v>
      </c>
      <c r="D26" s="128" t="s">
        <v>93</v>
      </c>
      <c r="E26" s="97">
        <f>ROUNDDOWN(D26*10.7,0)</f>
        <v>3745</v>
      </c>
      <c r="F26" s="97">
        <f t="shared" ref="F26:F27" si="4">ROUNDUP(E26*10%,0)</f>
        <v>375</v>
      </c>
      <c r="G26" s="129">
        <f>ROUNDUP(E26*20%,0)</f>
        <v>749</v>
      </c>
      <c r="H26" s="111">
        <f t="shared" ref="H26:H27" si="5">ROUNDUP(E26*30%,0)</f>
        <v>1124</v>
      </c>
    </row>
    <row r="27" spans="2:8" s="16" customFormat="1" ht="23.15" customHeight="1">
      <c r="B27" s="126" t="s">
        <v>89</v>
      </c>
      <c r="C27" s="127" t="s">
        <v>11</v>
      </c>
      <c r="D27" s="128" t="s">
        <v>12</v>
      </c>
      <c r="E27" s="97">
        <f>ROUNDDOWN(D27*10.7,0)</f>
        <v>3210</v>
      </c>
      <c r="F27" s="97">
        <f t="shared" si="4"/>
        <v>321</v>
      </c>
      <c r="G27" s="129">
        <f>ROUNDUP(E27*20%,0)</f>
        <v>642</v>
      </c>
      <c r="H27" s="111">
        <f t="shared" si="5"/>
        <v>963</v>
      </c>
    </row>
    <row r="28" spans="2:8" s="16" customFormat="1" ht="23.15" customHeight="1">
      <c r="B28" s="230" t="s">
        <v>56</v>
      </c>
      <c r="C28" s="17" t="s">
        <v>13</v>
      </c>
      <c r="D28" s="36" t="s">
        <v>14</v>
      </c>
      <c r="E28" s="56">
        <f>ROUNDDOWN(D28*10.7,0)</f>
        <v>2717</v>
      </c>
      <c r="F28" s="56">
        <f>ROUNDUP(E28*10%,0)</f>
        <v>272</v>
      </c>
      <c r="G28" s="117">
        <f>ROUNDUP(E28*20%,0)</f>
        <v>544</v>
      </c>
      <c r="H28" s="118">
        <f t="shared" ref="H28:H45" si="6">ROUNDUP(E28*30%,0)</f>
        <v>816</v>
      </c>
    </row>
    <row r="29" spans="2:8" s="16" customFormat="1" ht="23.15" customHeight="1">
      <c r="B29" s="231"/>
      <c r="C29" s="57" t="s">
        <v>15</v>
      </c>
      <c r="D29" s="156" t="s">
        <v>16</v>
      </c>
      <c r="E29" s="62">
        <f>ROUNDDOWN(D29*10.7,0)</f>
        <v>4301</v>
      </c>
      <c r="F29" s="62">
        <f>ROUNDUP(E29*10%,0)</f>
        <v>431</v>
      </c>
      <c r="G29" s="162">
        <f>ROUNDUP(E29*20%,0)</f>
        <v>861</v>
      </c>
      <c r="H29" s="86">
        <f t="shared" si="6"/>
        <v>1291</v>
      </c>
    </row>
    <row r="30" spans="2:8" s="16" customFormat="1" ht="23.15" customHeight="1">
      <c r="B30" s="253" t="s">
        <v>57</v>
      </c>
      <c r="C30" s="58" t="s">
        <v>13</v>
      </c>
      <c r="D30" s="115" t="s">
        <v>58</v>
      </c>
      <c r="E30" s="18">
        <f t="shared" ref="E30:E45" si="7">ROUNDDOWN(D30*10.7,0)</f>
        <v>2150</v>
      </c>
      <c r="F30" s="18">
        <f>ROUNDUP(E30*10%,0)</f>
        <v>215</v>
      </c>
      <c r="G30" s="112">
        <f t="shared" ref="G30:G45" si="8">ROUNDUP(E30*20%,0)</f>
        <v>430</v>
      </c>
      <c r="H30" s="118">
        <f t="shared" si="6"/>
        <v>645</v>
      </c>
    </row>
    <row r="31" spans="2:8" s="16" customFormat="1" ht="23.15" customHeight="1">
      <c r="B31" s="254"/>
      <c r="C31" s="59" t="s">
        <v>15</v>
      </c>
      <c r="D31" s="192" t="s">
        <v>59</v>
      </c>
      <c r="E31" s="63">
        <f t="shared" si="7"/>
        <v>3391</v>
      </c>
      <c r="F31" s="63">
        <f t="shared" ref="F31:F45" si="9">ROUNDUP(E31*10%,0)</f>
        <v>340</v>
      </c>
      <c r="G31" s="157">
        <f t="shared" si="8"/>
        <v>679</v>
      </c>
      <c r="H31" s="86">
        <f t="shared" si="6"/>
        <v>1018</v>
      </c>
    </row>
    <row r="32" spans="2:8" s="16" customFormat="1" ht="23.15" customHeight="1">
      <c r="B32" s="19" t="s">
        <v>17</v>
      </c>
      <c r="C32" s="20" t="s">
        <v>18</v>
      </c>
      <c r="D32" s="37" t="s">
        <v>12</v>
      </c>
      <c r="E32" s="21">
        <f t="shared" si="7"/>
        <v>3210</v>
      </c>
      <c r="F32" s="21">
        <f t="shared" si="9"/>
        <v>321</v>
      </c>
      <c r="G32" s="193">
        <f t="shared" si="8"/>
        <v>642</v>
      </c>
      <c r="H32" s="155">
        <f t="shared" si="6"/>
        <v>963</v>
      </c>
    </row>
    <row r="33" spans="2:8" s="16" customFormat="1" ht="23.15" customHeight="1">
      <c r="B33" s="22" t="s">
        <v>19</v>
      </c>
      <c r="C33" s="17" t="s">
        <v>11</v>
      </c>
      <c r="D33" s="36" t="s">
        <v>20</v>
      </c>
      <c r="E33" s="18">
        <f t="shared" si="7"/>
        <v>5350</v>
      </c>
      <c r="F33" s="18">
        <f t="shared" si="9"/>
        <v>535</v>
      </c>
      <c r="G33" s="112">
        <f t="shared" si="8"/>
        <v>1070</v>
      </c>
      <c r="H33" s="136">
        <f t="shared" si="6"/>
        <v>1605</v>
      </c>
    </row>
    <row r="34" spans="2:8" s="16" customFormat="1" ht="23.15" customHeight="1">
      <c r="B34" s="22" t="s">
        <v>21</v>
      </c>
      <c r="C34" s="17" t="s">
        <v>11</v>
      </c>
      <c r="D34" s="36" t="s">
        <v>22</v>
      </c>
      <c r="E34" s="18">
        <f t="shared" si="7"/>
        <v>2675</v>
      </c>
      <c r="F34" s="18">
        <f>ROUNDUP(E34*10%,0)</f>
        <v>268</v>
      </c>
      <c r="G34" s="112">
        <f t="shared" si="8"/>
        <v>535</v>
      </c>
      <c r="H34" s="136">
        <f t="shared" si="6"/>
        <v>803</v>
      </c>
    </row>
    <row r="35" spans="2:8" s="16" customFormat="1" ht="23.15" customHeight="1">
      <c r="B35" s="108" t="s">
        <v>83</v>
      </c>
      <c r="C35" s="109" t="s">
        <v>11</v>
      </c>
      <c r="D35" s="98" t="s">
        <v>26</v>
      </c>
      <c r="E35" s="97">
        <f t="shared" si="7"/>
        <v>6420</v>
      </c>
      <c r="F35" s="90">
        <f>ROUNDUP(E35*10%,0)</f>
        <v>642</v>
      </c>
      <c r="G35" s="110">
        <f t="shared" ref="G35" si="10">ROUNDUP(E35*20%,0)</f>
        <v>1284</v>
      </c>
      <c r="H35" s="111">
        <f t="shared" ref="H35" si="11">ROUNDUP(E35*30%,0)</f>
        <v>1926</v>
      </c>
    </row>
    <row r="36" spans="2:8" s="16" customFormat="1" ht="23.15" customHeight="1">
      <c r="B36" s="108" t="s">
        <v>84</v>
      </c>
      <c r="C36" s="109" t="s">
        <v>11</v>
      </c>
      <c r="D36" s="98" t="s">
        <v>63</v>
      </c>
      <c r="E36" s="97">
        <f t="shared" si="7"/>
        <v>6141</v>
      </c>
      <c r="F36" s="90">
        <f>ROUNDUP(E36*10%,0)</f>
        <v>615</v>
      </c>
      <c r="G36" s="110">
        <f t="shared" ref="G36" si="12">ROUNDUP(E36*20%,0)</f>
        <v>1229</v>
      </c>
      <c r="H36" s="111">
        <f t="shared" ref="H36" si="13">ROUNDUP(E36*30%,0)</f>
        <v>1843</v>
      </c>
    </row>
    <row r="37" spans="2:8" s="16" customFormat="1" ht="23.15" customHeight="1">
      <c r="B37" s="108" t="s">
        <v>85</v>
      </c>
      <c r="C37" s="109" t="s">
        <v>111</v>
      </c>
      <c r="D37" s="98" t="s">
        <v>22</v>
      </c>
      <c r="E37" s="97">
        <f t="shared" si="7"/>
        <v>2675</v>
      </c>
      <c r="F37" s="90">
        <f>ROUNDUP(E37*10%,0)</f>
        <v>268</v>
      </c>
      <c r="G37" s="110">
        <f t="shared" ref="G37" si="14">ROUNDUP(E37*20%,0)</f>
        <v>535</v>
      </c>
      <c r="H37" s="111">
        <f t="shared" ref="H37" si="15">ROUNDUP(E37*30%,0)</f>
        <v>803</v>
      </c>
    </row>
    <row r="38" spans="2:8" s="16" customFormat="1" ht="23.15" customHeight="1">
      <c r="B38" s="24" t="s">
        <v>23</v>
      </c>
      <c r="C38" s="23" t="s">
        <v>24</v>
      </c>
      <c r="D38" s="98" t="s">
        <v>87</v>
      </c>
      <c r="E38" s="91">
        <f t="shared" si="7"/>
        <v>26750</v>
      </c>
      <c r="F38" s="90">
        <f t="shared" si="9"/>
        <v>2675</v>
      </c>
      <c r="G38" s="110">
        <f t="shared" si="8"/>
        <v>5350</v>
      </c>
      <c r="H38" s="111">
        <f t="shared" si="6"/>
        <v>8025</v>
      </c>
    </row>
    <row r="39" spans="2:8" s="16" customFormat="1" ht="23.15" customHeight="1">
      <c r="B39" s="124" t="s">
        <v>108</v>
      </c>
      <c r="C39" s="170" t="s">
        <v>18</v>
      </c>
      <c r="D39" s="98" t="s">
        <v>109</v>
      </c>
      <c r="E39" s="91">
        <f t="shared" si="7"/>
        <v>1605</v>
      </c>
      <c r="F39" s="90">
        <f t="shared" si="9"/>
        <v>161</v>
      </c>
      <c r="G39" s="110">
        <f t="shared" si="8"/>
        <v>321</v>
      </c>
      <c r="H39" s="111">
        <f t="shared" si="6"/>
        <v>482</v>
      </c>
    </row>
    <row r="40" spans="2:8" s="16" customFormat="1" ht="23.15" customHeight="1">
      <c r="B40" s="24" t="s">
        <v>25</v>
      </c>
      <c r="C40" s="20" t="s">
        <v>18</v>
      </c>
      <c r="D40" s="36" t="s">
        <v>26</v>
      </c>
      <c r="E40" s="25">
        <f t="shared" si="7"/>
        <v>6420</v>
      </c>
      <c r="F40" s="18">
        <f t="shared" si="9"/>
        <v>642</v>
      </c>
      <c r="G40" s="112">
        <f t="shared" si="8"/>
        <v>1284</v>
      </c>
      <c r="H40" s="136">
        <f t="shared" si="6"/>
        <v>1926</v>
      </c>
    </row>
    <row r="41" spans="2:8" s="16" customFormat="1" ht="25" customHeight="1">
      <c r="B41" s="26" t="s">
        <v>27</v>
      </c>
      <c r="C41" s="27" t="s">
        <v>28</v>
      </c>
      <c r="D41" s="36" t="s">
        <v>22</v>
      </c>
      <c r="E41" s="25">
        <f t="shared" si="7"/>
        <v>2675</v>
      </c>
      <c r="F41" s="18">
        <f t="shared" si="9"/>
        <v>268</v>
      </c>
      <c r="G41" s="112">
        <f>ROUNDUP(E41*20%,0)</f>
        <v>535</v>
      </c>
      <c r="H41" s="113">
        <f t="shared" si="6"/>
        <v>803</v>
      </c>
    </row>
    <row r="42" spans="2:8" s="16" customFormat="1" ht="25" customHeight="1">
      <c r="B42" s="24" t="s">
        <v>60</v>
      </c>
      <c r="C42" s="17" t="s">
        <v>28</v>
      </c>
      <c r="D42" s="130" t="s">
        <v>64</v>
      </c>
      <c r="E42" s="71">
        <f t="shared" si="7"/>
        <v>5885</v>
      </c>
      <c r="F42" s="60">
        <f t="shared" si="9"/>
        <v>589</v>
      </c>
      <c r="G42" s="144">
        <f>ROUNDUP(E42*20%,0)</f>
        <v>1177</v>
      </c>
      <c r="H42" s="145">
        <f t="shared" si="6"/>
        <v>1766</v>
      </c>
    </row>
    <row r="43" spans="2:8" s="16" customFormat="1" ht="23.15" customHeight="1">
      <c r="B43" s="19" t="s">
        <v>61</v>
      </c>
      <c r="C43" s="17" t="s">
        <v>28</v>
      </c>
      <c r="D43" s="130" t="s">
        <v>65</v>
      </c>
      <c r="E43" s="71">
        <f t="shared" si="7"/>
        <v>2140</v>
      </c>
      <c r="F43" s="60">
        <f>ROUNDUP(E43*10%,0)</f>
        <v>214</v>
      </c>
      <c r="G43" s="144">
        <f t="shared" si="8"/>
        <v>428</v>
      </c>
      <c r="H43" s="145">
        <f t="shared" si="6"/>
        <v>642</v>
      </c>
    </row>
    <row r="44" spans="2:8" s="16" customFormat="1" ht="23.15" customHeight="1">
      <c r="B44" s="124" t="s">
        <v>90</v>
      </c>
      <c r="C44" s="125" t="s">
        <v>113</v>
      </c>
      <c r="D44" s="98" t="s">
        <v>31</v>
      </c>
      <c r="E44" s="91">
        <f>ROUNDDOWN(D44*10.7,0)</f>
        <v>535</v>
      </c>
      <c r="F44" s="90">
        <f t="shared" ref="F44" si="16">ROUNDUP(E44*10%,0)</f>
        <v>54</v>
      </c>
      <c r="G44" s="110">
        <f t="shared" si="8"/>
        <v>107</v>
      </c>
      <c r="H44" s="111">
        <f t="shared" si="6"/>
        <v>161</v>
      </c>
    </row>
    <row r="45" spans="2:8" s="16" customFormat="1" ht="25" customHeight="1">
      <c r="B45" s="232" t="s">
        <v>80</v>
      </c>
      <c r="C45" s="76" t="s">
        <v>18</v>
      </c>
      <c r="D45" s="36" t="s">
        <v>30</v>
      </c>
      <c r="E45" s="25">
        <f t="shared" si="7"/>
        <v>64</v>
      </c>
      <c r="F45" s="18">
        <f t="shared" si="9"/>
        <v>7</v>
      </c>
      <c r="G45" s="112">
        <f t="shared" si="8"/>
        <v>13</v>
      </c>
      <c r="H45" s="114">
        <f t="shared" si="6"/>
        <v>20</v>
      </c>
    </row>
    <row r="46" spans="2:8" s="16" customFormat="1" ht="24.75" customHeight="1">
      <c r="B46" s="233"/>
      <c r="C46" s="176" t="s">
        <v>72</v>
      </c>
      <c r="D46" s="83" t="s">
        <v>31</v>
      </c>
      <c r="E46" s="81">
        <f>ROUNDDOWN(D46*10.7,0)</f>
        <v>535</v>
      </c>
      <c r="F46" s="84">
        <f>ROUNDUP(E46*10%,0)</f>
        <v>54</v>
      </c>
      <c r="G46" s="85">
        <f>ROUNDUP(E46*20%,0)</f>
        <v>107</v>
      </c>
      <c r="H46" s="86">
        <f>ROUNDUP(E46*30%,0)</f>
        <v>161</v>
      </c>
    </row>
    <row r="47" spans="2:8" s="16" customFormat="1" ht="25" customHeight="1">
      <c r="B47" s="232" t="s">
        <v>81</v>
      </c>
      <c r="C47" s="8" t="s">
        <v>18</v>
      </c>
      <c r="D47" s="115" t="s">
        <v>66</v>
      </c>
      <c r="E47" s="116">
        <f>ROUNDDOWN(D47*10.7,0)</f>
        <v>32</v>
      </c>
      <c r="F47" s="56">
        <f>ROUNDUP(E47*10%,0)</f>
        <v>4</v>
      </c>
      <c r="G47" s="117">
        <f>ROUNDUP(E47*20%,0)</f>
        <v>7</v>
      </c>
      <c r="H47" s="146">
        <f>ROUNDUP(E47*30%,0)</f>
        <v>10</v>
      </c>
    </row>
    <row r="48" spans="2:8" s="16" customFormat="1" ht="24.75" customHeight="1" thickBot="1">
      <c r="B48" s="255"/>
      <c r="C48" s="82" t="s">
        <v>40</v>
      </c>
      <c r="D48" s="147" t="s">
        <v>71</v>
      </c>
      <c r="E48" s="148">
        <f>ROUNDDOWN(D48*10.7,0)</f>
        <v>267</v>
      </c>
      <c r="F48" s="149">
        <f>ROUNDUP(E48*10%,0)</f>
        <v>27</v>
      </c>
      <c r="G48" s="150">
        <f>ROUNDUP(E48*20%,0)</f>
        <v>54</v>
      </c>
      <c r="H48" s="151">
        <f>ROUNDUP(E48*30%,0)</f>
        <v>81</v>
      </c>
    </row>
    <row r="49" spans="1:8" s="16" customFormat="1" ht="24.75" customHeight="1">
      <c r="B49" s="78"/>
      <c r="C49" s="29"/>
      <c r="D49" s="79"/>
      <c r="E49" s="209"/>
      <c r="F49" s="210"/>
      <c r="G49" s="210"/>
      <c r="H49" s="210"/>
    </row>
    <row r="50" spans="1:8" s="16" customFormat="1" ht="99.75" customHeight="1" thickBot="1">
      <c r="A50" s="32" t="s">
        <v>32</v>
      </c>
    </row>
    <row r="51" spans="1:8" ht="24">
      <c r="B51" s="41"/>
      <c r="C51" s="42"/>
      <c r="D51" s="43" t="s">
        <v>47</v>
      </c>
      <c r="E51" s="44" t="s">
        <v>42</v>
      </c>
      <c r="F51" s="227" t="s">
        <v>43</v>
      </c>
      <c r="G51" s="228"/>
      <c r="H51" s="229"/>
    </row>
    <row r="52" spans="1:8" ht="17.25" customHeight="1" thickBot="1">
      <c r="B52" s="45"/>
      <c r="C52" s="46"/>
      <c r="D52" s="47" t="s">
        <v>48</v>
      </c>
      <c r="E52" s="48" t="s">
        <v>44</v>
      </c>
      <c r="F52" s="49" t="s">
        <v>45</v>
      </c>
      <c r="G52" s="53" t="s">
        <v>46</v>
      </c>
      <c r="H52" s="54" t="s">
        <v>62</v>
      </c>
    </row>
    <row r="53" spans="1:8" s="16" customFormat="1" ht="36" customHeight="1" thickTop="1">
      <c r="B53" s="246" t="s">
        <v>1</v>
      </c>
      <c r="C53" s="8" t="s">
        <v>38</v>
      </c>
      <c r="D53" s="180">
        <v>303</v>
      </c>
      <c r="E53" s="99">
        <f>ROUNDDOWN(D53*10.7,0)</f>
        <v>3242</v>
      </c>
      <c r="F53" s="99">
        <f>ROUNDUP(E53*10%,0)</f>
        <v>325</v>
      </c>
      <c r="G53" s="181">
        <f>ROUNDUP(E53*20%,0)</f>
        <v>649</v>
      </c>
      <c r="H53" s="194">
        <f>ROUNDUP(E53*30%,0)</f>
        <v>973</v>
      </c>
    </row>
    <row r="54" spans="1:8" s="16" customFormat="1" ht="23.25" customHeight="1">
      <c r="B54" s="247"/>
      <c r="C54" s="9" t="s">
        <v>2</v>
      </c>
      <c r="D54" s="183">
        <v>451</v>
      </c>
      <c r="E54" s="100">
        <f>ROUNDDOWN(D54*10.7,0)</f>
        <v>4825</v>
      </c>
      <c r="F54" s="100">
        <f>ROUNDUP(E54*10%,0)</f>
        <v>483</v>
      </c>
      <c r="G54" s="184">
        <f>ROUNDUP(E54*20%,0)</f>
        <v>965</v>
      </c>
      <c r="H54" s="185">
        <f>ROUNDUP(E54*30%,0)</f>
        <v>1448</v>
      </c>
    </row>
    <row r="55" spans="1:8" s="16" customFormat="1" ht="23.25" customHeight="1">
      <c r="B55" s="247"/>
      <c r="C55" s="9" t="s">
        <v>33</v>
      </c>
      <c r="D55" s="183">
        <v>794</v>
      </c>
      <c r="E55" s="100">
        <f>ROUNDDOWN(D55*10.7,0)</f>
        <v>8495</v>
      </c>
      <c r="F55" s="100">
        <f>ROUNDUP(E55*10%,0)</f>
        <v>850</v>
      </c>
      <c r="G55" s="184">
        <f>ROUNDUP(E55*20%,0)</f>
        <v>1699</v>
      </c>
      <c r="H55" s="185">
        <f>ROUNDUP(E55*30%,0)</f>
        <v>2549</v>
      </c>
    </row>
    <row r="56" spans="1:8" s="16" customFormat="1" ht="23.25" customHeight="1">
      <c r="B56" s="247"/>
      <c r="C56" s="10" t="s">
        <v>4</v>
      </c>
      <c r="D56" s="186">
        <v>1090</v>
      </c>
      <c r="E56" s="100">
        <f>ROUNDDOWN(D56*10.7,0)</f>
        <v>11663</v>
      </c>
      <c r="F56" s="100">
        <f>ROUNDUP(E56*10%,0)</f>
        <v>1167</v>
      </c>
      <c r="G56" s="184">
        <f>ROUNDUP(E56*20%,0)</f>
        <v>2333</v>
      </c>
      <c r="H56" s="185">
        <f>ROUNDUP(E56*30%,0)</f>
        <v>3499</v>
      </c>
    </row>
    <row r="57" spans="1:8" s="16" customFormat="1" ht="25.5" customHeight="1" thickBot="1">
      <c r="B57" s="248"/>
      <c r="C57" s="28" t="s">
        <v>70</v>
      </c>
      <c r="D57" s="187">
        <v>284</v>
      </c>
      <c r="E57" s="101">
        <f>ROUNDDOWN(D57*10.7,0)</f>
        <v>3038</v>
      </c>
      <c r="F57" s="101">
        <f>ROUNDUP(E57*10%,0)</f>
        <v>304</v>
      </c>
      <c r="G57" s="188">
        <f>ROUNDUP(E57*20%,0)</f>
        <v>608</v>
      </c>
      <c r="H57" s="195">
        <f>ROUNDUP(E57*30%,0)</f>
        <v>912</v>
      </c>
    </row>
    <row r="58" spans="1:8" s="13" customFormat="1" ht="14.25" customHeight="1">
      <c r="B58" s="251" t="s">
        <v>95</v>
      </c>
      <c r="C58" s="252"/>
      <c r="D58" s="252"/>
      <c r="E58" s="252"/>
      <c r="F58" s="252"/>
      <c r="G58" s="34"/>
      <c r="H58" s="34"/>
    </row>
    <row r="59" spans="1:8" s="13" customFormat="1" ht="14.25" customHeight="1">
      <c r="B59" s="251" t="s">
        <v>97</v>
      </c>
      <c r="C59" s="252"/>
      <c r="D59" s="252"/>
      <c r="E59" s="252"/>
      <c r="F59" s="252"/>
      <c r="G59" s="34"/>
      <c r="H59" s="34"/>
    </row>
    <row r="60" spans="1:8" s="11" customFormat="1" ht="14.25" customHeight="1">
      <c r="B60" s="236" t="s">
        <v>96</v>
      </c>
      <c r="C60" s="237"/>
      <c r="D60" s="237"/>
      <c r="E60" s="237"/>
      <c r="F60" s="237"/>
      <c r="G60" s="15"/>
      <c r="H60" s="15"/>
    </row>
    <row r="61" spans="1:8" s="11" customFormat="1" ht="14.25" customHeight="1">
      <c r="B61" s="238" t="s">
        <v>99</v>
      </c>
      <c r="C61" s="237"/>
      <c r="D61" s="237"/>
      <c r="E61" s="237"/>
      <c r="F61" s="237"/>
      <c r="G61" s="239"/>
      <c r="H61" s="239"/>
    </row>
    <row r="62" spans="1:8" s="11" customFormat="1" ht="14.25" customHeight="1">
      <c r="B62" s="238" t="s">
        <v>101</v>
      </c>
      <c r="C62" s="237"/>
      <c r="D62" s="237"/>
      <c r="E62" s="237"/>
      <c r="F62" s="237"/>
      <c r="G62" s="239"/>
      <c r="H62" s="239"/>
    </row>
    <row r="63" spans="1:8" s="11" customFormat="1" ht="74" customHeight="1">
      <c r="B63" s="238" t="s">
        <v>114</v>
      </c>
      <c r="C63" s="240"/>
      <c r="D63" s="240"/>
      <c r="E63" s="240"/>
      <c r="F63" s="240"/>
      <c r="G63" s="241"/>
      <c r="H63" s="241"/>
    </row>
    <row r="64" spans="1:8" s="13" customFormat="1" ht="15.75" customHeight="1">
      <c r="B64" s="12" t="s">
        <v>6</v>
      </c>
      <c r="D64" s="14" t="s">
        <v>7</v>
      </c>
    </row>
    <row r="65" spans="2:8" s="13" customFormat="1" ht="15.75" customHeight="1">
      <c r="B65" s="12" t="s">
        <v>8</v>
      </c>
      <c r="D65" s="14" t="s">
        <v>9</v>
      </c>
    </row>
    <row r="66" spans="2:8" s="13" customFormat="1" ht="15.75" customHeight="1">
      <c r="B66" s="242" t="s">
        <v>94</v>
      </c>
      <c r="C66" s="243"/>
      <c r="D66" s="243"/>
      <c r="E66" s="243"/>
      <c r="F66" s="243"/>
      <c r="G66" s="243"/>
      <c r="H66" s="243"/>
    </row>
    <row r="67" spans="2:8" s="13" customFormat="1" ht="15.75" customHeight="1">
      <c r="B67" s="132"/>
      <c r="C67" s="133"/>
      <c r="D67" s="133"/>
      <c r="E67" s="133"/>
      <c r="F67" s="133"/>
      <c r="G67" s="133"/>
      <c r="H67" s="133"/>
    </row>
    <row r="68" spans="2:8" s="33" customFormat="1" ht="18.75" customHeight="1" thickBot="1">
      <c r="B68" s="34" t="s">
        <v>10</v>
      </c>
      <c r="C68" s="35"/>
      <c r="D68" s="35"/>
      <c r="E68" s="35"/>
      <c r="F68" s="35"/>
      <c r="G68" s="35"/>
    </row>
    <row r="69" spans="2:8" ht="24">
      <c r="B69" s="41"/>
      <c r="C69" s="42"/>
      <c r="D69" s="43" t="s">
        <v>47</v>
      </c>
      <c r="E69" s="44" t="s">
        <v>42</v>
      </c>
      <c r="F69" s="227" t="s">
        <v>43</v>
      </c>
      <c r="G69" s="228"/>
      <c r="H69" s="229"/>
    </row>
    <row r="70" spans="2:8" ht="17.25" customHeight="1" thickBot="1">
      <c r="B70" s="45"/>
      <c r="C70" s="46"/>
      <c r="D70" s="47" t="s">
        <v>48</v>
      </c>
      <c r="E70" s="48" t="s">
        <v>44</v>
      </c>
      <c r="F70" s="49" t="s">
        <v>45</v>
      </c>
      <c r="G70" s="53" t="s">
        <v>46</v>
      </c>
      <c r="H70" s="54" t="s">
        <v>62</v>
      </c>
    </row>
    <row r="71" spans="2:8" s="16" customFormat="1" ht="25" customHeight="1" thickTop="1">
      <c r="B71" s="126" t="s">
        <v>88</v>
      </c>
      <c r="C71" s="127" t="s">
        <v>11</v>
      </c>
      <c r="D71" s="128" t="s">
        <v>93</v>
      </c>
      <c r="E71" s="152">
        <f t="shared" ref="E71:E72" si="17">ROUNDDOWN(D71*10.7,0)</f>
        <v>3745</v>
      </c>
      <c r="F71" s="152">
        <f t="shared" ref="F71:F72" si="18">ROUNDUP(E71*10%,0)</f>
        <v>375</v>
      </c>
      <c r="G71" s="153">
        <f t="shared" ref="G71:G72" si="19">ROUNDUP(E71*20%,0)</f>
        <v>749</v>
      </c>
      <c r="H71" s="154">
        <f t="shared" ref="H71:H72" si="20">ROUNDUP(E71*30%,0)</f>
        <v>1124</v>
      </c>
    </row>
    <row r="72" spans="2:8" s="16" customFormat="1" ht="25" customHeight="1">
      <c r="B72" s="126" t="s">
        <v>89</v>
      </c>
      <c r="C72" s="127" t="s">
        <v>11</v>
      </c>
      <c r="D72" s="128" t="s">
        <v>12</v>
      </c>
      <c r="E72" s="97">
        <f t="shared" si="17"/>
        <v>3210</v>
      </c>
      <c r="F72" s="97">
        <f t="shared" si="18"/>
        <v>321</v>
      </c>
      <c r="G72" s="129">
        <f t="shared" si="19"/>
        <v>642</v>
      </c>
      <c r="H72" s="111">
        <f t="shared" si="20"/>
        <v>963</v>
      </c>
    </row>
    <row r="73" spans="2:8" s="16" customFormat="1" ht="25" customHeight="1">
      <c r="B73" s="258" t="s">
        <v>56</v>
      </c>
      <c r="C73" s="27" t="s">
        <v>13</v>
      </c>
      <c r="D73" s="130" t="s">
        <v>14</v>
      </c>
      <c r="E73" s="64">
        <f t="shared" ref="E73:E87" si="21">ROUNDDOWN(D73*10.7,0)</f>
        <v>2717</v>
      </c>
      <c r="F73" s="64">
        <f>ROUNDUP(E73*10%,0)</f>
        <v>272</v>
      </c>
      <c r="G73" s="211">
        <f>ROUNDUP(E73*20%,0)</f>
        <v>544</v>
      </c>
      <c r="H73" s="212">
        <f t="shared" ref="H73:H87" si="22">ROUNDUP(E73*30%,0)</f>
        <v>816</v>
      </c>
    </row>
    <row r="74" spans="2:8" s="16" customFormat="1" ht="25" customHeight="1">
      <c r="B74" s="259"/>
      <c r="C74" s="65" t="s">
        <v>15</v>
      </c>
      <c r="D74" s="213" t="s">
        <v>16</v>
      </c>
      <c r="E74" s="66">
        <f t="shared" si="21"/>
        <v>4301</v>
      </c>
      <c r="F74" s="66">
        <f>ROUNDUP(E74*10%,0)</f>
        <v>431</v>
      </c>
      <c r="G74" s="214">
        <f>ROUNDUP(E74*20%,0)</f>
        <v>861</v>
      </c>
      <c r="H74" s="215">
        <f t="shared" si="22"/>
        <v>1291</v>
      </c>
    </row>
    <row r="75" spans="2:8" s="16" customFormat="1" ht="25" customHeight="1">
      <c r="B75" s="256" t="s">
        <v>57</v>
      </c>
      <c r="C75" s="67" t="s">
        <v>13</v>
      </c>
      <c r="D75" s="216" t="s">
        <v>58</v>
      </c>
      <c r="E75" s="60">
        <f t="shared" si="21"/>
        <v>2150</v>
      </c>
      <c r="F75" s="60">
        <f t="shared" ref="F75:F87" si="23">ROUNDUP(E75*10%,0)</f>
        <v>215</v>
      </c>
      <c r="G75" s="144">
        <f t="shared" ref="G75:G87" si="24">ROUNDUP(E75*20%,0)</f>
        <v>430</v>
      </c>
      <c r="H75" s="212">
        <f t="shared" si="22"/>
        <v>645</v>
      </c>
    </row>
    <row r="76" spans="2:8" s="16" customFormat="1" ht="25" customHeight="1">
      <c r="B76" s="257"/>
      <c r="C76" s="68" t="s">
        <v>15</v>
      </c>
      <c r="D76" s="217" t="s">
        <v>59</v>
      </c>
      <c r="E76" s="69">
        <f t="shared" si="21"/>
        <v>3391</v>
      </c>
      <c r="F76" s="69">
        <f t="shared" si="23"/>
        <v>340</v>
      </c>
      <c r="G76" s="218">
        <f t="shared" si="24"/>
        <v>679</v>
      </c>
      <c r="H76" s="215">
        <f t="shared" si="22"/>
        <v>1018</v>
      </c>
    </row>
    <row r="77" spans="2:8" s="16" customFormat="1" ht="25" customHeight="1">
      <c r="B77" s="19" t="s">
        <v>17</v>
      </c>
      <c r="C77" s="20" t="s">
        <v>18</v>
      </c>
      <c r="D77" s="37" t="s">
        <v>34</v>
      </c>
      <c r="E77" s="21">
        <f t="shared" si="21"/>
        <v>3210</v>
      </c>
      <c r="F77" s="21">
        <f t="shared" si="23"/>
        <v>321</v>
      </c>
      <c r="G77" s="193">
        <f t="shared" si="24"/>
        <v>642</v>
      </c>
      <c r="H77" s="136">
        <f t="shared" si="22"/>
        <v>963</v>
      </c>
    </row>
    <row r="78" spans="2:8" s="16" customFormat="1" ht="25" customHeight="1">
      <c r="B78" s="22" t="s">
        <v>19</v>
      </c>
      <c r="C78" s="17" t="s">
        <v>11</v>
      </c>
      <c r="D78" s="36" t="s">
        <v>35</v>
      </c>
      <c r="E78" s="18">
        <f t="shared" si="21"/>
        <v>5350</v>
      </c>
      <c r="F78" s="18">
        <f t="shared" si="23"/>
        <v>535</v>
      </c>
      <c r="G78" s="112">
        <f t="shared" si="24"/>
        <v>1070</v>
      </c>
      <c r="H78" s="136">
        <f t="shared" si="22"/>
        <v>1605</v>
      </c>
    </row>
    <row r="79" spans="2:8" s="16" customFormat="1" ht="25" customHeight="1">
      <c r="B79" s="22" t="s">
        <v>21</v>
      </c>
      <c r="C79" s="17" t="s">
        <v>11</v>
      </c>
      <c r="D79" s="36" t="s">
        <v>36</v>
      </c>
      <c r="E79" s="18">
        <f t="shared" si="21"/>
        <v>2675</v>
      </c>
      <c r="F79" s="18">
        <f t="shared" si="23"/>
        <v>268</v>
      </c>
      <c r="G79" s="112">
        <f t="shared" si="24"/>
        <v>535</v>
      </c>
      <c r="H79" s="136">
        <f t="shared" si="22"/>
        <v>803</v>
      </c>
    </row>
    <row r="80" spans="2:8" s="16" customFormat="1" ht="25" customHeight="1">
      <c r="B80" s="108" t="s">
        <v>91</v>
      </c>
      <c r="C80" s="109" t="s">
        <v>11</v>
      </c>
      <c r="D80" s="98" t="s">
        <v>26</v>
      </c>
      <c r="E80" s="91">
        <f t="shared" ref="E80:E82" si="25">ROUNDDOWN(D80*10.7,0)</f>
        <v>6420</v>
      </c>
      <c r="F80" s="90">
        <f t="shared" ref="F80:F82" si="26">ROUNDUP(E80*10%,0)</f>
        <v>642</v>
      </c>
      <c r="G80" s="110">
        <f t="shared" ref="G80:G82" si="27">ROUNDUP(E80*20%,0)</f>
        <v>1284</v>
      </c>
      <c r="H80" s="111">
        <f t="shared" ref="H80:H82" si="28">ROUNDUP(E80*30%,0)</f>
        <v>1926</v>
      </c>
    </row>
    <row r="81" spans="2:8" s="16" customFormat="1" ht="25" customHeight="1">
      <c r="B81" s="108" t="s">
        <v>92</v>
      </c>
      <c r="C81" s="109" t="s">
        <v>11</v>
      </c>
      <c r="D81" s="98" t="s">
        <v>63</v>
      </c>
      <c r="E81" s="91">
        <f t="shared" si="25"/>
        <v>6141</v>
      </c>
      <c r="F81" s="90">
        <f t="shared" si="26"/>
        <v>615</v>
      </c>
      <c r="G81" s="110">
        <f t="shared" si="27"/>
        <v>1229</v>
      </c>
      <c r="H81" s="111">
        <f t="shared" si="28"/>
        <v>1843</v>
      </c>
    </row>
    <row r="82" spans="2:8" s="16" customFormat="1" ht="25" customHeight="1">
      <c r="B82" s="108" t="s">
        <v>85</v>
      </c>
      <c r="C82" s="109" t="s">
        <v>111</v>
      </c>
      <c r="D82" s="98" t="s">
        <v>22</v>
      </c>
      <c r="E82" s="91">
        <f t="shared" si="25"/>
        <v>2675</v>
      </c>
      <c r="F82" s="90">
        <f t="shared" si="26"/>
        <v>268</v>
      </c>
      <c r="G82" s="110">
        <f t="shared" si="27"/>
        <v>535</v>
      </c>
      <c r="H82" s="111">
        <f t="shared" si="28"/>
        <v>803</v>
      </c>
    </row>
    <row r="83" spans="2:8" s="16" customFormat="1" ht="25" customHeight="1">
      <c r="B83" s="24" t="s">
        <v>25</v>
      </c>
      <c r="C83" s="20" t="s">
        <v>18</v>
      </c>
      <c r="D83" s="36" t="s">
        <v>37</v>
      </c>
      <c r="E83" s="25">
        <f t="shared" si="21"/>
        <v>6420</v>
      </c>
      <c r="F83" s="18">
        <f t="shared" si="23"/>
        <v>642</v>
      </c>
      <c r="G83" s="112">
        <f t="shared" si="24"/>
        <v>1284</v>
      </c>
      <c r="H83" s="136">
        <f t="shared" si="22"/>
        <v>1926</v>
      </c>
    </row>
    <row r="84" spans="2:8" s="16" customFormat="1" ht="25" customHeight="1">
      <c r="B84" s="26" t="s">
        <v>29</v>
      </c>
      <c r="C84" s="70" t="s">
        <v>28</v>
      </c>
      <c r="D84" s="36" t="s">
        <v>67</v>
      </c>
      <c r="E84" s="25">
        <f t="shared" si="21"/>
        <v>1070</v>
      </c>
      <c r="F84" s="18">
        <f t="shared" si="23"/>
        <v>107</v>
      </c>
      <c r="G84" s="112">
        <f t="shared" si="24"/>
        <v>214</v>
      </c>
      <c r="H84" s="136">
        <f t="shared" si="22"/>
        <v>321</v>
      </c>
    </row>
    <row r="85" spans="2:8" s="16" customFormat="1" ht="25" customHeight="1">
      <c r="B85" s="124" t="s">
        <v>90</v>
      </c>
      <c r="C85" s="125" t="s">
        <v>112</v>
      </c>
      <c r="D85" s="98" t="s">
        <v>31</v>
      </c>
      <c r="E85" s="91">
        <f t="shared" ref="E85" si="29">ROUNDDOWN(D85*10.7,0)</f>
        <v>535</v>
      </c>
      <c r="F85" s="90">
        <f t="shared" ref="F85" si="30">ROUNDUP(E85*10%,0)</f>
        <v>54</v>
      </c>
      <c r="G85" s="110">
        <f t="shared" ref="G85" si="31">ROUNDUP(E85*20%,0)</f>
        <v>107</v>
      </c>
      <c r="H85" s="111">
        <f t="shared" ref="H85" si="32">ROUNDUP(E85*30%,0)</f>
        <v>161</v>
      </c>
    </row>
    <row r="86" spans="2:8" s="16" customFormat="1" ht="25" customHeight="1">
      <c r="B86" s="26" t="s">
        <v>74</v>
      </c>
      <c r="C86" s="70" t="s">
        <v>73</v>
      </c>
      <c r="D86" s="36" t="s">
        <v>30</v>
      </c>
      <c r="E86" s="25">
        <f>ROUNDDOWN(D86*10.7,0)</f>
        <v>64</v>
      </c>
      <c r="F86" s="18">
        <f>ROUNDUP(E86*10%,0)</f>
        <v>7</v>
      </c>
      <c r="G86" s="112">
        <f>ROUNDUP(E86*20%,0)</f>
        <v>13</v>
      </c>
      <c r="H86" s="136">
        <f>ROUNDUP(E86*30%,0)</f>
        <v>20</v>
      </c>
    </row>
    <row r="87" spans="2:8" s="16" customFormat="1" ht="25" customHeight="1" thickBot="1">
      <c r="B87" s="74" t="s">
        <v>75</v>
      </c>
      <c r="C87" s="38" t="s">
        <v>18</v>
      </c>
      <c r="D87" s="134" t="s">
        <v>66</v>
      </c>
      <c r="E87" s="39">
        <f t="shared" si="21"/>
        <v>32</v>
      </c>
      <c r="F87" s="138">
        <f t="shared" si="23"/>
        <v>4</v>
      </c>
      <c r="G87" s="139">
        <f t="shared" si="24"/>
        <v>7</v>
      </c>
      <c r="H87" s="140">
        <f t="shared" si="22"/>
        <v>10</v>
      </c>
    </row>
    <row r="88" spans="2:8" ht="12" customHeight="1">
      <c r="B88" s="166"/>
      <c r="C88" s="166"/>
      <c r="D88" s="166"/>
      <c r="E88" s="166"/>
      <c r="F88" s="166"/>
      <c r="G88" s="166"/>
    </row>
    <row r="89" spans="2:8" ht="12" customHeight="1">
      <c r="B89" s="166"/>
      <c r="C89" s="166"/>
      <c r="D89" s="166"/>
      <c r="E89" s="166"/>
      <c r="F89" s="166"/>
      <c r="G89" s="131"/>
    </row>
    <row r="90" spans="2:8" s="40" customFormat="1" ht="12" customHeight="1">
      <c r="B90" s="164"/>
      <c r="C90" s="164"/>
      <c r="D90" s="164"/>
      <c r="E90" s="164"/>
      <c r="F90" s="164"/>
      <c r="G90" s="164"/>
    </row>
    <row r="91" spans="2:8">
      <c r="B91" s="131"/>
      <c r="C91" s="131"/>
      <c r="D91" s="131"/>
      <c r="E91" s="131"/>
      <c r="F91" s="131"/>
      <c r="G91" s="131"/>
      <c r="H91" s="131"/>
    </row>
  </sheetData>
  <mergeCells count="28">
    <mergeCell ref="B59:F59"/>
    <mergeCell ref="B60:F60"/>
    <mergeCell ref="B61:H61"/>
    <mergeCell ref="B62:H62"/>
    <mergeCell ref="B63:H63"/>
    <mergeCell ref="B75:B76"/>
    <mergeCell ref="B73:B74"/>
    <mergeCell ref="F69:H69"/>
    <mergeCell ref="A1:F1"/>
    <mergeCell ref="B7:B11"/>
    <mergeCell ref="B12:C12"/>
    <mergeCell ref="B13:F13"/>
    <mergeCell ref="F5:H5"/>
    <mergeCell ref="B14:F14"/>
    <mergeCell ref="B15:F15"/>
    <mergeCell ref="B16:H16"/>
    <mergeCell ref="B17:H17"/>
    <mergeCell ref="B18:H18"/>
    <mergeCell ref="B21:H21"/>
    <mergeCell ref="F24:H24"/>
    <mergeCell ref="B66:H66"/>
    <mergeCell ref="F51:H51"/>
    <mergeCell ref="B28:B29"/>
    <mergeCell ref="B58:F58"/>
    <mergeCell ref="B53:B57"/>
    <mergeCell ref="B30:B31"/>
    <mergeCell ref="B45:B46"/>
    <mergeCell ref="B47:B48"/>
  </mergeCells>
  <phoneticPr fontId="3"/>
  <printOptions horizontalCentered="1"/>
  <pageMargins left="0.35433070866141736" right="0.39370078740157483" top="0.59055118110236227" bottom="0.43307086614173229" header="0.39370078740157483" footer="0.51181102362204722"/>
  <pageSetup paperSize="9" scale="88" fitToHeight="2" orientation="portrait" r:id="rId1"/>
  <headerFooter alignWithMargins="0"/>
  <rowBreaks count="3" manualBreakCount="3">
    <brk id="22" max="7" man="1"/>
    <brk id="48" max="7" man="1"/>
    <brk id="6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1"/>
  <sheetViews>
    <sheetView view="pageBreakPreview" topLeftCell="A77" zoomScaleNormal="100" zoomScaleSheetLayoutView="100" workbookViewId="0">
      <selection activeCell="E88" sqref="E88"/>
    </sheetView>
  </sheetViews>
  <sheetFormatPr defaultColWidth="9" defaultRowHeight="12"/>
  <cols>
    <col min="1" max="1" width="0.7265625" style="5" customWidth="1"/>
    <col min="2" max="2" width="20.7265625" style="5" customWidth="1"/>
    <col min="3" max="3" width="37.7265625" style="5" customWidth="1"/>
    <col min="4" max="4" width="10.26953125" style="6" customWidth="1"/>
    <col min="5" max="8" width="10.26953125" style="5" customWidth="1"/>
    <col min="9" max="16384" width="9" style="5"/>
  </cols>
  <sheetData>
    <row r="1" spans="1:8" s="2" customFormat="1" ht="69.75" customHeight="1">
      <c r="A1" s="260" t="s">
        <v>107</v>
      </c>
      <c r="B1" s="261"/>
      <c r="C1" s="261"/>
      <c r="D1" s="261"/>
      <c r="E1" s="261"/>
      <c r="F1" s="261"/>
      <c r="G1" s="261"/>
      <c r="H1" s="165">
        <v>45444</v>
      </c>
    </row>
    <row r="2" spans="1:8" s="2" customFormat="1" ht="8.25" customHeight="1">
      <c r="H2" s="3"/>
    </row>
    <row r="3" spans="1:8" ht="105" customHeight="1">
      <c r="A3" s="4" t="s">
        <v>0</v>
      </c>
    </row>
    <row r="4" spans="1:8" ht="8.25" customHeight="1" thickBot="1">
      <c r="A4" s="4"/>
    </row>
    <row r="5" spans="1:8" ht="24">
      <c r="B5" s="41"/>
      <c r="C5" s="42"/>
      <c r="D5" s="43" t="s">
        <v>47</v>
      </c>
      <c r="E5" s="44" t="s">
        <v>42</v>
      </c>
      <c r="F5" s="227" t="s">
        <v>43</v>
      </c>
      <c r="G5" s="228"/>
      <c r="H5" s="229"/>
    </row>
    <row r="6" spans="1:8" ht="17.25" customHeight="1" thickBot="1">
      <c r="B6" s="45"/>
      <c r="C6" s="46"/>
      <c r="D6" s="47" t="s">
        <v>50</v>
      </c>
      <c r="E6" s="48" t="s">
        <v>44</v>
      </c>
      <c r="F6" s="49" t="s">
        <v>45</v>
      </c>
      <c r="G6" s="53" t="s">
        <v>46</v>
      </c>
      <c r="H6" s="54" t="s">
        <v>62</v>
      </c>
    </row>
    <row r="7" spans="1:8" s="7" customFormat="1" ht="36" customHeight="1" thickTop="1">
      <c r="B7" s="246" t="s">
        <v>1</v>
      </c>
      <c r="C7" s="8" t="s">
        <v>38</v>
      </c>
      <c r="D7" s="196">
        <v>314</v>
      </c>
      <c r="E7" s="104">
        <f t="shared" ref="E7:E12" si="0">ROUNDDOWN(D7*10.42,0)</f>
        <v>3271</v>
      </c>
      <c r="F7" s="104">
        <f t="shared" ref="F7:F12" si="1">ROUNDUP(E7*10%,0)</f>
        <v>328</v>
      </c>
      <c r="G7" s="197">
        <f t="shared" ref="G7:G12" si="2">ROUNDUP(E7*20%,0)</f>
        <v>655</v>
      </c>
      <c r="H7" s="198">
        <f t="shared" ref="H7:H12" si="3">ROUNDUP(E7*30%,0)</f>
        <v>982</v>
      </c>
    </row>
    <row r="8" spans="1:8" s="7" customFormat="1" ht="23.25" customHeight="1">
      <c r="B8" s="247"/>
      <c r="C8" s="9" t="s">
        <v>2</v>
      </c>
      <c r="D8" s="199">
        <v>471</v>
      </c>
      <c r="E8" s="105">
        <f t="shared" si="0"/>
        <v>4907</v>
      </c>
      <c r="F8" s="105">
        <f t="shared" si="1"/>
        <v>491</v>
      </c>
      <c r="G8" s="200">
        <f t="shared" si="2"/>
        <v>982</v>
      </c>
      <c r="H8" s="201">
        <f t="shared" si="3"/>
        <v>1473</v>
      </c>
    </row>
    <row r="9" spans="1:8" s="7" customFormat="1" ht="23.25" customHeight="1">
      <c r="B9" s="247"/>
      <c r="C9" s="9" t="s">
        <v>3</v>
      </c>
      <c r="D9" s="199">
        <v>823</v>
      </c>
      <c r="E9" s="105">
        <f t="shared" si="0"/>
        <v>8575</v>
      </c>
      <c r="F9" s="105">
        <f t="shared" si="1"/>
        <v>858</v>
      </c>
      <c r="G9" s="200">
        <f t="shared" si="2"/>
        <v>1715</v>
      </c>
      <c r="H9" s="201">
        <f t="shared" si="3"/>
        <v>2573</v>
      </c>
    </row>
    <row r="10" spans="1:8" s="7" customFormat="1" ht="23.25" customHeight="1">
      <c r="B10" s="247"/>
      <c r="C10" s="10" t="s">
        <v>4</v>
      </c>
      <c r="D10" s="202">
        <v>1128</v>
      </c>
      <c r="E10" s="105">
        <f t="shared" si="0"/>
        <v>11753</v>
      </c>
      <c r="F10" s="105">
        <f t="shared" si="1"/>
        <v>1176</v>
      </c>
      <c r="G10" s="200">
        <f t="shared" si="2"/>
        <v>2351</v>
      </c>
      <c r="H10" s="201">
        <f t="shared" si="3"/>
        <v>3526</v>
      </c>
    </row>
    <row r="11" spans="1:8" s="7" customFormat="1" ht="26.25" customHeight="1" thickBot="1">
      <c r="B11" s="248"/>
      <c r="C11" s="28" t="s">
        <v>102</v>
      </c>
      <c r="D11" s="203">
        <v>294</v>
      </c>
      <c r="E11" s="106">
        <f t="shared" si="0"/>
        <v>3063</v>
      </c>
      <c r="F11" s="106">
        <f t="shared" si="1"/>
        <v>307</v>
      </c>
      <c r="G11" s="204">
        <f t="shared" si="2"/>
        <v>613</v>
      </c>
      <c r="H11" s="205">
        <f t="shared" si="3"/>
        <v>919</v>
      </c>
    </row>
    <row r="12" spans="1:8" s="7" customFormat="1" ht="33.75" customHeight="1" thickBot="1">
      <c r="B12" s="249" t="s">
        <v>39</v>
      </c>
      <c r="C12" s="250"/>
      <c r="D12" s="206">
        <v>2961</v>
      </c>
      <c r="E12" s="107">
        <f t="shared" si="0"/>
        <v>30853</v>
      </c>
      <c r="F12" s="107">
        <f t="shared" si="1"/>
        <v>3086</v>
      </c>
      <c r="G12" s="207">
        <f t="shared" si="2"/>
        <v>6171</v>
      </c>
      <c r="H12" s="208">
        <f t="shared" si="3"/>
        <v>9256</v>
      </c>
    </row>
    <row r="13" spans="1:8" s="11" customFormat="1" ht="14.25" customHeight="1">
      <c r="B13" s="251" t="s">
        <v>95</v>
      </c>
      <c r="C13" s="252"/>
      <c r="D13" s="252"/>
      <c r="E13" s="252"/>
      <c r="F13" s="252"/>
      <c r="G13" s="15"/>
      <c r="H13" s="15"/>
    </row>
    <row r="14" spans="1:8" s="11" customFormat="1" ht="14.25" customHeight="1">
      <c r="B14" s="251" t="s">
        <v>98</v>
      </c>
      <c r="C14" s="252"/>
      <c r="D14" s="252"/>
      <c r="E14" s="252"/>
      <c r="F14" s="252"/>
      <c r="G14" s="15"/>
      <c r="H14" s="15"/>
    </row>
    <row r="15" spans="1:8" s="11" customFormat="1" ht="14.25" customHeight="1">
      <c r="B15" s="236" t="s">
        <v>96</v>
      </c>
      <c r="C15" s="237"/>
      <c r="D15" s="237"/>
      <c r="E15" s="237"/>
      <c r="F15" s="237"/>
      <c r="G15" s="15"/>
      <c r="H15" s="15"/>
    </row>
    <row r="16" spans="1:8" s="11" customFormat="1" ht="14.25" customHeight="1">
      <c r="B16" s="238" t="s">
        <v>99</v>
      </c>
      <c r="C16" s="237"/>
      <c r="D16" s="237"/>
      <c r="E16" s="237"/>
      <c r="F16" s="237"/>
      <c r="G16" s="239"/>
      <c r="H16" s="239"/>
    </row>
    <row r="17" spans="2:8" s="11" customFormat="1" ht="14.25" customHeight="1">
      <c r="B17" s="238" t="s">
        <v>100</v>
      </c>
      <c r="C17" s="237"/>
      <c r="D17" s="237"/>
      <c r="E17" s="237"/>
      <c r="F17" s="237"/>
      <c r="G17" s="239"/>
      <c r="H17" s="239"/>
    </row>
    <row r="18" spans="2:8" s="11" customFormat="1" ht="39.5" customHeight="1">
      <c r="B18" s="238" t="s">
        <v>103</v>
      </c>
      <c r="C18" s="240"/>
      <c r="D18" s="240"/>
      <c r="E18" s="240"/>
      <c r="F18" s="240"/>
      <c r="G18" s="241"/>
      <c r="H18" s="241"/>
    </row>
    <row r="19" spans="2:8" s="11" customFormat="1" ht="15.75" customHeight="1">
      <c r="B19" s="12" t="s">
        <v>6</v>
      </c>
      <c r="C19" s="13"/>
      <c r="D19" s="14" t="s">
        <v>7</v>
      </c>
      <c r="E19" s="13"/>
      <c r="F19" s="13"/>
      <c r="G19" s="13"/>
    </row>
    <row r="20" spans="2:8" s="11" customFormat="1" ht="15.75" customHeight="1">
      <c r="B20" s="12" t="s">
        <v>8</v>
      </c>
      <c r="C20" s="13"/>
      <c r="D20" s="14" t="s">
        <v>9</v>
      </c>
      <c r="E20" s="13"/>
      <c r="F20" s="13"/>
      <c r="G20" s="13"/>
    </row>
    <row r="21" spans="2:8" s="13" customFormat="1" ht="15.75" customHeight="1">
      <c r="B21" s="242" t="s">
        <v>94</v>
      </c>
      <c r="C21" s="243"/>
      <c r="D21" s="243"/>
      <c r="E21" s="243"/>
      <c r="F21" s="243"/>
      <c r="G21" s="243"/>
      <c r="H21" s="243"/>
    </row>
    <row r="22" spans="2:8" s="11" customFormat="1" ht="10" customHeight="1">
      <c r="B22" s="15"/>
    </row>
    <row r="23" spans="2:8" s="16" customFormat="1" ht="15" customHeight="1" thickBot="1">
      <c r="B23" s="16" t="s">
        <v>10</v>
      </c>
    </row>
    <row r="24" spans="2:8" ht="24">
      <c r="B24" s="41"/>
      <c r="C24" s="42"/>
      <c r="D24" s="43" t="s">
        <v>47</v>
      </c>
      <c r="E24" s="44" t="s">
        <v>42</v>
      </c>
      <c r="F24" s="227" t="s">
        <v>43</v>
      </c>
      <c r="G24" s="228"/>
      <c r="H24" s="229"/>
    </row>
    <row r="25" spans="2:8" ht="17.25" customHeight="1" thickBot="1">
      <c r="B25" s="45"/>
      <c r="C25" s="46"/>
      <c r="D25" s="47" t="s">
        <v>49</v>
      </c>
      <c r="E25" s="48" t="s">
        <v>44</v>
      </c>
      <c r="F25" s="49" t="s">
        <v>45</v>
      </c>
      <c r="G25" s="53" t="s">
        <v>46</v>
      </c>
      <c r="H25" s="54" t="s">
        <v>62</v>
      </c>
    </row>
    <row r="26" spans="2:8" s="16" customFormat="1" ht="23.15" customHeight="1" thickTop="1">
      <c r="B26" s="126" t="s">
        <v>88</v>
      </c>
      <c r="C26" s="127" t="s">
        <v>11</v>
      </c>
      <c r="D26" s="128" t="s">
        <v>93</v>
      </c>
      <c r="E26" s="97">
        <f t="shared" ref="E26:E27" si="4">ROUNDDOWN(D26*10.42,0)</f>
        <v>3647</v>
      </c>
      <c r="F26" s="97">
        <f t="shared" ref="F26:F30" si="5">ROUNDUP(E26*10%,0)</f>
        <v>365</v>
      </c>
      <c r="G26" s="129">
        <f>ROUNDUP(E26*20%,0)</f>
        <v>730</v>
      </c>
      <c r="H26" s="111">
        <f t="shared" ref="H26:H27" si="6">ROUNDUP(E26*30%,0)</f>
        <v>1095</v>
      </c>
    </row>
    <row r="27" spans="2:8" s="16" customFormat="1" ht="23.15" customHeight="1">
      <c r="B27" s="126" t="s">
        <v>89</v>
      </c>
      <c r="C27" s="127" t="s">
        <v>11</v>
      </c>
      <c r="D27" s="128" t="s">
        <v>12</v>
      </c>
      <c r="E27" s="97">
        <f t="shared" si="4"/>
        <v>3126</v>
      </c>
      <c r="F27" s="97">
        <f t="shared" si="5"/>
        <v>313</v>
      </c>
      <c r="G27" s="129">
        <f>ROUNDUP(E27*20%,0)</f>
        <v>626</v>
      </c>
      <c r="H27" s="111">
        <f t="shared" si="6"/>
        <v>938</v>
      </c>
    </row>
    <row r="28" spans="2:8" s="16" customFormat="1" ht="23.15" customHeight="1">
      <c r="B28" s="258" t="s">
        <v>56</v>
      </c>
      <c r="C28" s="27" t="s">
        <v>13</v>
      </c>
      <c r="D28" s="130" t="s">
        <v>14</v>
      </c>
      <c r="E28" s="72">
        <f t="shared" ref="E28:E48" si="7">ROUNDDOWN(D28*10.42,0)</f>
        <v>2646</v>
      </c>
      <c r="F28" s="72">
        <f t="shared" si="5"/>
        <v>265</v>
      </c>
      <c r="G28" s="219">
        <f>ROUNDUP(E28*20%,0)</f>
        <v>530</v>
      </c>
      <c r="H28" s="212">
        <f t="shared" ref="H28:H48" si="8">ROUNDUP(E28*30%,0)</f>
        <v>794</v>
      </c>
    </row>
    <row r="29" spans="2:8" s="16" customFormat="1" ht="23.15" customHeight="1">
      <c r="B29" s="259"/>
      <c r="C29" s="65" t="s">
        <v>15</v>
      </c>
      <c r="D29" s="213" t="s">
        <v>16</v>
      </c>
      <c r="E29" s="73">
        <f t="shared" si="7"/>
        <v>4188</v>
      </c>
      <c r="F29" s="73">
        <f t="shared" si="5"/>
        <v>419</v>
      </c>
      <c r="G29" s="220">
        <f>ROUNDUP(E29*20%,0)</f>
        <v>838</v>
      </c>
      <c r="H29" s="215">
        <f t="shared" si="8"/>
        <v>1257</v>
      </c>
    </row>
    <row r="30" spans="2:8" s="16" customFormat="1" ht="23.15" customHeight="1">
      <c r="B30" s="256" t="s">
        <v>57</v>
      </c>
      <c r="C30" s="67" t="s">
        <v>13</v>
      </c>
      <c r="D30" s="216" t="s">
        <v>58</v>
      </c>
      <c r="E30" s="60">
        <f t="shared" si="7"/>
        <v>2094</v>
      </c>
      <c r="F30" s="60">
        <f t="shared" si="5"/>
        <v>210</v>
      </c>
      <c r="G30" s="144">
        <f t="shared" ref="G30:G48" si="9">ROUNDUP(E30*20%,0)</f>
        <v>419</v>
      </c>
      <c r="H30" s="212">
        <f t="shared" si="8"/>
        <v>629</v>
      </c>
    </row>
    <row r="31" spans="2:8" s="16" customFormat="1" ht="23.15" customHeight="1">
      <c r="B31" s="257"/>
      <c r="C31" s="68" t="s">
        <v>15</v>
      </c>
      <c r="D31" s="217" t="s">
        <v>59</v>
      </c>
      <c r="E31" s="69">
        <f t="shared" si="7"/>
        <v>3303</v>
      </c>
      <c r="F31" s="69">
        <f t="shared" ref="F31:F48" si="10">ROUNDUP(E31*10%,0)</f>
        <v>331</v>
      </c>
      <c r="G31" s="218">
        <f t="shared" si="9"/>
        <v>661</v>
      </c>
      <c r="H31" s="215">
        <f t="shared" si="8"/>
        <v>991</v>
      </c>
    </row>
    <row r="32" spans="2:8" s="16" customFormat="1" ht="23.15" customHeight="1">
      <c r="B32" s="19" t="s">
        <v>17</v>
      </c>
      <c r="C32" s="20" t="s">
        <v>18</v>
      </c>
      <c r="D32" s="37" t="s">
        <v>12</v>
      </c>
      <c r="E32" s="21">
        <f t="shared" si="7"/>
        <v>3126</v>
      </c>
      <c r="F32" s="21">
        <f t="shared" si="10"/>
        <v>313</v>
      </c>
      <c r="G32" s="193">
        <f t="shared" si="9"/>
        <v>626</v>
      </c>
      <c r="H32" s="155">
        <f t="shared" si="8"/>
        <v>938</v>
      </c>
    </row>
    <row r="33" spans="2:8" s="16" customFormat="1" ht="23.15" customHeight="1">
      <c r="B33" s="22" t="s">
        <v>19</v>
      </c>
      <c r="C33" s="17" t="s">
        <v>11</v>
      </c>
      <c r="D33" s="36" t="s">
        <v>20</v>
      </c>
      <c r="E33" s="18">
        <f t="shared" si="7"/>
        <v>5210</v>
      </c>
      <c r="F33" s="18">
        <f t="shared" si="10"/>
        <v>521</v>
      </c>
      <c r="G33" s="112">
        <f t="shared" si="9"/>
        <v>1042</v>
      </c>
      <c r="H33" s="136">
        <f t="shared" si="8"/>
        <v>1563</v>
      </c>
    </row>
    <row r="34" spans="2:8" s="16" customFormat="1" ht="23.15" customHeight="1">
      <c r="B34" s="22" t="s">
        <v>21</v>
      </c>
      <c r="C34" s="17" t="s">
        <v>11</v>
      </c>
      <c r="D34" s="36" t="s">
        <v>22</v>
      </c>
      <c r="E34" s="18">
        <f t="shared" si="7"/>
        <v>2605</v>
      </c>
      <c r="F34" s="18">
        <f>ROUNDUP(E34*10%,0)</f>
        <v>261</v>
      </c>
      <c r="G34" s="112">
        <f t="shared" si="9"/>
        <v>521</v>
      </c>
      <c r="H34" s="136">
        <f t="shared" si="8"/>
        <v>782</v>
      </c>
    </row>
    <row r="35" spans="2:8" s="16" customFormat="1" ht="23.15" customHeight="1">
      <c r="B35" s="108" t="s">
        <v>83</v>
      </c>
      <c r="C35" s="109" t="s">
        <v>11</v>
      </c>
      <c r="D35" s="98" t="s">
        <v>86</v>
      </c>
      <c r="E35" s="91">
        <f t="shared" si="7"/>
        <v>6252</v>
      </c>
      <c r="F35" s="90">
        <f>ROUNDUP(E35*10%,0)</f>
        <v>626</v>
      </c>
      <c r="G35" s="110">
        <f t="shared" si="9"/>
        <v>1251</v>
      </c>
      <c r="H35" s="111">
        <f t="shared" si="8"/>
        <v>1876</v>
      </c>
    </row>
    <row r="36" spans="2:8" s="16" customFormat="1" ht="23.15" customHeight="1">
      <c r="B36" s="108" t="s">
        <v>84</v>
      </c>
      <c r="C36" s="109" t="s">
        <v>11</v>
      </c>
      <c r="D36" s="98" t="s">
        <v>63</v>
      </c>
      <c r="E36" s="91">
        <f t="shared" si="7"/>
        <v>5981</v>
      </c>
      <c r="F36" s="90">
        <f>ROUNDUP(E36*10%,0)</f>
        <v>599</v>
      </c>
      <c r="G36" s="110">
        <f t="shared" si="9"/>
        <v>1197</v>
      </c>
      <c r="H36" s="111">
        <f t="shared" si="8"/>
        <v>1795</v>
      </c>
    </row>
    <row r="37" spans="2:8" s="16" customFormat="1" ht="23.15" customHeight="1">
      <c r="B37" s="108" t="s">
        <v>85</v>
      </c>
      <c r="C37" s="109" t="s">
        <v>111</v>
      </c>
      <c r="D37" s="98" t="s">
        <v>22</v>
      </c>
      <c r="E37" s="91">
        <f t="shared" ref="E37" si="11">ROUNDDOWN(D37*10.42,0)</f>
        <v>2605</v>
      </c>
      <c r="F37" s="90">
        <f t="shared" ref="F37" si="12">ROUNDUP(E37*10%,0)</f>
        <v>261</v>
      </c>
      <c r="G37" s="110">
        <f t="shared" ref="G37" si="13">ROUNDUP(E37*20%,0)</f>
        <v>521</v>
      </c>
      <c r="H37" s="111">
        <f t="shared" ref="H37" si="14">ROUNDUP(E37*30%,0)</f>
        <v>782</v>
      </c>
    </row>
    <row r="38" spans="2:8" s="16" customFormat="1" ht="23.15" customHeight="1">
      <c r="B38" s="24" t="s">
        <v>23</v>
      </c>
      <c r="C38" s="23" t="s">
        <v>24</v>
      </c>
      <c r="D38" s="98" t="s">
        <v>87</v>
      </c>
      <c r="E38" s="91">
        <f t="shared" si="7"/>
        <v>26050</v>
      </c>
      <c r="F38" s="90">
        <f t="shared" si="10"/>
        <v>2605</v>
      </c>
      <c r="G38" s="110">
        <f t="shared" si="9"/>
        <v>5210</v>
      </c>
      <c r="H38" s="111">
        <f t="shared" si="8"/>
        <v>7815</v>
      </c>
    </row>
    <row r="39" spans="2:8" s="16" customFormat="1" ht="23.15" customHeight="1">
      <c r="B39" s="124" t="s">
        <v>108</v>
      </c>
      <c r="C39" s="170" t="s">
        <v>18</v>
      </c>
      <c r="D39" s="98" t="s">
        <v>109</v>
      </c>
      <c r="E39" s="91">
        <f t="shared" ref="E39" si="15">ROUNDDOWN(D39*10.42,0)</f>
        <v>1563</v>
      </c>
      <c r="F39" s="90">
        <f t="shared" ref="F39" si="16">ROUNDUP(E39*10%,0)</f>
        <v>157</v>
      </c>
      <c r="G39" s="110">
        <f t="shared" ref="G39" si="17">ROUNDUP(E39*20%,0)</f>
        <v>313</v>
      </c>
      <c r="H39" s="111">
        <f t="shared" ref="H39" si="18">ROUNDUP(E39*30%,0)</f>
        <v>469</v>
      </c>
    </row>
    <row r="40" spans="2:8" s="16" customFormat="1" ht="23.15" customHeight="1">
      <c r="B40" s="24" t="s">
        <v>25</v>
      </c>
      <c r="C40" s="20" t="s">
        <v>18</v>
      </c>
      <c r="D40" s="36" t="s">
        <v>26</v>
      </c>
      <c r="E40" s="25">
        <f t="shared" si="7"/>
        <v>6252</v>
      </c>
      <c r="F40" s="18">
        <f t="shared" si="10"/>
        <v>626</v>
      </c>
      <c r="G40" s="112">
        <f t="shared" si="9"/>
        <v>1251</v>
      </c>
      <c r="H40" s="136">
        <f t="shared" si="8"/>
        <v>1876</v>
      </c>
    </row>
    <row r="41" spans="2:8" s="16" customFormat="1" ht="25" customHeight="1">
      <c r="B41" s="26" t="s">
        <v>27</v>
      </c>
      <c r="C41" s="27" t="s">
        <v>28</v>
      </c>
      <c r="D41" s="36" t="s">
        <v>22</v>
      </c>
      <c r="E41" s="25">
        <f t="shared" si="7"/>
        <v>2605</v>
      </c>
      <c r="F41" s="18">
        <f t="shared" si="10"/>
        <v>261</v>
      </c>
      <c r="G41" s="112">
        <f t="shared" si="9"/>
        <v>521</v>
      </c>
      <c r="H41" s="113">
        <f t="shared" si="8"/>
        <v>782</v>
      </c>
    </row>
    <row r="42" spans="2:8" s="16" customFormat="1" ht="25" customHeight="1">
      <c r="B42" s="24" t="s">
        <v>60</v>
      </c>
      <c r="C42" s="17" t="s">
        <v>28</v>
      </c>
      <c r="D42" s="36" t="s">
        <v>64</v>
      </c>
      <c r="E42" s="25">
        <f t="shared" si="7"/>
        <v>5731</v>
      </c>
      <c r="F42" s="18">
        <f t="shared" si="10"/>
        <v>574</v>
      </c>
      <c r="G42" s="112">
        <f t="shared" si="9"/>
        <v>1147</v>
      </c>
      <c r="H42" s="113">
        <f t="shared" si="8"/>
        <v>1720</v>
      </c>
    </row>
    <row r="43" spans="2:8" s="16" customFormat="1" ht="23.15" customHeight="1">
      <c r="B43" s="19" t="s">
        <v>61</v>
      </c>
      <c r="C43" s="17" t="s">
        <v>28</v>
      </c>
      <c r="D43" s="36" t="s">
        <v>65</v>
      </c>
      <c r="E43" s="25">
        <f t="shared" si="7"/>
        <v>2084</v>
      </c>
      <c r="F43" s="18">
        <f>ROUNDUP(E43*10%,0)</f>
        <v>209</v>
      </c>
      <c r="G43" s="112">
        <f t="shared" si="9"/>
        <v>417</v>
      </c>
      <c r="H43" s="113">
        <f t="shared" si="8"/>
        <v>626</v>
      </c>
    </row>
    <row r="44" spans="2:8" s="16" customFormat="1" ht="23.15" customHeight="1">
      <c r="B44" s="124" t="s">
        <v>90</v>
      </c>
      <c r="C44" s="125" t="s">
        <v>113</v>
      </c>
      <c r="D44" s="98" t="s">
        <v>31</v>
      </c>
      <c r="E44" s="91">
        <f t="shared" ref="E44" si="19">ROUNDDOWN(D44*10.42,0)</f>
        <v>521</v>
      </c>
      <c r="F44" s="90">
        <f t="shared" ref="F44" si="20">ROUNDUP(E44*10%,0)</f>
        <v>53</v>
      </c>
      <c r="G44" s="110">
        <f t="shared" ref="G44" si="21">ROUNDUP(E44*20%,0)</f>
        <v>105</v>
      </c>
      <c r="H44" s="111">
        <f t="shared" ref="H44" si="22">ROUNDUP(E44*30%,0)</f>
        <v>157</v>
      </c>
    </row>
    <row r="45" spans="2:8" s="16" customFormat="1" ht="25" customHeight="1">
      <c r="B45" s="232" t="s">
        <v>78</v>
      </c>
      <c r="C45" s="8" t="s">
        <v>18</v>
      </c>
      <c r="D45" s="36" t="s">
        <v>30</v>
      </c>
      <c r="E45" s="25">
        <f t="shared" si="7"/>
        <v>62</v>
      </c>
      <c r="F45" s="18">
        <f t="shared" si="10"/>
        <v>7</v>
      </c>
      <c r="G45" s="112">
        <f t="shared" si="9"/>
        <v>13</v>
      </c>
      <c r="H45" s="114">
        <f t="shared" si="8"/>
        <v>19</v>
      </c>
    </row>
    <row r="46" spans="2:8" s="16" customFormat="1" ht="24.75" customHeight="1">
      <c r="B46" s="262"/>
      <c r="C46" s="178" t="s">
        <v>72</v>
      </c>
      <c r="D46" s="83" t="s">
        <v>31</v>
      </c>
      <c r="E46" s="81">
        <f>ROUNDDOWN(D46*10.42,0)</f>
        <v>521</v>
      </c>
      <c r="F46" s="84">
        <f>ROUNDUP(E46*10%,0)</f>
        <v>53</v>
      </c>
      <c r="G46" s="85">
        <f>ROUNDUP(E46*20%,0)</f>
        <v>105</v>
      </c>
      <c r="H46" s="86">
        <f>ROUNDUP(E46*30%,0)</f>
        <v>157</v>
      </c>
    </row>
    <row r="47" spans="2:8" s="16" customFormat="1" ht="25" customHeight="1">
      <c r="B47" s="232" t="s">
        <v>79</v>
      </c>
      <c r="C47" s="76" t="s">
        <v>73</v>
      </c>
      <c r="D47" s="115" t="s">
        <v>66</v>
      </c>
      <c r="E47" s="116">
        <f>ROUNDDOWN(D47*10.42,0)</f>
        <v>31</v>
      </c>
      <c r="F47" s="56">
        <f>ROUNDUP(E47*10%,0)</f>
        <v>4</v>
      </c>
      <c r="G47" s="117">
        <f>ROUNDUP(E47*20%,0)</f>
        <v>7</v>
      </c>
      <c r="H47" s="118">
        <f>ROUNDUP(E47*30%,0)</f>
        <v>10</v>
      </c>
    </row>
    <row r="48" spans="2:8" s="16" customFormat="1" ht="25" customHeight="1" thickBot="1">
      <c r="B48" s="255"/>
      <c r="C48" s="51" t="s">
        <v>40</v>
      </c>
      <c r="D48" s="119" t="s">
        <v>71</v>
      </c>
      <c r="E48" s="120">
        <f t="shared" si="7"/>
        <v>260</v>
      </c>
      <c r="F48" s="121">
        <f t="shared" si="10"/>
        <v>26</v>
      </c>
      <c r="G48" s="122">
        <f t="shared" si="9"/>
        <v>52</v>
      </c>
      <c r="H48" s="123">
        <f t="shared" si="8"/>
        <v>78</v>
      </c>
    </row>
    <row r="49" spans="1:8" s="16" customFormat="1" ht="18" customHeight="1">
      <c r="B49" s="29"/>
      <c r="C49" s="29"/>
      <c r="D49" s="30"/>
      <c r="E49" s="31"/>
      <c r="F49" s="31"/>
      <c r="G49" s="31"/>
    </row>
    <row r="50" spans="1:8" s="16" customFormat="1" ht="99.75" customHeight="1" thickBot="1">
      <c r="A50" s="32" t="s">
        <v>32</v>
      </c>
    </row>
    <row r="51" spans="1:8" ht="24">
      <c r="B51" s="41"/>
      <c r="C51" s="42"/>
      <c r="D51" s="43" t="s">
        <v>47</v>
      </c>
      <c r="E51" s="44" t="s">
        <v>42</v>
      </c>
      <c r="F51" s="227" t="s">
        <v>43</v>
      </c>
      <c r="G51" s="228"/>
      <c r="H51" s="229"/>
    </row>
    <row r="52" spans="1:8" ht="17.25" customHeight="1" thickBot="1">
      <c r="B52" s="45"/>
      <c r="C52" s="46"/>
      <c r="D52" s="47" t="s">
        <v>49</v>
      </c>
      <c r="E52" s="48" t="s">
        <v>44</v>
      </c>
      <c r="F52" s="49" t="s">
        <v>45</v>
      </c>
      <c r="G52" s="53" t="s">
        <v>46</v>
      </c>
      <c r="H52" s="54" t="s">
        <v>62</v>
      </c>
    </row>
    <row r="53" spans="1:8" s="16" customFormat="1" ht="36" customHeight="1" thickTop="1">
      <c r="B53" s="246" t="s">
        <v>1</v>
      </c>
      <c r="C53" s="8" t="s">
        <v>38</v>
      </c>
      <c r="D53" s="180">
        <v>303</v>
      </c>
      <c r="E53" s="99">
        <f>ROUNDDOWN(D53*10.42,0)</f>
        <v>3157</v>
      </c>
      <c r="F53" s="99">
        <f>ROUNDUP(E53*10%,0)</f>
        <v>316</v>
      </c>
      <c r="G53" s="181">
        <f>ROUNDUP(E53*20%,0)</f>
        <v>632</v>
      </c>
      <c r="H53" s="194">
        <f>ROUNDUP(E53*30%,0)</f>
        <v>948</v>
      </c>
    </row>
    <row r="54" spans="1:8" s="16" customFormat="1" ht="23.25" customHeight="1">
      <c r="B54" s="247"/>
      <c r="C54" s="9" t="s">
        <v>2</v>
      </c>
      <c r="D54" s="183">
        <v>451</v>
      </c>
      <c r="E54" s="100">
        <f>ROUNDDOWN(D54*10.42,0)</f>
        <v>4699</v>
      </c>
      <c r="F54" s="100">
        <f>ROUNDUP(E54*10%,0)</f>
        <v>470</v>
      </c>
      <c r="G54" s="184">
        <f>ROUNDUP(E54*20%,0)</f>
        <v>940</v>
      </c>
      <c r="H54" s="185">
        <f>ROUNDUP(E54*30%,0)</f>
        <v>1410</v>
      </c>
    </row>
    <row r="55" spans="1:8" s="16" customFormat="1" ht="23.25" customHeight="1">
      <c r="B55" s="247"/>
      <c r="C55" s="9" t="s">
        <v>3</v>
      </c>
      <c r="D55" s="183">
        <v>794</v>
      </c>
      <c r="E55" s="100">
        <f>ROUNDDOWN(D55*10.42,0)</f>
        <v>8273</v>
      </c>
      <c r="F55" s="100">
        <f>ROUNDUP(E55*10%,0)</f>
        <v>828</v>
      </c>
      <c r="G55" s="184">
        <f>ROUNDUP(E55*20%,0)</f>
        <v>1655</v>
      </c>
      <c r="H55" s="185">
        <f>ROUNDUP(E55*30%,0)</f>
        <v>2482</v>
      </c>
    </row>
    <row r="56" spans="1:8" s="16" customFormat="1" ht="23.25" customHeight="1">
      <c r="B56" s="247"/>
      <c r="C56" s="10" t="s">
        <v>4</v>
      </c>
      <c r="D56" s="186">
        <v>1090</v>
      </c>
      <c r="E56" s="100">
        <f>ROUNDDOWN(D56*10.42,0)</f>
        <v>11357</v>
      </c>
      <c r="F56" s="100">
        <f>ROUNDUP(E56*10%,0)</f>
        <v>1136</v>
      </c>
      <c r="G56" s="184">
        <f>ROUNDUP(E56*20%,0)</f>
        <v>2272</v>
      </c>
      <c r="H56" s="185">
        <f>ROUNDUP(E56*30%,0)</f>
        <v>3408</v>
      </c>
    </row>
    <row r="57" spans="1:8" s="16" customFormat="1" ht="25.5" customHeight="1" thickBot="1">
      <c r="B57" s="248"/>
      <c r="C57" s="28" t="s">
        <v>70</v>
      </c>
      <c r="D57" s="187">
        <v>284</v>
      </c>
      <c r="E57" s="101">
        <f>ROUNDDOWN(D57*10.42,0)</f>
        <v>2959</v>
      </c>
      <c r="F57" s="101">
        <f>ROUNDUP(E57*10%,0)</f>
        <v>296</v>
      </c>
      <c r="G57" s="188">
        <f>ROUNDUP(E57*20%,0)</f>
        <v>592</v>
      </c>
      <c r="H57" s="195">
        <f>ROUNDUP(E57*30%,0)</f>
        <v>888</v>
      </c>
    </row>
    <row r="58" spans="1:8" s="13" customFormat="1" ht="14.25" customHeight="1">
      <c r="B58" s="251" t="s">
        <v>95</v>
      </c>
      <c r="C58" s="252"/>
      <c r="D58" s="252"/>
      <c r="E58" s="252"/>
      <c r="F58" s="252"/>
      <c r="G58" s="34"/>
      <c r="H58" s="34"/>
    </row>
    <row r="59" spans="1:8" s="13" customFormat="1" ht="14.25" customHeight="1">
      <c r="B59" s="251" t="s">
        <v>97</v>
      </c>
      <c r="C59" s="252"/>
      <c r="D59" s="252"/>
      <c r="E59" s="252"/>
      <c r="F59" s="252"/>
      <c r="G59" s="34"/>
      <c r="H59" s="34"/>
    </row>
    <row r="60" spans="1:8" s="11" customFormat="1" ht="14.25" customHeight="1">
      <c r="B60" s="236" t="s">
        <v>96</v>
      </c>
      <c r="C60" s="237"/>
      <c r="D60" s="237"/>
      <c r="E60" s="237"/>
      <c r="F60" s="237"/>
      <c r="G60" s="15"/>
      <c r="H60" s="15"/>
    </row>
    <row r="61" spans="1:8" s="11" customFormat="1" ht="14.25" customHeight="1">
      <c r="B61" s="238" t="s">
        <v>99</v>
      </c>
      <c r="C61" s="237"/>
      <c r="D61" s="237"/>
      <c r="E61" s="237"/>
      <c r="F61" s="237"/>
      <c r="G61" s="239"/>
      <c r="H61" s="239"/>
    </row>
    <row r="62" spans="1:8" s="11" customFormat="1" ht="14.25" customHeight="1">
      <c r="B62" s="238" t="s">
        <v>101</v>
      </c>
      <c r="C62" s="237"/>
      <c r="D62" s="237"/>
      <c r="E62" s="237"/>
      <c r="F62" s="237"/>
      <c r="G62" s="239"/>
      <c r="H62" s="239"/>
    </row>
    <row r="63" spans="1:8" s="11" customFormat="1" ht="74" customHeight="1">
      <c r="B63" s="238" t="s">
        <v>104</v>
      </c>
      <c r="C63" s="240"/>
      <c r="D63" s="240"/>
      <c r="E63" s="240"/>
      <c r="F63" s="240"/>
      <c r="G63" s="241"/>
      <c r="H63" s="241"/>
    </row>
    <row r="64" spans="1:8" s="13" customFormat="1" ht="15.75" customHeight="1">
      <c r="B64" s="12" t="s">
        <v>6</v>
      </c>
      <c r="D64" s="14" t="s">
        <v>7</v>
      </c>
    </row>
    <row r="65" spans="2:8" s="13" customFormat="1" ht="15.75" customHeight="1">
      <c r="B65" s="12" t="s">
        <v>8</v>
      </c>
      <c r="D65" s="14" t="s">
        <v>9</v>
      </c>
    </row>
    <row r="66" spans="2:8" s="13" customFormat="1" ht="15.75" customHeight="1">
      <c r="B66" s="242" t="s">
        <v>94</v>
      </c>
      <c r="C66" s="243"/>
      <c r="D66" s="243"/>
      <c r="E66" s="243"/>
      <c r="F66" s="243"/>
      <c r="G66" s="243"/>
      <c r="H66" s="243"/>
    </row>
    <row r="67" spans="2:8" s="13" customFormat="1" ht="15.75" customHeight="1">
      <c r="B67" s="132"/>
      <c r="C67" s="133"/>
      <c r="D67" s="133"/>
      <c r="E67" s="133"/>
      <c r="F67" s="133"/>
      <c r="G67" s="133"/>
      <c r="H67" s="133"/>
    </row>
    <row r="68" spans="2:8" s="33" customFormat="1" ht="18.75" customHeight="1" thickBot="1">
      <c r="B68" s="34" t="s">
        <v>10</v>
      </c>
      <c r="C68" s="35"/>
      <c r="D68" s="35"/>
      <c r="E68" s="35"/>
      <c r="F68" s="35"/>
      <c r="G68" s="35"/>
    </row>
    <row r="69" spans="2:8" ht="24">
      <c r="B69" s="41"/>
      <c r="C69" s="42"/>
      <c r="D69" s="43" t="s">
        <v>47</v>
      </c>
      <c r="E69" s="44" t="s">
        <v>42</v>
      </c>
      <c r="F69" s="227" t="s">
        <v>43</v>
      </c>
      <c r="G69" s="228"/>
      <c r="H69" s="229"/>
    </row>
    <row r="70" spans="2:8" ht="17.25" customHeight="1" thickBot="1">
      <c r="B70" s="45"/>
      <c r="C70" s="46"/>
      <c r="D70" s="47" t="s">
        <v>49</v>
      </c>
      <c r="E70" s="48" t="s">
        <v>44</v>
      </c>
      <c r="F70" s="49" t="s">
        <v>45</v>
      </c>
      <c r="G70" s="53" t="s">
        <v>46</v>
      </c>
      <c r="H70" s="54" t="s">
        <v>62</v>
      </c>
    </row>
    <row r="71" spans="2:8" s="16" customFormat="1" ht="25" customHeight="1" thickTop="1">
      <c r="B71" s="126" t="s">
        <v>88</v>
      </c>
      <c r="C71" s="127" t="s">
        <v>11</v>
      </c>
      <c r="D71" s="128" t="s">
        <v>93</v>
      </c>
      <c r="E71" s="97">
        <f t="shared" ref="E71:E87" si="23">ROUNDDOWN(D71*10.42,0)</f>
        <v>3647</v>
      </c>
      <c r="F71" s="97">
        <f>ROUNDUP(E71*10%,0)</f>
        <v>365</v>
      </c>
      <c r="G71" s="129">
        <f>ROUNDUP(E71*20%,0)</f>
        <v>730</v>
      </c>
      <c r="H71" s="111">
        <f t="shared" ref="H71:H87" si="24">ROUNDUP(E71*30%,0)</f>
        <v>1095</v>
      </c>
    </row>
    <row r="72" spans="2:8" s="16" customFormat="1" ht="25" customHeight="1">
      <c r="B72" s="126" t="s">
        <v>89</v>
      </c>
      <c r="C72" s="127" t="s">
        <v>11</v>
      </c>
      <c r="D72" s="128" t="s">
        <v>12</v>
      </c>
      <c r="E72" s="97">
        <f t="shared" si="23"/>
        <v>3126</v>
      </c>
      <c r="F72" s="97">
        <f>ROUNDUP(E72*10%,0)</f>
        <v>313</v>
      </c>
      <c r="G72" s="129">
        <f>ROUNDUP(E72*20%,0)</f>
        <v>626</v>
      </c>
      <c r="H72" s="111">
        <f t="shared" si="24"/>
        <v>938</v>
      </c>
    </row>
    <row r="73" spans="2:8" s="16" customFormat="1" ht="25" customHeight="1">
      <c r="B73" s="230" t="s">
        <v>56</v>
      </c>
      <c r="C73" s="17" t="s">
        <v>13</v>
      </c>
      <c r="D73" s="36" t="s">
        <v>14</v>
      </c>
      <c r="E73" s="56">
        <f t="shared" si="23"/>
        <v>2646</v>
      </c>
      <c r="F73" s="56">
        <f>ROUNDUP(E73*10%,0)</f>
        <v>265</v>
      </c>
      <c r="G73" s="117">
        <f t="shared" ref="G73:G87" si="25">ROUNDUP(E73*20%,0)</f>
        <v>530</v>
      </c>
      <c r="H73" s="118">
        <f t="shared" si="24"/>
        <v>794</v>
      </c>
    </row>
    <row r="74" spans="2:8" s="16" customFormat="1" ht="25" customHeight="1">
      <c r="B74" s="231"/>
      <c r="C74" s="57" t="s">
        <v>15</v>
      </c>
      <c r="D74" s="156" t="s">
        <v>16</v>
      </c>
      <c r="E74" s="62">
        <f t="shared" si="23"/>
        <v>4188</v>
      </c>
      <c r="F74" s="62">
        <f>ROUNDUP(E74*10%,0)</f>
        <v>419</v>
      </c>
      <c r="G74" s="162">
        <f t="shared" si="25"/>
        <v>838</v>
      </c>
      <c r="H74" s="86">
        <f t="shared" si="24"/>
        <v>1257</v>
      </c>
    </row>
    <row r="75" spans="2:8" s="16" customFormat="1" ht="25" customHeight="1">
      <c r="B75" s="253" t="s">
        <v>57</v>
      </c>
      <c r="C75" s="58" t="s">
        <v>13</v>
      </c>
      <c r="D75" s="115" t="s">
        <v>58</v>
      </c>
      <c r="E75" s="18">
        <f t="shared" si="23"/>
        <v>2094</v>
      </c>
      <c r="F75" s="18">
        <f t="shared" ref="F75:F87" si="26">ROUNDUP(E75*10%,0)</f>
        <v>210</v>
      </c>
      <c r="G75" s="112">
        <f t="shared" si="25"/>
        <v>419</v>
      </c>
      <c r="H75" s="118">
        <f t="shared" si="24"/>
        <v>629</v>
      </c>
    </row>
    <row r="76" spans="2:8" s="16" customFormat="1" ht="25" customHeight="1">
      <c r="B76" s="254"/>
      <c r="C76" s="59" t="s">
        <v>15</v>
      </c>
      <c r="D76" s="192" t="s">
        <v>59</v>
      </c>
      <c r="E76" s="63">
        <f t="shared" si="23"/>
        <v>3303</v>
      </c>
      <c r="F76" s="63">
        <f t="shared" si="26"/>
        <v>331</v>
      </c>
      <c r="G76" s="157">
        <f t="shared" si="25"/>
        <v>661</v>
      </c>
      <c r="H76" s="86">
        <f t="shared" si="24"/>
        <v>991</v>
      </c>
    </row>
    <row r="77" spans="2:8" s="16" customFormat="1" ht="25" customHeight="1">
      <c r="B77" s="19" t="s">
        <v>17</v>
      </c>
      <c r="C77" s="20" t="s">
        <v>18</v>
      </c>
      <c r="D77" s="37" t="s">
        <v>12</v>
      </c>
      <c r="E77" s="21">
        <f t="shared" si="23"/>
        <v>3126</v>
      </c>
      <c r="F77" s="21">
        <f t="shared" si="26"/>
        <v>313</v>
      </c>
      <c r="G77" s="193">
        <f t="shared" si="25"/>
        <v>626</v>
      </c>
      <c r="H77" s="136">
        <f t="shared" si="24"/>
        <v>938</v>
      </c>
    </row>
    <row r="78" spans="2:8" s="16" customFormat="1" ht="25" customHeight="1">
      <c r="B78" s="22" t="s">
        <v>19</v>
      </c>
      <c r="C78" s="17" t="s">
        <v>11</v>
      </c>
      <c r="D78" s="36" t="s">
        <v>20</v>
      </c>
      <c r="E78" s="18">
        <f t="shared" si="23"/>
        <v>5210</v>
      </c>
      <c r="F78" s="18">
        <f t="shared" si="26"/>
        <v>521</v>
      </c>
      <c r="G78" s="112">
        <f t="shared" si="25"/>
        <v>1042</v>
      </c>
      <c r="H78" s="136">
        <f t="shared" si="24"/>
        <v>1563</v>
      </c>
    </row>
    <row r="79" spans="2:8" s="16" customFormat="1" ht="25" customHeight="1">
      <c r="B79" s="22" t="s">
        <v>21</v>
      </c>
      <c r="C79" s="17" t="s">
        <v>11</v>
      </c>
      <c r="D79" s="36" t="s">
        <v>22</v>
      </c>
      <c r="E79" s="18">
        <f t="shared" si="23"/>
        <v>2605</v>
      </c>
      <c r="F79" s="18">
        <f t="shared" si="26"/>
        <v>261</v>
      </c>
      <c r="G79" s="112">
        <f t="shared" si="25"/>
        <v>521</v>
      </c>
      <c r="H79" s="136">
        <f t="shared" si="24"/>
        <v>782</v>
      </c>
    </row>
    <row r="80" spans="2:8" s="16" customFormat="1" ht="25" customHeight="1">
      <c r="B80" s="108" t="s">
        <v>91</v>
      </c>
      <c r="C80" s="109" t="s">
        <v>11</v>
      </c>
      <c r="D80" s="98" t="s">
        <v>86</v>
      </c>
      <c r="E80" s="91">
        <f t="shared" si="23"/>
        <v>6252</v>
      </c>
      <c r="F80" s="90">
        <f>ROUNDUP(E80*10%,0)</f>
        <v>626</v>
      </c>
      <c r="G80" s="110">
        <f t="shared" si="25"/>
        <v>1251</v>
      </c>
      <c r="H80" s="111">
        <f t="shared" si="24"/>
        <v>1876</v>
      </c>
    </row>
    <row r="81" spans="2:8" s="16" customFormat="1" ht="25" customHeight="1">
      <c r="B81" s="108" t="s">
        <v>92</v>
      </c>
      <c r="C81" s="109" t="s">
        <v>11</v>
      </c>
      <c r="D81" s="98" t="s">
        <v>63</v>
      </c>
      <c r="E81" s="91">
        <f t="shared" si="23"/>
        <v>5981</v>
      </c>
      <c r="F81" s="90">
        <f>ROUNDUP(E81*10%,0)</f>
        <v>599</v>
      </c>
      <c r="G81" s="110">
        <f t="shared" si="25"/>
        <v>1197</v>
      </c>
      <c r="H81" s="111">
        <f t="shared" si="24"/>
        <v>1795</v>
      </c>
    </row>
    <row r="82" spans="2:8" s="16" customFormat="1" ht="25" customHeight="1">
      <c r="B82" s="108" t="s">
        <v>85</v>
      </c>
      <c r="C82" s="109" t="s">
        <v>111</v>
      </c>
      <c r="D82" s="98" t="s">
        <v>22</v>
      </c>
      <c r="E82" s="91">
        <f t="shared" si="23"/>
        <v>2605</v>
      </c>
      <c r="F82" s="90">
        <f t="shared" ref="F82" si="27">ROUNDUP(E82*10%,0)</f>
        <v>261</v>
      </c>
      <c r="G82" s="110">
        <f t="shared" si="25"/>
        <v>521</v>
      </c>
      <c r="H82" s="111">
        <f t="shared" si="24"/>
        <v>782</v>
      </c>
    </row>
    <row r="83" spans="2:8" s="16" customFormat="1" ht="25" customHeight="1">
      <c r="B83" s="24" t="s">
        <v>25</v>
      </c>
      <c r="C83" s="20" t="s">
        <v>18</v>
      </c>
      <c r="D83" s="36" t="s">
        <v>26</v>
      </c>
      <c r="E83" s="25">
        <f t="shared" si="23"/>
        <v>6252</v>
      </c>
      <c r="F83" s="18">
        <f t="shared" si="26"/>
        <v>626</v>
      </c>
      <c r="G83" s="112">
        <f t="shared" si="25"/>
        <v>1251</v>
      </c>
      <c r="H83" s="136">
        <f t="shared" si="24"/>
        <v>1876</v>
      </c>
    </row>
    <row r="84" spans="2:8" s="16" customFormat="1" ht="25" customHeight="1">
      <c r="B84" s="24" t="s">
        <v>29</v>
      </c>
      <c r="C84" s="61" t="s">
        <v>28</v>
      </c>
      <c r="D84" s="130" t="s">
        <v>67</v>
      </c>
      <c r="E84" s="71">
        <f t="shared" si="23"/>
        <v>1042</v>
      </c>
      <c r="F84" s="60">
        <f t="shared" si="26"/>
        <v>105</v>
      </c>
      <c r="G84" s="144">
        <f t="shared" si="25"/>
        <v>209</v>
      </c>
      <c r="H84" s="221">
        <f t="shared" si="24"/>
        <v>313</v>
      </c>
    </row>
    <row r="85" spans="2:8" s="16" customFormat="1" ht="25" customHeight="1">
      <c r="B85" s="124" t="s">
        <v>90</v>
      </c>
      <c r="C85" s="125" t="s">
        <v>112</v>
      </c>
      <c r="D85" s="98" t="s">
        <v>31</v>
      </c>
      <c r="E85" s="91">
        <f t="shared" si="23"/>
        <v>521</v>
      </c>
      <c r="F85" s="90">
        <f t="shared" si="26"/>
        <v>53</v>
      </c>
      <c r="G85" s="110">
        <f t="shared" si="25"/>
        <v>105</v>
      </c>
      <c r="H85" s="111">
        <f t="shared" si="24"/>
        <v>157</v>
      </c>
    </row>
    <row r="86" spans="2:8" s="16" customFormat="1" ht="25" customHeight="1">
      <c r="B86" s="24" t="s">
        <v>74</v>
      </c>
      <c r="C86" s="20" t="s">
        <v>18</v>
      </c>
      <c r="D86" s="36" t="s">
        <v>30</v>
      </c>
      <c r="E86" s="25">
        <f>ROUNDDOWN(D86*10.42,0)</f>
        <v>62</v>
      </c>
      <c r="F86" s="18">
        <f>ROUNDUP(E86*10%,0)</f>
        <v>7</v>
      </c>
      <c r="G86" s="112">
        <f>ROUNDUP(E86*20%,0)</f>
        <v>13</v>
      </c>
      <c r="H86" s="136">
        <f>ROUNDUP(E86*30%,0)</f>
        <v>19</v>
      </c>
    </row>
    <row r="87" spans="2:8" s="16" customFormat="1" ht="25" customHeight="1" thickBot="1">
      <c r="B87" s="74" t="s">
        <v>75</v>
      </c>
      <c r="C87" s="38" t="s">
        <v>18</v>
      </c>
      <c r="D87" s="134" t="s">
        <v>66</v>
      </c>
      <c r="E87" s="39">
        <f t="shared" si="23"/>
        <v>31</v>
      </c>
      <c r="F87" s="138">
        <f t="shared" si="26"/>
        <v>4</v>
      </c>
      <c r="G87" s="139">
        <f t="shared" si="25"/>
        <v>7</v>
      </c>
      <c r="H87" s="140">
        <f t="shared" si="24"/>
        <v>10</v>
      </c>
    </row>
    <row r="88" spans="2:8" ht="12" customHeight="1">
      <c r="B88" s="166"/>
      <c r="C88" s="166"/>
      <c r="D88" s="166"/>
      <c r="E88" s="166"/>
      <c r="F88" s="166"/>
      <c r="G88" s="166"/>
    </row>
    <row r="89" spans="2:8" ht="12" customHeight="1">
      <c r="B89" s="166"/>
      <c r="C89" s="166"/>
      <c r="D89" s="166"/>
      <c r="E89" s="166"/>
      <c r="F89" s="166"/>
      <c r="G89" s="131"/>
    </row>
    <row r="90" spans="2:8" s="40" customFormat="1" ht="12" customHeight="1">
      <c r="B90" s="164"/>
      <c r="C90" s="164"/>
      <c r="D90" s="164"/>
      <c r="E90" s="164"/>
      <c r="F90" s="164"/>
      <c r="G90" s="164"/>
    </row>
    <row r="91" spans="2:8">
      <c r="B91" s="131"/>
      <c r="C91" s="131"/>
      <c r="D91" s="131"/>
      <c r="E91" s="131"/>
      <c r="F91" s="131"/>
      <c r="G91" s="131"/>
      <c r="H91" s="131"/>
    </row>
  </sheetData>
  <mergeCells count="28">
    <mergeCell ref="B45:B46"/>
    <mergeCell ref="B47:B48"/>
    <mergeCell ref="B15:F15"/>
    <mergeCell ref="B30:B31"/>
    <mergeCell ref="B28:B29"/>
    <mergeCell ref="B18:H18"/>
    <mergeCell ref="B21:H21"/>
    <mergeCell ref="B12:C12"/>
    <mergeCell ref="B16:H16"/>
    <mergeCell ref="B17:H17"/>
    <mergeCell ref="B13:F13"/>
    <mergeCell ref="B14:F14"/>
    <mergeCell ref="A1:G1"/>
    <mergeCell ref="B58:F58"/>
    <mergeCell ref="B59:F59"/>
    <mergeCell ref="B60:F60"/>
    <mergeCell ref="B75:B76"/>
    <mergeCell ref="B61:H61"/>
    <mergeCell ref="B62:H62"/>
    <mergeCell ref="B63:H63"/>
    <mergeCell ref="B53:B57"/>
    <mergeCell ref="F51:H51"/>
    <mergeCell ref="F24:H24"/>
    <mergeCell ref="B73:B74"/>
    <mergeCell ref="F69:H69"/>
    <mergeCell ref="B66:H66"/>
    <mergeCell ref="F5:H5"/>
    <mergeCell ref="B7:B11"/>
  </mergeCells>
  <phoneticPr fontId="3"/>
  <printOptions horizontalCentered="1"/>
  <pageMargins left="0.35433070866141736" right="0.39370078740157483" top="0.59055118110236227" bottom="0.43307086614173229" header="0.39370078740157483" footer="0.51181102362204722"/>
  <pageSetup paperSize="9" scale="87" fitToHeight="2" orientation="portrait" r:id="rId1"/>
  <headerFooter alignWithMargins="0"/>
  <rowBreaks count="3" manualBreakCount="3">
    <brk id="22" max="7" man="1"/>
    <brk id="48" max="7" man="1"/>
    <brk id="67"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2"/>
  <sheetViews>
    <sheetView view="pageBreakPreview" topLeftCell="A78" zoomScaleNormal="100" zoomScaleSheetLayoutView="100" workbookViewId="0">
      <selection activeCell="H90" sqref="H90"/>
    </sheetView>
  </sheetViews>
  <sheetFormatPr defaultColWidth="9" defaultRowHeight="12"/>
  <cols>
    <col min="1" max="1" width="0.7265625" style="5" customWidth="1"/>
    <col min="2" max="2" width="20.26953125" style="5" customWidth="1"/>
    <col min="3" max="3" width="37.7265625" style="5" customWidth="1"/>
    <col min="4" max="4" width="10.26953125" style="6" customWidth="1"/>
    <col min="5" max="8" width="10.26953125" style="5" customWidth="1"/>
    <col min="9" max="16384" width="9" style="5"/>
  </cols>
  <sheetData>
    <row r="1" spans="1:8" s="2" customFormat="1" ht="55.5" customHeight="1">
      <c r="A1" s="260" t="s">
        <v>77</v>
      </c>
      <c r="B1" s="260"/>
      <c r="C1" s="260"/>
      <c r="D1" s="260"/>
      <c r="E1" s="260"/>
      <c r="F1" s="260"/>
      <c r="G1" s="260"/>
      <c r="H1" s="165">
        <v>45444</v>
      </c>
    </row>
    <row r="2" spans="1:8" s="2" customFormat="1" ht="8.25" customHeight="1">
      <c r="H2" s="3"/>
    </row>
    <row r="3" spans="1:8" ht="105" customHeight="1">
      <c r="A3" s="4" t="s">
        <v>0</v>
      </c>
    </row>
    <row r="4" spans="1:8" ht="8.25" customHeight="1" thickBot="1">
      <c r="A4" s="4"/>
    </row>
    <row r="5" spans="1:8" ht="24">
      <c r="B5" s="41"/>
      <c r="C5" s="42"/>
      <c r="D5" s="43" t="s">
        <v>47</v>
      </c>
      <c r="E5" s="44" t="s">
        <v>42</v>
      </c>
      <c r="F5" s="227" t="s">
        <v>43</v>
      </c>
      <c r="G5" s="228"/>
      <c r="H5" s="229"/>
    </row>
    <row r="6" spans="1:8" ht="17.25" customHeight="1" thickBot="1">
      <c r="B6" s="45"/>
      <c r="C6" s="46"/>
      <c r="D6" s="47" t="s">
        <v>52</v>
      </c>
      <c r="E6" s="48" t="s">
        <v>44</v>
      </c>
      <c r="F6" s="49" t="s">
        <v>45</v>
      </c>
      <c r="G6" s="53" t="s">
        <v>46</v>
      </c>
      <c r="H6" s="54" t="s">
        <v>62</v>
      </c>
    </row>
    <row r="7" spans="1:8" s="7" customFormat="1" ht="36" customHeight="1" thickTop="1">
      <c r="B7" s="246" t="s">
        <v>1</v>
      </c>
      <c r="C7" s="8" t="s">
        <v>38</v>
      </c>
      <c r="D7" s="196">
        <v>314</v>
      </c>
      <c r="E7" s="104">
        <f t="shared" ref="E7:E12" si="0">ROUNDDOWN(D7*10.21,0)</f>
        <v>3205</v>
      </c>
      <c r="F7" s="104">
        <f t="shared" ref="F7:F12" si="1">ROUNDUP(E7*10%,0)</f>
        <v>321</v>
      </c>
      <c r="G7" s="197">
        <f t="shared" ref="G7:G12" si="2">ROUNDUP(E7*20%,0)</f>
        <v>641</v>
      </c>
      <c r="H7" s="198">
        <f t="shared" ref="H7:H12" si="3">ROUNDUP(E7*30%,0)</f>
        <v>962</v>
      </c>
    </row>
    <row r="8" spans="1:8" s="7" customFormat="1" ht="23.25" customHeight="1">
      <c r="B8" s="247"/>
      <c r="C8" s="9" t="s">
        <v>2</v>
      </c>
      <c r="D8" s="199">
        <v>471</v>
      </c>
      <c r="E8" s="105">
        <f t="shared" si="0"/>
        <v>4808</v>
      </c>
      <c r="F8" s="105">
        <f t="shared" si="1"/>
        <v>481</v>
      </c>
      <c r="G8" s="200">
        <f t="shared" si="2"/>
        <v>962</v>
      </c>
      <c r="H8" s="201">
        <f t="shared" si="3"/>
        <v>1443</v>
      </c>
    </row>
    <row r="9" spans="1:8" s="7" customFormat="1" ht="23.25" customHeight="1">
      <c r="B9" s="247"/>
      <c r="C9" s="9" t="s">
        <v>3</v>
      </c>
      <c r="D9" s="199">
        <v>823</v>
      </c>
      <c r="E9" s="105">
        <f t="shared" si="0"/>
        <v>8402</v>
      </c>
      <c r="F9" s="105">
        <f t="shared" si="1"/>
        <v>841</v>
      </c>
      <c r="G9" s="200">
        <f t="shared" si="2"/>
        <v>1681</v>
      </c>
      <c r="H9" s="201">
        <f t="shared" si="3"/>
        <v>2521</v>
      </c>
    </row>
    <row r="10" spans="1:8" s="7" customFormat="1" ht="23.25" customHeight="1">
      <c r="B10" s="247"/>
      <c r="C10" s="10" t="s">
        <v>4</v>
      </c>
      <c r="D10" s="202">
        <v>1128</v>
      </c>
      <c r="E10" s="105">
        <f t="shared" si="0"/>
        <v>11516</v>
      </c>
      <c r="F10" s="105">
        <f t="shared" si="1"/>
        <v>1152</v>
      </c>
      <c r="G10" s="200">
        <f t="shared" si="2"/>
        <v>2304</v>
      </c>
      <c r="H10" s="201">
        <f t="shared" si="3"/>
        <v>3455</v>
      </c>
    </row>
    <row r="11" spans="1:8" s="7" customFormat="1" ht="26.25" customHeight="1" thickBot="1">
      <c r="B11" s="248"/>
      <c r="C11" s="28" t="s">
        <v>5</v>
      </c>
      <c r="D11" s="203">
        <v>294</v>
      </c>
      <c r="E11" s="106">
        <f t="shared" si="0"/>
        <v>3001</v>
      </c>
      <c r="F11" s="106">
        <f t="shared" si="1"/>
        <v>301</v>
      </c>
      <c r="G11" s="204">
        <f t="shared" si="2"/>
        <v>601</v>
      </c>
      <c r="H11" s="205">
        <f t="shared" si="3"/>
        <v>901</v>
      </c>
    </row>
    <row r="12" spans="1:8" s="7" customFormat="1" ht="33.75" customHeight="1" thickBot="1">
      <c r="B12" s="249" t="s">
        <v>39</v>
      </c>
      <c r="C12" s="250"/>
      <c r="D12" s="206">
        <v>2961</v>
      </c>
      <c r="E12" s="107">
        <f t="shared" si="0"/>
        <v>30231</v>
      </c>
      <c r="F12" s="107">
        <f t="shared" si="1"/>
        <v>3024</v>
      </c>
      <c r="G12" s="207">
        <f t="shared" si="2"/>
        <v>6047</v>
      </c>
      <c r="H12" s="208">
        <f t="shared" si="3"/>
        <v>9070</v>
      </c>
    </row>
    <row r="13" spans="1:8" s="11" customFormat="1" ht="14.25" customHeight="1">
      <c r="B13" s="251" t="s">
        <v>95</v>
      </c>
      <c r="C13" s="252"/>
      <c r="D13" s="252"/>
      <c r="E13" s="252"/>
      <c r="F13" s="252"/>
      <c r="G13" s="15"/>
      <c r="H13" s="15"/>
    </row>
    <row r="14" spans="1:8" s="11" customFormat="1" ht="14.25" customHeight="1">
      <c r="B14" s="251" t="s">
        <v>98</v>
      </c>
      <c r="C14" s="252"/>
      <c r="D14" s="252"/>
      <c r="E14" s="252"/>
      <c r="F14" s="252"/>
      <c r="G14" s="15"/>
      <c r="H14" s="15"/>
    </row>
    <row r="15" spans="1:8" s="11" customFormat="1" ht="14.25" customHeight="1">
      <c r="B15" s="236" t="s">
        <v>96</v>
      </c>
      <c r="C15" s="237"/>
      <c r="D15" s="237"/>
      <c r="E15" s="237"/>
      <c r="F15" s="237"/>
      <c r="G15" s="15"/>
      <c r="H15" s="15"/>
    </row>
    <row r="16" spans="1:8" s="11" customFormat="1" ht="14.25" customHeight="1">
      <c r="B16" s="238" t="s">
        <v>99</v>
      </c>
      <c r="C16" s="237"/>
      <c r="D16" s="237"/>
      <c r="E16" s="237"/>
      <c r="F16" s="237"/>
      <c r="G16" s="239"/>
      <c r="H16" s="239"/>
    </row>
    <row r="17" spans="2:8" s="11" customFormat="1" ht="14.25" customHeight="1">
      <c r="B17" s="238" t="s">
        <v>100</v>
      </c>
      <c r="C17" s="237"/>
      <c r="D17" s="237"/>
      <c r="E17" s="237"/>
      <c r="F17" s="237"/>
      <c r="G17" s="239"/>
      <c r="H17" s="239"/>
    </row>
    <row r="18" spans="2:8" s="11" customFormat="1" ht="39.5" customHeight="1">
      <c r="B18" s="238" t="s">
        <v>103</v>
      </c>
      <c r="C18" s="240"/>
      <c r="D18" s="240"/>
      <c r="E18" s="240"/>
      <c r="F18" s="240"/>
      <c r="G18" s="241"/>
      <c r="H18" s="241"/>
    </row>
    <row r="19" spans="2:8" s="11" customFormat="1" ht="14.25" customHeight="1">
      <c r="B19" s="12" t="s">
        <v>6</v>
      </c>
      <c r="C19" s="13"/>
      <c r="D19" s="14" t="s">
        <v>7</v>
      </c>
      <c r="E19" s="13"/>
      <c r="F19" s="13"/>
      <c r="G19" s="13"/>
    </row>
    <row r="20" spans="2:8" s="11" customFormat="1" ht="14.25" customHeight="1">
      <c r="B20" s="12" t="s">
        <v>8</v>
      </c>
      <c r="C20" s="13"/>
      <c r="D20" s="14" t="s">
        <v>9</v>
      </c>
      <c r="E20" s="13"/>
      <c r="F20" s="13"/>
      <c r="G20" s="13"/>
    </row>
    <row r="21" spans="2:8" s="11" customFormat="1" ht="14.25" customHeight="1">
      <c r="B21" s="242" t="s">
        <v>94</v>
      </c>
      <c r="C21" s="243"/>
      <c r="D21" s="243"/>
      <c r="E21" s="243"/>
      <c r="F21" s="243"/>
      <c r="G21" s="243"/>
      <c r="H21" s="243"/>
    </row>
    <row r="22" spans="2:8" s="11" customFormat="1" ht="10.5" customHeight="1">
      <c r="B22" s="15"/>
    </row>
    <row r="23" spans="2:8" s="16" customFormat="1" ht="15" customHeight="1" thickBot="1">
      <c r="B23" s="16" t="s">
        <v>10</v>
      </c>
    </row>
    <row r="24" spans="2:8" ht="24">
      <c r="B24" s="41"/>
      <c r="C24" s="42"/>
      <c r="D24" s="43" t="s">
        <v>47</v>
      </c>
      <c r="E24" s="44" t="s">
        <v>42</v>
      </c>
      <c r="F24" s="227" t="s">
        <v>43</v>
      </c>
      <c r="G24" s="228"/>
      <c r="H24" s="229"/>
    </row>
    <row r="25" spans="2:8" ht="17.25" customHeight="1" thickBot="1">
      <c r="B25" s="45"/>
      <c r="C25" s="46"/>
      <c r="D25" s="47" t="s">
        <v>52</v>
      </c>
      <c r="E25" s="48" t="s">
        <v>44</v>
      </c>
      <c r="F25" s="49" t="s">
        <v>45</v>
      </c>
      <c r="G25" s="53" t="s">
        <v>46</v>
      </c>
      <c r="H25" s="54" t="s">
        <v>62</v>
      </c>
    </row>
    <row r="26" spans="2:8" s="16" customFormat="1" ht="23.15" customHeight="1" thickTop="1">
      <c r="B26" s="126" t="s">
        <v>88</v>
      </c>
      <c r="C26" s="127" t="s">
        <v>11</v>
      </c>
      <c r="D26" s="128" t="s">
        <v>93</v>
      </c>
      <c r="E26" s="90">
        <f t="shared" ref="E26:E27" si="4">ROUNDDOWN(D26*10.21,0)</f>
        <v>3573</v>
      </c>
      <c r="F26" s="90">
        <f t="shared" ref="F26:F27" si="5">ROUNDUP(E26*10%,0)</f>
        <v>358</v>
      </c>
      <c r="G26" s="110">
        <f t="shared" ref="G26:G27" si="6">ROUNDUP(E26*20%,0)</f>
        <v>715</v>
      </c>
      <c r="H26" s="161">
        <f t="shared" ref="H26:H27" si="7">ROUNDUP(E26*30%,0)</f>
        <v>1072</v>
      </c>
    </row>
    <row r="27" spans="2:8" s="16" customFormat="1" ht="23.15" customHeight="1">
      <c r="B27" s="126" t="s">
        <v>89</v>
      </c>
      <c r="C27" s="127" t="s">
        <v>11</v>
      </c>
      <c r="D27" s="128" t="s">
        <v>12</v>
      </c>
      <c r="E27" s="97">
        <f t="shared" si="4"/>
        <v>3063</v>
      </c>
      <c r="F27" s="97">
        <f t="shared" si="5"/>
        <v>307</v>
      </c>
      <c r="G27" s="129">
        <f t="shared" si="6"/>
        <v>613</v>
      </c>
      <c r="H27" s="111">
        <f t="shared" si="7"/>
        <v>919</v>
      </c>
    </row>
    <row r="28" spans="2:8" s="16" customFormat="1" ht="23.15" customHeight="1">
      <c r="B28" s="230" t="s">
        <v>56</v>
      </c>
      <c r="C28" s="17" t="s">
        <v>13</v>
      </c>
      <c r="D28" s="36" t="s">
        <v>14</v>
      </c>
      <c r="E28" s="160">
        <f t="shared" ref="E28:E48" si="8">ROUNDDOWN(D28*10.21,0)</f>
        <v>2593</v>
      </c>
      <c r="F28" s="160">
        <f>ROUNDUP(E28*10%,0)</f>
        <v>260</v>
      </c>
      <c r="G28" s="163">
        <f>ROUNDUP(E28*20%,0)</f>
        <v>519</v>
      </c>
      <c r="H28" s="118">
        <f t="shared" ref="H28:H48" si="9">ROUNDUP(E28*30%,0)</f>
        <v>778</v>
      </c>
    </row>
    <row r="29" spans="2:8" s="16" customFormat="1" ht="23.15" customHeight="1">
      <c r="B29" s="231"/>
      <c r="C29" s="57" t="s">
        <v>15</v>
      </c>
      <c r="D29" s="156" t="s">
        <v>16</v>
      </c>
      <c r="E29" s="62">
        <f t="shared" si="8"/>
        <v>4104</v>
      </c>
      <c r="F29" s="62">
        <f>ROUNDUP(E29*10%,0)</f>
        <v>411</v>
      </c>
      <c r="G29" s="162">
        <f>ROUNDUP(E29*20%,0)</f>
        <v>821</v>
      </c>
      <c r="H29" s="86">
        <f t="shared" si="9"/>
        <v>1232</v>
      </c>
    </row>
    <row r="30" spans="2:8" s="16" customFormat="1" ht="23.15" customHeight="1">
      <c r="B30" s="253" t="s">
        <v>57</v>
      </c>
      <c r="C30" s="58" t="s">
        <v>13</v>
      </c>
      <c r="D30" s="115" t="s">
        <v>58</v>
      </c>
      <c r="E30" s="18">
        <f t="shared" si="8"/>
        <v>2052</v>
      </c>
      <c r="F30" s="18">
        <f>ROUNDUP(E30*10%,0)</f>
        <v>206</v>
      </c>
      <c r="G30" s="112">
        <f t="shared" ref="G30:G48" si="10">ROUNDUP(E30*20%,0)</f>
        <v>411</v>
      </c>
      <c r="H30" s="118">
        <f t="shared" si="9"/>
        <v>616</v>
      </c>
    </row>
    <row r="31" spans="2:8" s="16" customFormat="1" ht="23.15" customHeight="1">
      <c r="B31" s="254"/>
      <c r="C31" s="59" t="s">
        <v>15</v>
      </c>
      <c r="D31" s="192" t="s">
        <v>59</v>
      </c>
      <c r="E31" s="63">
        <f t="shared" si="8"/>
        <v>3236</v>
      </c>
      <c r="F31" s="63">
        <f t="shared" ref="F31:F48" si="11">ROUNDUP(E31*10%,0)</f>
        <v>324</v>
      </c>
      <c r="G31" s="157">
        <f t="shared" si="10"/>
        <v>648</v>
      </c>
      <c r="H31" s="86">
        <f t="shared" si="9"/>
        <v>971</v>
      </c>
    </row>
    <row r="32" spans="2:8" s="16" customFormat="1" ht="23.15" customHeight="1">
      <c r="B32" s="19" t="s">
        <v>17</v>
      </c>
      <c r="C32" s="20" t="s">
        <v>18</v>
      </c>
      <c r="D32" s="37" t="s">
        <v>12</v>
      </c>
      <c r="E32" s="21">
        <f t="shared" si="8"/>
        <v>3063</v>
      </c>
      <c r="F32" s="21">
        <f t="shared" si="11"/>
        <v>307</v>
      </c>
      <c r="G32" s="193">
        <f t="shared" si="10"/>
        <v>613</v>
      </c>
      <c r="H32" s="155">
        <f t="shared" si="9"/>
        <v>919</v>
      </c>
    </row>
    <row r="33" spans="2:8" s="16" customFormat="1" ht="23.15" customHeight="1">
      <c r="B33" s="22" t="s">
        <v>19</v>
      </c>
      <c r="C33" s="17" t="s">
        <v>11</v>
      </c>
      <c r="D33" s="36" t="s">
        <v>20</v>
      </c>
      <c r="E33" s="18">
        <f t="shared" si="8"/>
        <v>5105</v>
      </c>
      <c r="F33" s="18">
        <f t="shared" si="11"/>
        <v>511</v>
      </c>
      <c r="G33" s="112">
        <f t="shared" si="10"/>
        <v>1021</v>
      </c>
      <c r="H33" s="136">
        <f t="shared" si="9"/>
        <v>1532</v>
      </c>
    </row>
    <row r="34" spans="2:8" s="16" customFormat="1" ht="23.15" customHeight="1">
      <c r="B34" s="22" t="s">
        <v>21</v>
      </c>
      <c r="C34" s="17" t="s">
        <v>11</v>
      </c>
      <c r="D34" s="36" t="s">
        <v>22</v>
      </c>
      <c r="E34" s="18">
        <f t="shared" si="8"/>
        <v>2552</v>
      </c>
      <c r="F34" s="18">
        <f>ROUNDUP(E34*10%,0)</f>
        <v>256</v>
      </c>
      <c r="G34" s="112">
        <f t="shared" si="10"/>
        <v>511</v>
      </c>
      <c r="H34" s="136">
        <f t="shared" si="9"/>
        <v>766</v>
      </c>
    </row>
    <row r="35" spans="2:8" s="16" customFormat="1" ht="23.15" customHeight="1">
      <c r="B35" s="108" t="s">
        <v>83</v>
      </c>
      <c r="C35" s="109" t="s">
        <v>11</v>
      </c>
      <c r="D35" s="98" t="s">
        <v>26</v>
      </c>
      <c r="E35" s="91">
        <f t="shared" ref="E35:E37" si="12">ROUNDDOWN(D35*10.21,0)</f>
        <v>6126</v>
      </c>
      <c r="F35" s="90">
        <f t="shared" ref="F35:F37" si="13">ROUNDUP(E35*10%,0)</f>
        <v>613</v>
      </c>
      <c r="G35" s="110">
        <f t="shared" ref="G35:G37" si="14">ROUNDUP(E35*20%,0)</f>
        <v>1226</v>
      </c>
      <c r="H35" s="111">
        <f t="shared" ref="H35:H37" si="15">ROUNDUP(E35*30%,0)</f>
        <v>1838</v>
      </c>
    </row>
    <row r="36" spans="2:8" s="16" customFormat="1" ht="23.15" customHeight="1">
      <c r="B36" s="108" t="s">
        <v>84</v>
      </c>
      <c r="C36" s="109" t="s">
        <v>11</v>
      </c>
      <c r="D36" s="98" t="s">
        <v>63</v>
      </c>
      <c r="E36" s="91">
        <f t="shared" si="12"/>
        <v>5860</v>
      </c>
      <c r="F36" s="90">
        <f t="shared" si="13"/>
        <v>586</v>
      </c>
      <c r="G36" s="110">
        <f t="shared" si="14"/>
        <v>1172</v>
      </c>
      <c r="H36" s="111">
        <f t="shared" si="15"/>
        <v>1758</v>
      </c>
    </row>
    <row r="37" spans="2:8" s="16" customFormat="1" ht="23.15" customHeight="1">
      <c r="B37" s="108" t="s">
        <v>85</v>
      </c>
      <c r="C37" s="109" t="s">
        <v>111</v>
      </c>
      <c r="D37" s="98" t="s">
        <v>22</v>
      </c>
      <c r="E37" s="91">
        <f t="shared" si="12"/>
        <v>2552</v>
      </c>
      <c r="F37" s="90">
        <f t="shared" si="13"/>
        <v>256</v>
      </c>
      <c r="G37" s="110">
        <f t="shared" si="14"/>
        <v>511</v>
      </c>
      <c r="H37" s="111">
        <f t="shared" si="15"/>
        <v>766</v>
      </c>
    </row>
    <row r="38" spans="2:8" s="16" customFormat="1" ht="23.15" customHeight="1">
      <c r="B38" s="24" t="s">
        <v>23</v>
      </c>
      <c r="C38" s="23" t="s">
        <v>24</v>
      </c>
      <c r="D38" s="98" t="s">
        <v>87</v>
      </c>
      <c r="E38" s="91">
        <f t="shared" si="8"/>
        <v>25525</v>
      </c>
      <c r="F38" s="90">
        <f t="shared" si="11"/>
        <v>2553</v>
      </c>
      <c r="G38" s="110">
        <f t="shared" si="10"/>
        <v>5105</v>
      </c>
      <c r="H38" s="111">
        <f t="shared" si="9"/>
        <v>7658</v>
      </c>
    </row>
    <row r="39" spans="2:8" s="16" customFormat="1" ht="23.15" customHeight="1">
      <c r="B39" s="124" t="s">
        <v>108</v>
      </c>
      <c r="C39" s="170" t="s">
        <v>18</v>
      </c>
      <c r="D39" s="98" t="s">
        <v>109</v>
      </c>
      <c r="E39" s="91">
        <f t="shared" ref="E39" si="16">ROUNDDOWN(D39*10.21,0)</f>
        <v>1531</v>
      </c>
      <c r="F39" s="90">
        <f t="shared" ref="F39" si="17">ROUNDUP(E39*10%,0)</f>
        <v>154</v>
      </c>
      <c r="G39" s="110">
        <f t="shared" ref="G39" si="18">ROUNDUP(E39*20%,0)</f>
        <v>307</v>
      </c>
      <c r="H39" s="111">
        <f t="shared" ref="H39" si="19">ROUNDUP(E39*30%,0)</f>
        <v>460</v>
      </c>
    </row>
    <row r="40" spans="2:8" s="16" customFormat="1" ht="23.15" customHeight="1">
      <c r="B40" s="24" t="s">
        <v>25</v>
      </c>
      <c r="C40" s="20" t="s">
        <v>18</v>
      </c>
      <c r="D40" s="36" t="s">
        <v>26</v>
      </c>
      <c r="E40" s="25">
        <f t="shared" si="8"/>
        <v>6126</v>
      </c>
      <c r="F40" s="18">
        <f t="shared" si="11"/>
        <v>613</v>
      </c>
      <c r="G40" s="112">
        <f t="shared" si="10"/>
        <v>1226</v>
      </c>
      <c r="H40" s="136">
        <f t="shared" si="9"/>
        <v>1838</v>
      </c>
    </row>
    <row r="41" spans="2:8" s="16" customFormat="1" ht="25" customHeight="1">
      <c r="B41" s="26" t="s">
        <v>27</v>
      </c>
      <c r="C41" s="27" t="s">
        <v>28</v>
      </c>
      <c r="D41" s="36" t="s">
        <v>22</v>
      </c>
      <c r="E41" s="25">
        <f t="shared" si="8"/>
        <v>2552</v>
      </c>
      <c r="F41" s="18">
        <f t="shared" si="11"/>
        <v>256</v>
      </c>
      <c r="G41" s="112">
        <f t="shared" si="10"/>
        <v>511</v>
      </c>
      <c r="H41" s="113">
        <f t="shared" si="9"/>
        <v>766</v>
      </c>
    </row>
    <row r="42" spans="2:8" s="16" customFormat="1" ht="25" customHeight="1">
      <c r="B42" s="24" t="s">
        <v>60</v>
      </c>
      <c r="C42" s="17" t="s">
        <v>28</v>
      </c>
      <c r="D42" s="36" t="s">
        <v>64</v>
      </c>
      <c r="E42" s="25">
        <f t="shared" si="8"/>
        <v>5615</v>
      </c>
      <c r="F42" s="18">
        <f t="shared" si="11"/>
        <v>562</v>
      </c>
      <c r="G42" s="112">
        <f t="shared" si="10"/>
        <v>1123</v>
      </c>
      <c r="H42" s="113">
        <f t="shared" si="9"/>
        <v>1685</v>
      </c>
    </row>
    <row r="43" spans="2:8" s="16" customFormat="1" ht="23.15" customHeight="1">
      <c r="B43" s="19" t="s">
        <v>61</v>
      </c>
      <c r="C43" s="17" t="s">
        <v>28</v>
      </c>
      <c r="D43" s="36" t="s">
        <v>65</v>
      </c>
      <c r="E43" s="25">
        <f t="shared" si="8"/>
        <v>2042</v>
      </c>
      <c r="F43" s="18">
        <f>ROUNDUP(E43*10%,0)</f>
        <v>205</v>
      </c>
      <c r="G43" s="112">
        <f t="shared" si="10"/>
        <v>409</v>
      </c>
      <c r="H43" s="113">
        <f t="shared" si="9"/>
        <v>613</v>
      </c>
    </row>
    <row r="44" spans="2:8" s="16" customFormat="1" ht="23.15" customHeight="1">
      <c r="B44" s="124" t="s">
        <v>90</v>
      </c>
      <c r="C44" s="125" t="s">
        <v>113</v>
      </c>
      <c r="D44" s="98" t="s">
        <v>31</v>
      </c>
      <c r="E44" s="25">
        <f t="shared" ref="E44" si="20">ROUNDDOWN(D44*10.21,0)</f>
        <v>510</v>
      </c>
      <c r="F44" s="18">
        <f>ROUNDUP(E44*10%,0)</f>
        <v>51</v>
      </c>
      <c r="G44" s="112">
        <f t="shared" ref="G44" si="21">ROUNDUP(E44*20%,0)</f>
        <v>102</v>
      </c>
      <c r="H44" s="114">
        <f t="shared" ref="H44" si="22">ROUNDUP(E44*30%,0)</f>
        <v>153</v>
      </c>
    </row>
    <row r="45" spans="2:8" s="16" customFormat="1" ht="23.15" customHeight="1">
      <c r="B45" s="232" t="s">
        <v>82</v>
      </c>
      <c r="C45" s="76" t="s">
        <v>18</v>
      </c>
      <c r="D45" s="36" t="s">
        <v>30</v>
      </c>
      <c r="E45" s="25">
        <f>ROUNDDOWN(D45*10.21,0)</f>
        <v>61</v>
      </c>
      <c r="F45" s="18">
        <f>ROUNDUP(E45*10%,0)</f>
        <v>7</v>
      </c>
      <c r="G45" s="112">
        <f>ROUNDUP(E45*20%,0)</f>
        <v>13</v>
      </c>
      <c r="H45" s="155">
        <f>ROUNDUP(E45*30%,0)</f>
        <v>19</v>
      </c>
    </row>
    <row r="46" spans="2:8" s="16" customFormat="1" ht="23.15" customHeight="1">
      <c r="B46" s="262"/>
      <c r="C46" s="179" t="s">
        <v>72</v>
      </c>
      <c r="D46" s="156" t="s">
        <v>31</v>
      </c>
      <c r="E46" s="89">
        <f>ROUNDDOWN(D46*10.21,0)</f>
        <v>510</v>
      </c>
      <c r="F46" s="63">
        <f>ROUNDUP(E46*10%,0)</f>
        <v>51</v>
      </c>
      <c r="G46" s="157">
        <f>ROUNDUP(E46*20%,0)</f>
        <v>102</v>
      </c>
      <c r="H46" s="86">
        <f>ROUNDUP(E46*30%,0)</f>
        <v>153</v>
      </c>
    </row>
    <row r="47" spans="2:8" s="16" customFormat="1" ht="25" customHeight="1">
      <c r="B47" s="232" t="s">
        <v>79</v>
      </c>
      <c r="C47" s="8" t="s">
        <v>18</v>
      </c>
      <c r="D47" s="115" t="s">
        <v>66</v>
      </c>
      <c r="E47" s="116">
        <f t="shared" si="8"/>
        <v>30</v>
      </c>
      <c r="F47" s="56">
        <f t="shared" si="11"/>
        <v>3</v>
      </c>
      <c r="G47" s="117">
        <f t="shared" si="10"/>
        <v>6</v>
      </c>
      <c r="H47" s="118">
        <f t="shared" si="9"/>
        <v>9</v>
      </c>
    </row>
    <row r="48" spans="2:8" s="16" customFormat="1" ht="25" customHeight="1" thickBot="1">
      <c r="B48" s="255"/>
      <c r="C48" s="51" t="s">
        <v>40</v>
      </c>
      <c r="D48" s="147" t="s">
        <v>71</v>
      </c>
      <c r="E48" s="158">
        <f t="shared" si="8"/>
        <v>255</v>
      </c>
      <c r="F48" s="149">
        <f t="shared" si="11"/>
        <v>26</v>
      </c>
      <c r="G48" s="159">
        <f t="shared" si="10"/>
        <v>51</v>
      </c>
      <c r="H48" s="140">
        <f t="shared" si="9"/>
        <v>77</v>
      </c>
    </row>
    <row r="49" spans="1:8" s="16" customFormat="1" ht="25" customHeight="1">
      <c r="B49" s="78"/>
      <c r="C49" s="29"/>
      <c r="D49" s="79"/>
      <c r="E49" s="209"/>
      <c r="F49" s="210"/>
      <c r="G49" s="210"/>
      <c r="H49" s="210"/>
    </row>
    <row r="50" spans="1:8" s="16" customFormat="1" ht="24.75" customHeight="1">
      <c r="B50" s="29"/>
      <c r="C50" s="29"/>
      <c r="D50" s="30"/>
      <c r="E50" s="31"/>
      <c r="F50" s="31"/>
      <c r="G50" s="31"/>
    </row>
    <row r="51" spans="1:8" s="16" customFormat="1" ht="99.75" customHeight="1" thickBot="1">
      <c r="A51" s="32" t="s">
        <v>32</v>
      </c>
    </row>
    <row r="52" spans="1:8" ht="24">
      <c r="B52" s="41"/>
      <c r="C52" s="42"/>
      <c r="D52" s="43" t="s">
        <v>47</v>
      </c>
      <c r="E52" s="44" t="s">
        <v>42</v>
      </c>
      <c r="F52" s="227" t="s">
        <v>43</v>
      </c>
      <c r="G52" s="228"/>
      <c r="H52" s="229"/>
    </row>
    <row r="53" spans="1:8" ht="17.25" customHeight="1" thickBot="1">
      <c r="B53" s="45"/>
      <c r="C53" s="46"/>
      <c r="D53" s="47" t="s">
        <v>51</v>
      </c>
      <c r="E53" s="48" t="s">
        <v>44</v>
      </c>
      <c r="F53" s="49" t="s">
        <v>45</v>
      </c>
      <c r="G53" s="53" t="s">
        <v>46</v>
      </c>
      <c r="H53" s="54" t="s">
        <v>62</v>
      </c>
    </row>
    <row r="54" spans="1:8" s="16" customFormat="1" ht="36" customHeight="1" thickTop="1">
      <c r="B54" s="246" t="s">
        <v>1</v>
      </c>
      <c r="C54" s="8" t="s">
        <v>38</v>
      </c>
      <c r="D54" s="180">
        <v>303</v>
      </c>
      <c r="E54" s="99">
        <f>ROUNDDOWN(D54*10.21,0)</f>
        <v>3093</v>
      </c>
      <c r="F54" s="99">
        <f>ROUNDUP(E54*10%,0)</f>
        <v>310</v>
      </c>
      <c r="G54" s="181">
        <f>ROUNDUP(E54*20%,0)</f>
        <v>619</v>
      </c>
      <c r="H54" s="194">
        <f>ROUNDUP(E54*30%,0)</f>
        <v>928</v>
      </c>
    </row>
    <row r="55" spans="1:8" s="16" customFormat="1" ht="23.25" customHeight="1">
      <c r="B55" s="247"/>
      <c r="C55" s="9" t="s">
        <v>2</v>
      </c>
      <c r="D55" s="183">
        <v>451</v>
      </c>
      <c r="E55" s="100">
        <f>ROUNDDOWN(D55*10.21,0)</f>
        <v>4604</v>
      </c>
      <c r="F55" s="100">
        <f>ROUNDUP(E55*10%,0)</f>
        <v>461</v>
      </c>
      <c r="G55" s="184">
        <f>ROUNDUP(E55*20%,0)</f>
        <v>921</v>
      </c>
      <c r="H55" s="185">
        <f>ROUNDUP(E55*30%,0)</f>
        <v>1382</v>
      </c>
    </row>
    <row r="56" spans="1:8" s="16" customFormat="1" ht="23.25" customHeight="1">
      <c r="B56" s="247"/>
      <c r="C56" s="9" t="s">
        <v>3</v>
      </c>
      <c r="D56" s="183">
        <v>794</v>
      </c>
      <c r="E56" s="100">
        <f>ROUNDDOWN(D56*10.21,0)</f>
        <v>8106</v>
      </c>
      <c r="F56" s="100">
        <f>ROUNDUP(E56*10%,0)</f>
        <v>811</v>
      </c>
      <c r="G56" s="184">
        <f>ROUNDUP(E56*20%,0)</f>
        <v>1622</v>
      </c>
      <c r="H56" s="185">
        <f>ROUNDUP(E56*30%,0)</f>
        <v>2432</v>
      </c>
    </row>
    <row r="57" spans="1:8" s="16" customFormat="1" ht="23.25" customHeight="1">
      <c r="B57" s="247"/>
      <c r="C57" s="10" t="s">
        <v>4</v>
      </c>
      <c r="D57" s="186">
        <v>1090</v>
      </c>
      <c r="E57" s="100">
        <f>ROUNDDOWN(D57*10.21,0)</f>
        <v>11128</v>
      </c>
      <c r="F57" s="100">
        <f>ROUNDUP(E57*10%,0)</f>
        <v>1113</v>
      </c>
      <c r="G57" s="184">
        <f>ROUNDUP(E57*20%,0)</f>
        <v>2226</v>
      </c>
      <c r="H57" s="185">
        <f>ROUNDUP(E57*30%,0)</f>
        <v>3339</v>
      </c>
    </row>
    <row r="58" spans="1:8" s="16" customFormat="1" ht="25.5" customHeight="1" thickBot="1">
      <c r="B58" s="248"/>
      <c r="C58" s="28" t="s">
        <v>70</v>
      </c>
      <c r="D58" s="187">
        <v>284</v>
      </c>
      <c r="E58" s="101">
        <f>ROUNDDOWN(D58*10.21,0)</f>
        <v>2899</v>
      </c>
      <c r="F58" s="101">
        <f>ROUNDUP(E58*10%,0)</f>
        <v>290</v>
      </c>
      <c r="G58" s="188">
        <f>ROUNDUP(E58*20%,0)</f>
        <v>580</v>
      </c>
      <c r="H58" s="222">
        <f>ROUNDUP(E58*30%,0)</f>
        <v>870</v>
      </c>
    </row>
    <row r="59" spans="1:8" s="13" customFormat="1" ht="14.25" customHeight="1">
      <c r="B59" s="251" t="s">
        <v>95</v>
      </c>
      <c r="C59" s="252"/>
      <c r="D59" s="252"/>
      <c r="E59" s="252"/>
      <c r="F59" s="252"/>
      <c r="G59" s="34"/>
      <c r="H59" s="34"/>
    </row>
    <row r="60" spans="1:8" s="13" customFormat="1" ht="14.25" customHeight="1">
      <c r="B60" s="251" t="s">
        <v>97</v>
      </c>
      <c r="C60" s="252"/>
      <c r="D60" s="252"/>
      <c r="E60" s="252"/>
      <c r="F60" s="252"/>
      <c r="G60" s="34"/>
      <c r="H60" s="34"/>
    </row>
    <row r="61" spans="1:8" s="13" customFormat="1" ht="14.25" customHeight="1">
      <c r="B61" s="236" t="s">
        <v>96</v>
      </c>
      <c r="C61" s="237"/>
      <c r="D61" s="237"/>
      <c r="E61" s="237"/>
      <c r="F61" s="237"/>
      <c r="G61" s="15"/>
      <c r="H61" s="15"/>
    </row>
    <row r="62" spans="1:8" s="13" customFormat="1" ht="14.25" customHeight="1">
      <c r="B62" s="238" t="s">
        <v>99</v>
      </c>
      <c r="C62" s="237"/>
      <c r="D62" s="237"/>
      <c r="E62" s="237"/>
      <c r="F62" s="237"/>
      <c r="G62" s="239"/>
      <c r="H62" s="239"/>
    </row>
    <row r="63" spans="1:8" s="13" customFormat="1" ht="14.25" customHeight="1">
      <c r="B63" s="238" t="s">
        <v>101</v>
      </c>
      <c r="C63" s="237"/>
      <c r="D63" s="237"/>
      <c r="E63" s="237"/>
      <c r="F63" s="237"/>
      <c r="G63" s="239"/>
      <c r="H63" s="239"/>
    </row>
    <row r="64" spans="1:8" s="13" customFormat="1" ht="74" customHeight="1">
      <c r="B64" s="238" t="s">
        <v>114</v>
      </c>
      <c r="C64" s="240"/>
      <c r="D64" s="240"/>
      <c r="E64" s="240"/>
      <c r="F64" s="240"/>
      <c r="G64" s="241"/>
      <c r="H64" s="241"/>
    </row>
    <row r="65" spans="2:8" s="13" customFormat="1" ht="14.25" customHeight="1">
      <c r="B65" s="12" t="s">
        <v>6</v>
      </c>
      <c r="D65" s="14" t="s">
        <v>7</v>
      </c>
    </row>
    <row r="66" spans="2:8" s="13" customFormat="1" ht="14.25" customHeight="1">
      <c r="B66" s="12" t="s">
        <v>8</v>
      </c>
      <c r="D66" s="14" t="s">
        <v>9</v>
      </c>
    </row>
    <row r="67" spans="2:8" s="13" customFormat="1" ht="16.5" customHeight="1">
      <c r="B67" s="242" t="s">
        <v>94</v>
      </c>
      <c r="C67" s="243"/>
      <c r="D67" s="243"/>
      <c r="E67" s="243"/>
      <c r="F67" s="243"/>
      <c r="G67" s="243"/>
      <c r="H67" s="243"/>
    </row>
    <row r="68" spans="2:8" s="13" customFormat="1" ht="16.5" customHeight="1">
      <c r="B68" s="132"/>
      <c r="C68" s="133"/>
      <c r="D68" s="133"/>
      <c r="E68" s="133"/>
      <c r="F68" s="133"/>
      <c r="G68" s="133"/>
      <c r="H68" s="133"/>
    </row>
    <row r="69" spans="2:8" s="33" customFormat="1" ht="18.75" customHeight="1" thickBot="1">
      <c r="B69" s="34" t="s">
        <v>10</v>
      </c>
      <c r="C69" s="35"/>
      <c r="D69" s="35"/>
      <c r="E69" s="35"/>
      <c r="F69" s="35"/>
      <c r="G69" s="35"/>
    </row>
    <row r="70" spans="2:8" ht="24">
      <c r="B70" s="41"/>
      <c r="C70" s="42"/>
      <c r="D70" s="43" t="s">
        <v>47</v>
      </c>
      <c r="E70" s="44" t="s">
        <v>42</v>
      </c>
      <c r="F70" s="227" t="s">
        <v>43</v>
      </c>
      <c r="G70" s="228"/>
      <c r="H70" s="229"/>
    </row>
    <row r="71" spans="2:8" ht="17.25" customHeight="1" thickBot="1">
      <c r="B71" s="45"/>
      <c r="C71" s="46"/>
      <c r="D71" s="47" t="s">
        <v>51</v>
      </c>
      <c r="E71" s="48" t="s">
        <v>44</v>
      </c>
      <c r="F71" s="49" t="s">
        <v>45</v>
      </c>
      <c r="G71" s="53" t="s">
        <v>46</v>
      </c>
      <c r="H71" s="54" t="s">
        <v>62</v>
      </c>
    </row>
    <row r="72" spans="2:8" s="16" customFormat="1" ht="25" customHeight="1" thickTop="1">
      <c r="B72" s="126" t="s">
        <v>88</v>
      </c>
      <c r="C72" s="127" t="s">
        <v>11</v>
      </c>
      <c r="D72" s="128" t="s">
        <v>93</v>
      </c>
      <c r="E72" s="97">
        <f t="shared" ref="E72:E73" si="23">ROUNDDOWN(D72*10.21,0)</f>
        <v>3573</v>
      </c>
      <c r="F72" s="97">
        <f t="shared" ref="F72:F73" si="24">ROUNDUP(E72*10%,0)</f>
        <v>358</v>
      </c>
      <c r="G72" s="129">
        <f t="shared" ref="G72:G73" si="25">ROUNDUP(E72*20%,0)</f>
        <v>715</v>
      </c>
      <c r="H72" s="111">
        <f t="shared" ref="H72:H73" si="26">ROUNDUP(E72*30%,0)</f>
        <v>1072</v>
      </c>
    </row>
    <row r="73" spans="2:8" s="16" customFormat="1" ht="25" customHeight="1">
      <c r="B73" s="126" t="s">
        <v>89</v>
      </c>
      <c r="C73" s="127" t="s">
        <v>11</v>
      </c>
      <c r="D73" s="128" t="s">
        <v>12</v>
      </c>
      <c r="E73" s="97">
        <f t="shared" si="23"/>
        <v>3063</v>
      </c>
      <c r="F73" s="97">
        <f t="shared" si="24"/>
        <v>307</v>
      </c>
      <c r="G73" s="129">
        <f t="shared" si="25"/>
        <v>613</v>
      </c>
      <c r="H73" s="111">
        <f t="shared" si="26"/>
        <v>919</v>
      </c>
    </row>
    <row r="74" spans="2:8" s="16" customFormat="1" ht="25" customHeight="1">
      <c r="B74" s="230" t="s">
        <v>56</v>
      </c>
      <c r="C74" s="17" t="s">
        <v>13</v>
      </c>
      <c r="D74" s="36" t="s">
        <v>14</v>
      </c>
      <c r="E74" s="160">
        <f t="shared" ref="E74:E88" si="27">ROUNDDOWN(D74*10.21,0)</f>
        <v>2593</v>
      </c>
      <c r="F74" s="160">
        <f>ROUNDUP(E74*10%,0)</f>
        <v>260</v>
      </c>
      <c r="G74" s="163">
        <f t="shared" ref="G74:G88" si="28">ROUNDUP(E74*20%,0)</f>
        <v>519</v>
      </c>
      <c r="H74" s="118">
        <f t="shared" ref="H74:H88" si="29">ROUNDUP(E74*30%,0)</f>
        <v>778</v>
      </c>
    </row>
    <row r="75" spans="2:8" s="16" customFormat="1" ht="25" customHeight="1">
      <c r="B75" s="231"/>
      <c r="C75" s="57" t="s">
        <v>15</v>
      </c>
      <c r="D75" s="156" t="s">
        <v>16</v>
      </c>
      <c r="E75" s="62">
        <f t="shared" si="27"/>
        <v>4104</v>
      </c>
      <c r="F75" s="62">
        <f>ROUNDUP(E75*10%,0)</f>
        <v>411</v>
      </c>
      <c r="G75" s="162">
        <f t="shared" si="28"/>
        <v>821</v>
      </c>
      <c r="H75" s="86">
        <f t="shared" si="29"/>
        <v>1232</v>
      </c>
    </row>
    <row r="76" spans="2:8" s="16" customFormat="1" ht="25" customHeight="1">
      <c r="B76" s="253" t="s">
        <v>57</v>
      </c>
      <c r="C76" s="58" t="s">
        <v>13</v>
      </c>
      <c r="D76" s="115" t="s">
        <v>58</v>
      </c>
      <c r="E76" s="18">
        <f t="shared" si="27"/>
        <v>2052</v>
      </c>
      <c r="F76" s="18">
        <f t="shared" ref="F76:F88" si="30">ROUNDUP(E76*10%,0)</f>
        <v>206</v>
      </c>
      <c r="G76" s="112">
        <f t="shared" si="28"/>
        <v>411</v>
      </c>
      <c r="H76" s="118">
        <f t="shared" si="29"/>
        <v>616</v>
      </c>
    </row>
    <row r="77" spans="2:8" s="16" customFormat="1" ht="25" customHeight="1">
      <c r="B77" s="254"/>
      <c r="C77" s="59" t="s">
        <v>15</v>
      </c>
      <c r="D77" s="192" t="s">
        <v>59</v>
      </c>
      <c r="E77" s="63">
        <f t="shared" si="27"/>
        <v>3236</v>
      </c>
      <c r="F77" s="63">
        <f t="shared" si="30"/>
        <v>324</v>
      </c>
      <c r="G77" s="157">
        <f t="shared" si="28"/>
        <v>648</v>
      </c>
      <c r="H77" s="86">
        <f t="shared" si="29"/>
        <v>971</v>
      </c>
    </row>
    <row r="78" spans="2:8" s="16" customFormat="1" ht="25" customHeight="1">
      <c r="B78" s="19" t="s">
        <v>17</v>
      </c>
      <c r="C78" s="20" t="s">
        <v>18</v>
      </c>
      <c r="D78" s="37" t="s">
        <v>12</v>
      </c>
      <c r="E78" s="21">
        <f t="shared" si="27"/>
        <v>3063</v>
      </c>
      <c r="F78" s="21">
        <f t="shared" si="30"/>
        <v>307</v>
      </c>
      <c r="G78" s="193">
        <f t="shared" si="28"/>
        <v>613</v>
      </c>
      <c r="H78" s="136">
        <f t="shared" si="29"/>
        <v>919</v>
      </c>
    </row>
    <row r="79" spans="2:8" s="16" customFormat="1" ht="25" customHeight="1">
      <c r="B79" s="22" t="s">
        <v>19</v>
      </c>
      <c r="C79" s="17" t="s">
        <v>11</v>
      </c>
      <c r="D79" s="36" t="s">
        <v>20</v>
      </c>
      <c r="E79" s="18">
        <f t="shared" si="27"/>
        <v>5105</v>
      </c>
      <c r="F79" s="18">
        <f t="shared" si="30"/>
        <v>511</v>
      </c>
      <c r="G79" s="112">
        <f t="shared" si="28"/>
        <v>1021</v>
      </c>
      <c r="H79" s="136">
        <f t="shared" si="29"/>
        <v>1532</v>
      </c>
    </row>
    <row r="80" spans="2:8" s="16" customFormat="1" ht="25" customHeight="1">
      <c r="B80" s="22" t="s">
        <v>21</v>
      </c>
      <c r="C80" s="17" t="s">
        <v>11</v>
      </c>
      <c r="D80" s="36" t="s">
        <v>22</v>
      </c>
      <c r="E80" s="18">
        <f t="shared" si="27"/>
        <v>2552</v>
      </c>
      <c r="F80" s="18">
        <f t="shared" si="30"/>
        <v>256</v>
      </c>
      <c r="G80" s="112">
        <f t="shared" si="28"/>
        <v>511</v>
      </c>
      <c r="H80" s="136">
        <f t="shared" si="29"/>
        <v>766</v>
      </c>
    </row>
    <row r="81" spans="2:8" s="16" customFormat="1" ht="25" customHeight="1">
      <c r="B81" s="108" t="s">
        <v>91</v>
      </c>
      <c r="C81" s="109" t="s">
        <v>11</v>
      </c>
      <c r="D81" s="98" t="s">
        <v>26</v>
      </c>
      <c r="E81" s="91">
        <f t="shared" ref="E81:E83" si="31">ROUNDDOWN(D81*10.21,0)</f>
        <v>6126</v>
      </c>
      <c r="F81" s="90">
        <f t="shared" ref="F81:F83" si="32">ROUNDUP(E81*10%,0)</f>
        <v>613</v>
      </c>
      <c r="G81" s="110">
        <f t="shared" ref="G81:G83" si="33">ROUNDUP(E81*20%,0)</f>
        <v>1226</v>
      </c>
      <c r="H81" s="111">
        <f t="shared" ref="H81:H83" si="34">ROUNDUP(E81*30%,0)</f>
        <v>1838</v>
      </c>
    </row>
    <row r="82" spans="2:8" s="16" customFormat="1" ht="25" customHeight="1">
      <c r="B82" s="108" t="s">
        <v>92</v>
      </c>
      <c r="C82" s="109" t="s">
        <v>11</v>
      </c>
      <c r="D82" s="98" t="s">
        <v>63</v>
      </c>
      <c r="E82" s="91">
        <f t="shared" si="31"/>
        <v>5860</v>
      </c>
      <c r="F82" s="90">
        <f t="shared" si="32"/>
        <v>586</v>
      </c>
      <c r="G82" s="110">
        <f t="shared" si="33"/>
        <v>1172</v>
      </c>
      <c r="H82" s="111">
        <f t="shared" si="34"/>
        <v>1758</v>
      </c>
    </row>
    <row r="83" spans="2:8" s="16" customFormat="1" ht="25" customHeight="1">
      <c r="B83" s="108" t="s">
        <v>85</v>
      </c>
      <c r="C83" s="109" t="s">
        <v>111</v>
      </c>
      <c r="D83" s="98" t="s">
        <v>22</v>
      </c>
      <c r="E83" s="91">
        <f t="shared" si="31"/>
        <v>2552</v>
      </c>
      <c r="F83" s="90">
        <f t="shared" si="32"/>
        <v>256</v>
      </c>
      <c r="G83" s="110">
        <f t="shared" si="33"/>
        <v>511</v>
      </c>
      <c r="H83" s="111">
        <f t="shared" si="34"/>
        <v>766</v>
      </c>
    </row>
    <row r="84" spans="2:8" s="16" customFormat="1" ht="25" customHeight="1">
      <c r="B84" s="24" t="s">
        <v>25</v>
      </c>
      <c r="C84" s="20" t="s">
        <v>18</v>
      </c>
      <c r="D84" s="36" t="s">
        <v>26</v>
      </c>
      <c r="E84" s="25">
        <f t="shared" si="27"/>
        <v>6126</v>
      </c>
      <c r="F84" s="18">
        <f t="shared" si="30"/>
        <v>613</v>
      </c>
      <c r="G84" s="112">
        <f t="shared" si="28"/>
        <v>1226</v>
      </c>
      <c r="H84" s="136">
        <f t="shared" si="29"/>
        <v>1838</v>
      </c>
    </row>
    <row r="85" spans="2:8" s="16" customFormat="1" ht="25" customHeight="1">
      <c r="B85" s="24" t="s">
        <v>29</v>
      </c>
      <c r="C85" s="61" t="s">
        <v>28</v>
      </c>
      <c r="D85" s="36" t="s">
        <v>67</v>
      </c>
      <c r="E85" s="25">
        <f t="shared" si="27"/>
        <v>1021</v>
      </c>
      <c r="F85" s="18">
        <f t="shared" si="30"/>
        <v>103</v>
      </c>
      <c r="G85" s="112">
        <f t="shared" si="28"/>
        <v>205</v>
      </c>
      <c r="H85" s="136">
        <f t="shared" si="29"/>
        <v>307</v>
      </c>
    </row>
    <row r="86" spans="2:8" s="16" customFormat="1" ht="25" customHeight="1">
      <c r="B86" s="124" t="s">
        <v>90</v>
      </c>
      <c r="C86" s="125" t="s">
        <v>112</v>
      </c>
      <c r="D86" s="98" t="s">
        <v>31</v>
      </c>
      <c r="E86" s="91">
        <f t="shared" ref="E86" si="35">ROUNDDOWN(D86*10.21,0)</f>
        <v>510</v>
      </c>
      <c r="F86" s="90">
        <f t="shared" ref="F86" si="36">ROUNDUP(E86*10%,0)</f>
        <v>51</v>
      </c>
      <c r="G86" s="110">
        <f t="shared" ref="G86" si="37">ROUNDUP(E86*20%,0)</f>
        <v>102</v>
      </c>
      <c r="H86" s="111">
        <f t="shared" ref="H86" si="38">ROUNDUP(E86*30%,0)</f>
        <v>153</v>
      </c>
    </row>
    <row r="87" spans="2:8" s="16" customFormat="1" ht="25" customHeight="1">
      <c r="B87" s="24" t="s">
        <v>74</v>
      </c>
      <c r="C87" s="20" t="s">
        <v>18</v>
      </c>
      <c r="D87" s="36" t="s">
        <v>30</v>
      </c>
      <c r="E87" s="25">
        <f>ROUNDDOWN(D87*10.21,0)</f>
        <v>61</v>
      </c>
      <c r="F87" s="18">
        <f>ROUNDUP(E87*10%,0)</f>
        <v>7</v>
      </c>
      <c r="G87" s="112">
        <f>ROUNDUP(E87*20%,0)</f>
        <v>13</v>
      </c>
      <c r="H87" s="136">
        <f>ROUNDUP(E87*30%,0)</f>
        <v>19</v>
      </c>
    </row>
    <row r="88" spans="2:8" s="16" customFormat="1" ht="25" customHeight="1" thickBot="1">
      <c r="B88" s="74" t="s">
        <v>75</v>
      </c>
      <c r="C88" s="38" t="s">
        <v>18</v>
      </c>
      <c r="D88" s="134" t="s">
        <v>66</v>
      </c>
      <c r="E88" s="39">
        <f t="shared" si="27"/>
        <v>30</v>
      </c>
      <c r="F88" s="138">
        <f t="shared" si="30"/>
        <v>3</v>
      </c>
      <c r="G88" s="139">
        <f t="shared" si="28"/>
        <v>6</v>
      </c>
      <c r="H88" s="140">
        <f t="shared" si="29"/>
        <v>9</v>
      </c>
    </row>
    <row r="89" spans="2:8" ht="12" customHeight="1">
      <c r="B89" s="167"/>
      <c r="C89" s="167"/>
      <c r="D89" s="167"/>
      <c r="E89" s="167"/>
      <c r="F89" s="167"/>
      <c r="G89" s="167"/>
    </row>
    <row r="90" spans="2:8" ht="12" customHeight="1">
      <c r="B90"/>
      <c r="C90"/>
      <c r="D90"/>
      <c r="E90"/>
      <c r="F90"/>
      <c r="G90"/>
    </row>
    <row r="91" spans="2:8" s="40" customFormat="1" ht="12" customHeight="1">
      <c r="B91" s="164"/>
      <c r="C91" s="164"/>
      <c r="D91" s="164"/>
      <c r="E91" s="164"/>
      <c r="F91" s="164"/>
      <c r="G91" s="164"/>
    </row>
    <row r="92" spans="2:8">
      <c r="B92" s="131"/>
      <c r="C92" s="131"/>
      <c r="D92" s="131"/>
      <c r="E92" s="131"/>
      <c r="F92" s="131"/>
      <c r="G92" s="131"/>
      <c r="H92" s="131"/>
    </row>
  </sheetData>
  <mergeCells count="28">
    <mergeCell ref="A1:G1"/>
    <mergeCell ref="B30:B31"/>
    <mergeCell ref="B47:B48"/>
    <mergeCell ref="B45:B46"/>
    <mergeCell ref="F5:H5"/>
    <mergeCell ref="B7:B11"/>
    <mergeCell ref="F24:H24"/>
    <mergeCell ref="B12:C12"/>
    <mergeCell ref="B13:F13"/>
    <mergeCell ref="B14:F14"/>
    <mergeCell ref="B15:F15"/>
    <mergeCell ref="B16:H16"/>
    <mergeCell ref="B17:H17"/>
    <mergeCell ref="B18:H18"/>
    <mergeCell ref="B21:H21"/>
    <mergeCell ref="B54:B58"/>
    <mergeCell ref="B28:B29"/>
    <mergeCell ref="B59:F59"/>
    <mergeCell ref="B76:B77"/>
    <mergeCell ref="B74:B75"/>
    <mergeCell ref="F70:H70"/>
    <mergeCell ref="B61:F61"/>
    <mergeCell ref="B62:H62"/>
    <mergeCell ref="B63:H63"/>
    <mergeCell ref="B64:H64"/>
    <mergeCell ref="B67:H67"/>
    <mergeCell ref="B60:F60"/>
    <mergeCell ref="F52:H52"/>
  </mergeCells>
  <phoneticPr fontId="3"/>
  <printOptions horizontalCentered="1"/>
  <pageMargins left="0.35433070866141736" right="0.39370078740157483" top="0.59055118110236227" bottom="0.43307086614173229" header="0.39370078740157483" footer="0.51181102362204722"/>
  <pageSetup paperSize="9" scale="87" fitToHeight="2" orientation="portrait" r:id="rId1"/>
  <headerFooter alignWithMargins="0"/>
  <rowBreaks count="3" manualBreakCount="3">
    <brk id="22" max="7" man="1"/>
    <brk id="48" max="7" man="1"/>
    <brk id="68"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1"/>
  <sheetViews>
    <sheetView tabSelected="1" view="pageBreakPreview" zoomScaleNormal="100" zoomScaleSheetLayoutView="100" workbookViewId="0">
      <selection activeCell="H88" sqref="H88"/>
    </sheetView>
  </sheetViews>
  <sheetFormatPr defaultColWidth="9" defaultRowHeight="12"/>
  <cols>
    <col min="1" max="1" width="0.7265625" style="5" customWidth="1"/>
    <col min="2" max="2" width="19.54296875" style="5" customWidth="1"/>
    <col min="3" max="3" width="37.7265625" style="5" customWidth="1"/>
    <col min="4" max="4" width="10.26953125" style="6" customWidth="1"/>
    <col min="5" max="8" width="10.26953125" style="5" customWidth="1"/>
    <col min="9" max="16384" width="9" style="5"/>
  </cols>
  <sheetData>
    <row r="1" spans="1:8" s="2" customFormat="1" ht="62.25" customHeight="1">
      <c r="A1" s="260" t="s">
        <v>41</v>
      </c>
      <c r="B1" s="260"/>
      <c r="C1" s="260"/>
      <c r="D1" s="260"/>
      <c r="E1" s="260"/>
      <c r="F1" s="260"/>
      <c r="G1" s="260"/>
      <c r="H1" s="165">
        <v>45444</v>
      </c>
    </row>
    <row r="2" spans="1:8" s="2" customFormat="1" ht="8.25" customHeight="1">
      <c r="H2" s="3"/>
    </row>
    <row r="3" spans="1:8" ht="105" customHeight="1">
      <c r="A3" s="4" t="s">
        <v>0</v>
      </c>
    </row>
    <row r="4" spans="1:8" ht="8.25" customHeight="1" thickBot="1">
      <c r="A4" s="4"/>
    </row>
    <row r="5" spans="1:8" ht="24">
      <c r="B5" s="41"/>
      <c r="C5" s="42"/>
      <c r="D5" s="43" t="s">
        <v>47</v>
      </c>
      <c r="E5" s="44" t="s">
        <v>42</v>
      </c>
      <c r="F5" s="227" t="s">
        <v>43</v>
      </c>
      <c r="G5" s="228"/>
      <c r="H5" s="229"/>
    </row>
    <row r="6" spans="1:8" ht="17.25" customHeight="1" thickBot="1">
      <c r="B6" s="45"/>
      <c r="C6" s="46"/>
      <c r="D6" s="47" t="s">
        <v>54</v>
      </c>
      <c r="E6" s="48" t="s">
        <v>44</v>
      </c>
      <c r="F6" s="49" t="s">
        <v>45</v>
      </c>
      <c r="G6" s="53" t="s">
        <v>46</v>
      </c>
      <c r="H6" s="54" t="s">
        <v>62</v>
      </c>
    </row>
    <row r="7" spans="1:8" s="7" customFormat="1" ht="36" customHeight="1" thickTop="1">
      <c r="B7" s="246" t="s">
        <v>1</v>
      </c>
      <c r="C7" s="8" t="s">
        <v>38</v>
      </c>
      <c r="D7" s="196">
        <v>314</v>
      </c>
      <c r="E7" s="104">
        <f t="shared" ref="E7:E12" si="0">ROUNDDOWN(D7*10,0)</f>
        <v>3140</v>
      </c>
      <c r="F7" s="104">
        <f t="shared" ref="F7:F12" si="1">ROUNDUP(E7*10%,0)</f>
        <v>314</v>
      </c>
      <c r="G7" s="197">
        <f t="shared" ref="G7:G12" si="2">ROUNDUP(E7*20%,0)</f>
        <v>628</v>
      </c>
      <c r="H7" s="198">
        <f t="shared" ref="H7:H12" si="3">ROUNDUP(E7*30%,0)</f>
        <v>942</v>
      </c>
    </row>
    <row r="8" spans="1:8" s="7" customFormat="1" ht="23.25" customHeight="1">
      <c r="B8" s="247"/>
      <c r="C8" s="9" t="s">
        <v>2</v>
      </c>
      <c r="D8" s="199">
        <v>471</v>
      </c>
      <c r="E8" s="105">
        <f t="shared" si="0"/>
        <v>4710</v>
      </c>
      <c r="F8" s="105">
        <f t="shared" si="1"/>
        <v>471</v>
      </c>
      <c r="G8" s="200">
        <f t="shared" si="2"/>
        <v>942</v>
      </c>
      <c r="H8" s="201">
        <f t="shared" si="3"/>
        <v>1413</v>
      </c>
    </row>
    <row r="9" spans="1:8" s="7" customFormat="1" ht="23.25" customHeight="1">
      <c r="B9" s="247"/>
      <c r="C9" s="9" t="s">
        <v>3</v>
      </c>
      <c r="D9" s="199">
        <v>823</v>
      </c>
      <c r="E9" s="105">
        <f t="shared" si="0"/>
        <v>8230</v>
      </c>
      <c r="F9" s="105">
        <f t="shared" si="1"/>
        <v>823</v>
      </c>
      <c r="G9" s="200">
        <f t="shared" si="2"/>
        <v>1646</v>
      </c>
      <c r="H9" s="201">
        <f t="shared" si="3"/>
        <v>2469</v>
      </c>
    </row>
    <row r="10" spans="1:8" s="7" customFormat="1" ht="23.25" customHeight="1">
      <c r="B10" s="247"/>
      <c r="C10" s="10" t="s">
        <v>4</v>
      </c>
      <c r="D10" s="202">
        <v>1128</v>
      </c>
      <c r="E10" s="105">
        <f t="shared" si="0"/>
        <v>11280</v>
      </c>
      <c r="F10" s="105">
        <f t="shared" si="1"/>
        <v>1128</v>
      </c>
      <c r="G10" s="200">
        <f t="shared" si="2"/>
        <v>2256</v>
      </c>
      <c r="H10" s="201">
        <f t="shared" si="3"/>
        <v>3384</v>
      </c>
    </row>
    <row r="11" spans="1:8" s="7" customFormat="1" ht="26.25" customHeight="1" thickBot="1">
      <c r="B11" s="248"/>
      <c r="C11" s="28" t="s">
        <v>5</v>
      </c>
      <c r="D11" s="203">
        <v>294</v>
      </c>
      <c r="E11" s="106">
        <f t="shared" si="0"/>
        <v>2940</v>
      </c>
      <c r="F11" s="106">
        <f t="shared" si="1"/>
        <v>294</v>
      </c>
      <c r="G11" s="204">
        <f t="shared" si="2"/>
        <v>588</v>
      </c>
      <c r="H11" s="205">
        <f t="shared" si="3"/>
        <v>882</v>
      </c>
    </row>
    <row r="12" spans="1:8" s="7" customFormat="1" ht="33.75" customHeight="1" thickBot="1">
      <c r="B12" s="249" t="s">
        <v>39</v>
      </c>
      <c r="C12" s="250"/>
      <c r="D12" s="206">
        <v>2961</v>
      </c>
      <c r="E12" s="107">
        <f t="shared" si="0"/>
        <v>29610</v>
      </c>
      <c r="F12" s="107">
        <f t="shared" si="1"/>
        <v>2961</v>
      </c>
      <c r="G12" s="207">
        <f t="shared" si="2"/>
        <v>5922</v>
      </c>
      <c r="H12" s="208">
        <f t="shared" si="3"/>
        <v>8883</v>
      </c>
    </row>
    <row r="13" spans="1:8" s="11" customFormat="1" ht="14.25" customHeight="1">
      <c r="B13" s="251" t="s">
        <v>95</v>
      </c>
      <c r="C13" s="252"/>
      <c r="D13" s="252"/>
      <c r="E13" s="252"/>
      <c r="F13" s="252"/>
      <c r="G13" s="15"/>
      <c r="H13" s="15"/>
    </row>
    <row r="14" spans="1:8" s="11" customFormat="1" ht="14.25" customHeight="1">
      <c r="B14" s="251" t="s">
        <v>98</v>
      </c>
      <c r="C14" s="252"/>
      <c r="D14" s="252"/>
      <c r="E14" s="252"/>
      <c r="F14" s="252"/>
      <c r="G14" s="15"/>
      <c r="H14" s="15"/>
    </row>
    <row r="15" spans="1:8" s="11" customFormat="1" ht="14.25" customHeight="1">
      <c r="B15" s="236" t="s">
        <v>96</v>
      </c>
      <c r="C15" s="237"/>
      <c r="D15" s="237"/>
      <c r="E15" s="237"/>
      <c r="F15" s="237"/>
      <c r="G15" s="15"/>
      <c r="H15" s="15"/>
    </row>
    <row r="16" spans="1:8" s="11" customFormat="1" ht="14.25" customHeight="1">
      <c r="B16" s="238" t="s">
        <v>99</v>
      </c>
      <c r="C16" s="237"/>
      <c r="D16" s="237"/>
      <c r="E16" s="237"/>
      <c r="F16" s="237"/>
      <c r="G16" s="239"/>
      <c r="H16" s="239"/>
    </row>
    <row r="17" spans="2:8" s="11" customFormat="1" ht="14.25" customHeight="1">
      <c r="B17" s="238" t="s">
        <v>100</v>
      </c>
      <c r="C17" s="237"/>
      <c r="D17" s="237"/>
      <c r="E17" s="237"/>
      <c r="F17" s="237"/>
      <c r="G17" s="239"/>
      <c r="H17" s="239"/>
    </row>
    <row r="18" spans="2:8" s="11" customFormat="1" ht="39.5" customHeight="1">
      <c r="B18" s="238" t="s">
        <v>115</v>
      </c>
      <c r="C18" s="240"/>
      <c r="D18" s="240"/>
      <c r="E18" s="240"/>
      <c r="F18" s="240"/>
      <c r="G18" s="241"/>
      <c r="H18" s="241"/>
    </row>
    <row r="19" spans="2:8" s="11" customFormat="1" ht="14.25" customHeight="1">
      <c r="B19" s="12" t="s">
        <v>6</v>
      </c>
      <c r="C19" s="13"/>
      <c r="D19" s="14" t="s">
        <v>7</v>
      </c>
      <c r="E19" s="13"/>
      <c r="F19" s="13"/>
      <c r="G19" s="13"/>
    </row>
    <row r="20" spans="2:8" s="11" customFormat="1" ht="14.25" customHeight="1">
      <c r="B20" s="12" t="s">
        <v>8</v>
      </c>
      <c r="C20" s="13"/>
      <c r="D20" s="14" t="s">
        <v>9</v>
      </c>
      <c r="E20" s="13"/>
      <c r="F20" s="13"/>
      <c r="G20" s="13"/>
    </row>
    <row r="21" spans="2:8" s="11" customFormat="1" ht="14.25" customHeight="1">
      <c r="B21" s="242" t="s">
        <v>94</v>
      </c>
      <c r="C21" s="243"/>
      <c r="D21" s="243"/>
      <c r="E21" s="243"/>
      <c r="F21" s="243"/>
      <c r="G21" s="243"/>
      <c r="H21" s="243"/>
    </row>
    <row r="22" spans="2:8" s="11" customFormat="1" ht="14.25" customHeight="1">
      <c r="B22" s="132"/>
      <c r="C22" s="133"/>
      <c r="D22" s="133"/>
      <c r="E22" s="133"/>
      <c r="F22" s="133"/>
      <c r="G22" s="133"/>
      <c r="H22" s="133"/>
    </row>
    <row r="23" spans="2:8" s="16" customFormat="1" ht="15" customHeight="1" thickBot="1">
      <c r="B23" s="16" t="s">
        <v>10</v>
      </c>
    </row>
    <row r="24" spans="2:8" ht="24">
      <c r="B24" s="41"/>
      <c r="C24" s="42"/>
      <c r="D24" s="43" t="s">
        <v>47</v>
      </c>
      <c r="E24" s="44" t="s">
        <v>42</v>
      </c>
      <c r="F24" s="227" t="s">
        <v>43</v>
      </c>
      <c r="G24" s="228"/>
      <c r="H24" s="229"/>
    </row>
    <row r="25" spans="2:8" ht="17.25" customHeight="1" thickBot="1">
      <c r="B25" s="45"/>
      <c r="C25" s="46"/>
      <c r="D25" s="47" t="s">
        <v>53</v>
      </c>
      <c r="E25" s="48" t="s">
        <v>44</v>
      </c>
      <c r="F25" s="49" t="s">
        <v>45</v>
      </c>
      <c r="G25" s="53" t="s">
        <v>46</v>
      </c>
      <c r="H25" s="54" t="s">
        <v>62</v>
      </c>
    </row>
    <row r="26" spans="2:8" s="16" customFormat="1" ht="23.15" customHeight="1" thickTop="1">
      <c r="B26" s="126" t="s">
        <v>88</v>
      </c>
      <c r="C26" s="127" t="s">
        <v>11</v>
      </c>
      <c r="D26" s="128" t="s">
        <v>93</v>
      </c>
      <c r="E26" s="168">
        <f t="shared" ref="E26:E44" si="4">ROUNDDOWN(D26*10,0)</f>
        <v>3500</v>
      </c>
      <c r="F26" s="168">
        <f>ROUNDUP(E26*10%,0)</f>
        <v>350</v>
      </c>
      <c r="G26" s="223">
        <f>ROUNDUP(E26*20%,0)</f>
        <v>700</v>
      </c>
      <c r="H26" s="224">
        <f t="shared" ref="H26:H48" si="5">ROUNDUP(E26*30%,0)</f>
        <v>1050</v>
      </c>
    </row>
    <row r="27" spans="2:8" s="16" customFormat="1" ht="23.15" customHeight="1">
      <c r="B27" s="126" t="s">
        <v>89</v>
      </c>
      <c r="C27" s="127" t="s">
        <v>11</v>
      </c>
      <c r="D27" s="128" t="s">
        <v>12</v>
      </c>
      <c r="E27" s="169">
        <f t="shared" si="4"/>
        <v>3000</v>
      </c>
      <c r="F27" s="225">
        <f>ROUNDUP(E27*10%,0)</f>
        <v>300</v>
      </c>
      <c r="G27" s="226">
        <f>ROUNDUP(E27*20%,0)</f>
        <v>600</v>
      </c>
      <c r="H27" s="182">
        <f t="shared" si="5"/>
        <v>900</v>
      </c>
    </row>
    <row r="28" spans="2:8" s="16" customFormat="1" ht="23.15" customHeight="1">
      <c r="B28" s="258" t="s">
        <v>56</v>
      </c>
      <c r="C28" s="27" t="s">
        <v>13</v>
      </c>
      <c r="D28" s="130" t="s">
        <v>14</v>
      </c>
      <c r="E28" s="62">
        <f t="shared" si="4"/>
        <v>2540</v>
      </c>
      <c r="F28" s="62">
        <f>ROUNDUP(E28*10%,0)</f>
        <v>254</v>
      </c>
      <c r="G28" s="162">
        <f>ROUNDUP(E28*20%,0)</f>
        <v>508</v>
      </c>
      <c r="H28" s="86">
        <f t="shared" si="5"/>
        <v>762</v>
      </c>
    </row>
    <row r="29" spans="2:8" s="16" customFormat="1" ht="23.15" customHeight="1">
      <c r="B29" s="259"/>
      <c r="C29" s="65" t="s">
        <v>15</v>
      </c>
      <c r="D29" s="213" t="s">
        <v>16</v>
      </c>
      <c r="E29" s="18">
        <f t="shared" si="4"/>
        <v>4020</v>
      </c>
      <c r="F29" s="18">
        <f>ROUNDUP(E29*10%,0)</f>
        <v>402</v>
      </c>
      <c r="G29" s="112">
        <f t="shared" ref="G29:G48" si="6">ROUNDUP(E29*20%,0)</f>
        <v>804</v>
      </c>
      <c r="H29" s="118">
        <f t="shared" si="5"/>
        <v>1206</v>
      </c>
    </row>
    <row r="30" spans="2:8" s="16" customFormat="1" ht="23.15" customHeight="1">
      <c r="B30" s="256" t="s">
        <v>57</v>
      </c>
      <c r="C30" s="67" t="s">
        <v>13</v>
      </c>
      <c r="D30" s="216" t="s">
        <v>58</v>
      </c>
      <c r="E30" s="63">
        <f t="shared" si="4"/>
        <v>2010</v>
      </c>
      <c r="F30" s="63">
        <f t="shared" ref="F30:F48" si="7">ROUNDUP(E30*10%,0)</f>
        <v>201</v>
      </c>
      <c r="G30" s="157">
        <f t="shared" si="6"/>
        <v>402</v>
      </c>
      <c r="H30" s="86">
        <f t="shared" si="5"/>
        <v>603</v>
      </c>
    </row>
    <row r="31" spans="2:8" s="16" customFormat="1" ht="23.15" customHeight="1">
      <c r="B31" s="257"/>
      <c r="C31" s="68" t="s">
        <v>15</v>
      </c>
      <c r="D31" s="217" t="s">
        <v>59</v>
      </c>
      <c r="E31" s="21">
        <f t="shared" si="4"/>
        <v>3170</v>
      </c>
      <c r="F31" s="21">
        <f t="shared" si="7"/>
        <v>317</v>
      </c>
      <c r="G31" s="193">
        <f t="shared" si="6"/>
        <v>634</v>
      </c>
      <c r="H31" s="155">
        <f t="shared" si="5"/>
        <v>951</v>
      </c>
    </row>
    <row r="32" spans="2:8" s="16" customFormat="1" ht="23.15" customHeight="1">
      <c r="B32" s="19" t="s">
        <v>17</v>
      </c>
      <c r="C32" s="20" t="s">
        <v>18</v>
      </c>
      <c r="D32" s="37" t="s">
        <v>12</v>
      </c>
      <c r="E32" s="18">
        <f t="shared" si="4"/>
        <v>3000</v>
      </c>
      <c r="F32" s="18">
        <f t="shared" si="7"/>
        <v>300</v>
      </c>
      <c r="G32" s="112">
        <f t="shared" si="6"/>
        <v>600</v>
      </c>
      <c r="H32" s="136">
        <f t="shared" si="5"/>
        <v>900</v>
      </c>
    </row>
    <row r="33" spans="2:8" s="16" customFormat="1" ht="23.15" customHeight="1">
      <c r="B33" s="22" t="s">
        <v>19</v>
      </c>
      <c r="C33" s="17" t="s">
        <v>11</v>
      </c>
      <c r="D33" s="36" t="s">
        <v>20</v>
      </c>
      <c r="E33" s="18">
        <f t="shared" si="4"/>
        <v>5000</v>
      </c>
      <c r="F33" s="18">
        <f>ROUNDUP(E33*10%,0)</f>
        <v>500</v>
      </c>
      <c r="G33" s="112">
        <f t="shared" si="6"/>
        <v>1000</v>
      </c>
      <c r="H33" s="136">
        <f t="shared" si="5"/>
        <v>1500</v>
      </c>
    </row>
    <row r="34" spans="2:8" s="16" customFormat="1" ht="23.15" customHeight="1">
      <c r="B34" s="22" t="s">
        <v>21</v>
      </c>
      <c r="C34" s="17" t="s">
        <v>11</v>
      </c>
      <c r="D34" s="36" t="s">
        <v>22</v>
      </c>
      <c r="E34" s="21">
        <f t="shared" si="4"/>
        <v>2500</v>
      </c>
      <c r="F34" s="21">
        <f>ROUNDUP(E34*10%,0)</f>
        <v>250</v>
      </c>
      <c r="G34" s="193">
        <f t="shared" si="6"/>
        <v>500</v>
      </c>
      <c r="H34" s="136">
        <f t="shared" si="5"/>
        <v>750</v>
      </c>
    </row>
    <row r="35" spans="2:8" s="16" customFormat="1" ht="23.15" customHeight="1">
      <c r="B35" s="108" t="s">
        <v>83</v>
      </c>
      <c r="C35" s="109" t="s">
        <v>11</v>
      </c>
      <c r="D35" s="98" t="s">
        <v>26</v>
      </c>
      <c r="E35" s="91">
        <f t="shared" si="4"/>
        <v>6000</v>
      </c>
      <c r="F35" s="90">
        <f t="shared" si="7"/>
        <v>600</v>
      </c>
      <c r="G35" s="110">
        <f t="shared" si="6"/>
        <v>1200</v>
      </c>
      <c r="H35" s="111">
        <f t="shared" si="5"/>
        <v>1800</v>
      </c>
    </row>
    <row r="36" spans="2:8" s="16" customFormat="1" ht="23.15" customHeight="1">
      <c r="B36" s="108" t="s">
        <v>84</v>
      </c>
      <c r="C36" s="109" t="s">
        <v>11</v>
      </c>
      <c r="D36" s="98" t="s">
        <v>63</v>
      </c>
      <c r="E36" s="91">
        <f t="shared" si="4"/>
        <v>5740</v>
      </c>
      <c r="F36" s="90">
        <f t="shared" si="7"/>
        <v>574</v>
      </c>
      <c r="G36" s="110">
        <f t="shared" si="6"/>
        <v>1148</v>
      </c>
      <c r="H36" s="111">
        <f t="shared" si="5"/>
        <v>1722</v>
      </c>
    </row>
    <row r="37" spans="2:8" s="16" customFormat="1" ht="25" customHeight="1">
      <c r="B37" s="108" t="s">
        <v>85</v>
      </c>
      <c r="C37" s="109" t="s">
        <v>111</v>
      </c>
      <c r="D37" s="98" t="s">
        <v>22</v>
      </c>
      <c r="E37" s="91">
        <f t="shared" si="4"/>
        <v>2500</v>
      </c>
      <c r="F37" s="90">
        <f t="shared" si="7"/>
        <v>250</v>
      </c>
      <c r="G37" s="110">
        <f t="shared" si="6"/>
        <v>500</v>
      </c>
      <c r="H37" s="143">
        <f t="shared" si="5"/>
        <v>750</v>
      </c>
    </row>
    <row r="38" spans="2:8" s="16" customFormat="1" ht="25" customHeight="1">
      <c r="B38" s="24" t="s">
        <v>23</v>
      </c>
      <c r="C38" s="23" t="s">
        <v>24</v>
      </c>
      <c r="D38" s="98" t="s">
        <v>87</v>
      </c>
      <c r="E38" s="91">
        <f t="shared" si="4"/>
        <v>25000</v>
      </c>
      <c r="F38" s="90">
        <f t="shared" si="7"/>
        <v>2500</v>
      </c>
      <c r="G38" s="110">
        <f t="shared" si="6"/>
        <v>5000</v>
      </c>
      <c r="H38" s="143">
        <f t="shared" si="5"/>
        <v>7500</v>
      </c>
    </row>
    <row r="39" spans="2:8" s="16" customFormat="1" ht="25" customHeight="1">
      <c r="B39" s="124" t="s">
        <v>108</v>
      </c>
      <c r="C39" s="170" t="s">
        <v>18</v>
      </c>
      <c r="D39" s="98" t="s">
        <v>109</v>
      </c>
      <c r="E39" s="91">
        <f t="shared" ref="E39" si="8">ROUNDDOWN(D39*10,0)</f>
        <v>1500</v>
      </c>
      <c r="F39" s="90">
        <f t="shared" ref="F39" si="9">ROUNDUP(E39*10%,0)</f>
        <v>150</v>
      </c>
      <c r="G39" s="110">
        <f t="shared" ref="G39" si="10">ROUNDUP(E39*20%,0)</f>
        <v>300</v>
      </c>
      <c r="H39" s="143">
        <f t="shared" ref="H39" si="11">ROUNDUP(E39*30%,0)</f>
        <v>450</v>
      </c>
    </row>
    <row r="40" spans="2:8" s="16" customFormat="1" ht="23.15" customHeight="1">
      <c r="B40" s="24" t="s">
        <v>25</v>
      </c>
      <c r="C40" s="20" t="s">
        <v>18</v>
      </c>
      <c r="D40" s="36" t="s">
        <v>26</v>
      </c>
      <c r="E40" s="71">
        <f t="shared" si="4"/>
        <v>6000</v>
      </c>
      <c r="F40" s="60">
        <f>ROUNDUP(E40*10%,0)</f>
        <v>600</v>
      </c>
      <c r="G40" s="144">
        <f t="shared" si="6"/>
        <v>1200</v>
      </c>
      <c r="H40" s="145">
        <f t="shared" si="5"/>
        <v>1800</v>
      </c>
    </row>
    <row r="41" spans="2:8" s="16" customFormat="1" ht="25" customHeight="1">
      <c r="B41" s="26" t="s">
        <v>27</v>
      </c>
      <c r="C41" s="27" t="s">
        <v>28</v>
      </c>
      <c r="D41" s="36" t="s">
        <v>22</v>
      </c>
      <c r="E41" s="116">
        <f t="shared" si="4"/>
        <v>2500</v>
      </c>
      <c r="F41" s="56">
        <f t="shared" si="7"/>
        <v>250</v>
      </c>
      <c r="G41" s="117">
        <f t="shared" si="6"/>
        <v>500</v>
      </c>
      <c r="H41" s="146">
        <f t="shared" si="5"/>
        <v>750</v>
      </c>
    </row>
    <row r="42" spans="2:8" s="16" customFormat="1" ht="25" customHeight="1">
      <c r="B42" s="24" t="s">
        <v>60</v>
      </c>
      <c r="C42" s="17" t="s">
        <v>28</v>
      </c>
      <c r="D42" s="36" t="s">
        <v>64</v>
      </c>
      <c r="E42" s="88">
        <f>ROUNDDOWN(D42*10,0)</f>
        <v>5500</v>
      </c>
      <c r="F42" s="62">
        <f>ROUNDUP(E42*10%,0)</f>
        <v>550</v>
      </c>
      <c r="G42" s="162">
        <f>ROUNDUP(E42*20%,0)</f>
        <v>1100</v>
      </c>
      <c r="H42" s="113">
        <f>ROUNDUP(E42*30%,0)</f>
        <v>1650</v>
      </c>
    </row>
    <row r="43" spans="2:8" s="16" customFormat="1" ht="25" customHeight="1">
      <c r="B43" s="19" t="s">
        <v>61</v>
      </c>
      <c r="C43" s="17" t="s">
        <v>28</v>
      </c>
      <c r="D43" s="36" t="s">
        <v>65</v>
      </c>
      <c r="E43" s="87">
        <f>ROUNDDOWN(D43*10,0)</f>
        <v>2000</v>
      </c>
      <c r="F43" s="160">
        <f>ROUNDUP(E43*10%,0)</f>
        <v>200</v>
      </c>
      <c r="G43" s="163">
        <f>ROUNDUP(E43*20%,0)</f>
        <v>400</v>
      </c>
      <c r="H43" s="118">
        <f>ROUNDUP(E43*30%,0)</f>
        <v>600</v>
      </c>
    </row>
    <row r="44" spans="2:8" s="16" customFormat="1" ht="25" customHeight="1">
      <c r="B44" s="124" t="s">
        <v>90</v>
      </c>
      <c r="C44" s="125" t="s">
        <v>113</v>
      </c>
      <c r="D44" s="98" t="s">
        <v>31</v>
      </c>
      <c r="E44" s="171">
        <f t="shared" si="4"/>
        <v>500</v>
      </c>
      <c r="F44" s="171">
        <f t="shared" si="7"/>
        <v>50</v>
      </c>
      <c r="G44" s="172">
        <f t="shared" si="6"/>
        <v>100</v>
      </c>
      <c r="H44" s="173">
        <f t="shared" si="5"/>
        <v>150</v>
      </c>
    </row>
    <row r="45" spans="2:8" s="16" customFormat="1" ht="25" customHeight="1">
      <c r="B45" s="232" t="s">
        <v>78</v>
      </c>
      <c r="C45" s="8" t="s">
        <v>18</v>
      </c>
      <c r="D45" s="36" t="s">
        <v>30</v>
      </c>
      <c r="E45" s="80">
        <f>ROUNDDOWN(D45*10,0)</f>
        <v>60</v>
      </c>
      <c r="F45" s="55">
        <f t="shared" si="7"/>
        <v>6</v>
      </c>
      <c r="G45" s="137">
        <f t="shared" si="6"/>
        <v>12</v>
      </c>
      <c r="H45" s="114">
        <f t="shared" si="5"/>
        <v>18</v>
      </c>
    </row>
    <row r="46" spans="2:8" s="16" customFormat="1" ht="24.75" customHeight="1">
      <c r="B46" s="262"/>
      <c r="C46" s="178" t="s">
        <v>72</v>
      </c>
      <c r="D46" s="83" t="s">
        <v>31</v>
      </c>
      <c r="E46" s="81">
        <f t="shared" ref="E46:E48" si="12">ROUNDDOWN(D46*10,0)</f>
        <v>500</v>
      </c>
      <c r="F46" s="84">
        <f>ROUNDUP(E46*10%,0)</f>
        <v>50</v>
      </c>
      <c r="G46" s="85">
        <f>ROUNDUP(E46*20%,0)</f>
        <v>100</v>
      </c>
      <c r="H46" s="86">
        <f>ROUNDUP(E46*30%,0)</f>
        <v>150</v>
      </c>
    </row>
    <row r="47" spans="2:8" s="16" customFormat="1" ht="25" customHeight="1">
      <c r="B47" s="232" t="s">
        <v>79</v>
      </c>
      <c r="C47" s="76" t="s">
        <v>73</v>
      </c>
      <c r="D47" s="115" t="s">
        <v>66</v>
      </c>
      <c r="E47" s="116">
        <f t="shared" si="12"/>
        <v>30</v>
      </c>
      <c r="F47" s="56">
        <f>ROUNDUP(E47*10%,0)</f>
        <v>3</v>
      </c>
      <c r="G47" s="117">
        <f>ROUNDUP(E47*20%,0)</f>
        <v>6</v>
      </c>
      <c r="H47" s="118">
        <f>ROUNDUP(E47*30%,0)</f>
        <v>9</v>
      </c>
    </row>
    <row r="48" spans="2:8" s="16" customFormat="1" ht="25" customHeight="1" thickBot="1">
      <c r="B48" s="255"/>
      <c r="C48" s="51" t="s">
        <v>40</v>
      </c>
      <c r="D48" s="119" t="s">
        <v>71</v>
      </c>
      <c r="E48" s="120">
        <f t="shared" si="12"/>
        <v>250</v>
      </c>
      <c r="F48" s="121">
        <f t="shared" si="7"/>
        <v>25</v>
      </c>
      <c r="G48" s="122">
        <f t="shared" si="6"/>
        <v>50</v>
      </c>
      <c r="H48" s="123">
        <f t="shared" si="5"/>
        <v>75</v>
      </c>
    </row>
    <row r="49" spans="1:8" s="16" customFormat="1" ht="24.75" customHeight="1">
      <c r="B49" s="29"/>
      <c r="C49" s="29"/>
      <c r="D49" s="93"/>
      <c r="E49" s="94"/>
      <c r="F49" s="94"/>
      <c r="G49" s="94"/>
      <c r="H49" s="95"/>
    </row>
    <row r="50" spans="1:8" s="16" customFormat="1" ht="99.75" customHeight="1" thickBot="1">
      <c r="A50" s="32" t="s">
        <v>32</v>
      </c>
    </row>
    <row r="51" spans="1:8" ht="24">
      <c r="B51" s="41"/>
      <c r="C51" s="42"/>
      <c r="D51" s="43" t="s">
        <v>47</v>
      </c>
      <c r="E51" s="44" t="s">
        <v>42</v>
      </c>
      <c r="F51" s="227" t="s">
        <v>43</v>
      </c>
      <c r="G51" s="228"/>
      <c r="H51" s="229"/>
    </row>
    <row r="52" spans="1:8" ht="17.25" customHeight="1" thickBot="1">
      <c r="B52" s="45"/>
      <c r="C52" s="46"/>
      <c r="D52" s="47" t="s">
        <v>53</v>
      </c>
      <c r="E52" s="48" t="s">
        <v>44</v>
      </c>
      <c r="F52" s="49" t="s">
        <v>45</v>
      </c>
      <c r="G52" s="53" t="s">
        <v>46</v>
      </c>
      <c r="H52" s="54" t="s">
        <v>62</v>
      </c>
    </row>
    <row r="53" spans="1:8" s="16" customFormat="1" ht="36" customHeight="1" thickTop="1">
      <c r="B53" s="246" t="s">
        <v>1</v>
      </c>
      <c r="C53" s="8" t="s">
        <v>38</v>
      </c>
      <c r="D53" s="180">
        <v>303</v>
      </c>
      <c r="E53" s="99">
        <f>ROUNDDOWN(D53*10,0)</f>
        <v>3030</v>
      </c>
      <c r="F53" s="99">
        <f>ROUNDUP(E53*10%,0)</f>
        <v>303</v>
      </c>
      <c r="G53" s="181">
        <f>ROUNDUP(E53*20%,0)</f>
        <v>606</v>
      </c>
      <c r="H53" s="194">
        <f>ROUNDUP(E53*30%,0)</f>
        <v>909</v>
      </c>
    </row>
    <row r="54" spans="1:8" s="16" customFormat="1" ht="23.25" customHeight="1">
      <c r="B54" s="247"/>
      <c r="C54" s="9" t="s">
        <v>2</v>
      </c>
      <c r="D54" s="183">
        <v>451</v>
      </c>
      <c r="E54" s="100">
        <f>ROUNDDOWN(D54*10,0)</f>
        <v>4510</v>
      </c>
      <c r="F54" s="100">
        <f>ROUNDUP(E54*10%,0)</f>
        <v>451</v>
      </c>
      <c r="G54" s="184">
        <f>ROUNDUP(E54*20%,0)</f>
        <v>902</v>
      </c>
      <c r="H54" s="185">
        <f>ROUNDUP(E54*30%,0)</f>
        <v>1353</v>
      </c>
    </row>
    <row r="55" spans="1:8" s="16" customFormat="1" ht="23.25" customHeight="1">
      <c r="B55" s="247"/>
      <c r="C55" s="9" t="s">
        <v>3</v>
      </c>
      <c r="D55" s="183">
        <v>794</v>
      </c>
      <c r="E55" s="100">
        <f>ROUNDDOWN(D55*10,0)</f>
        <v>7940</v>
      </c>
      <c r="F55" s="100">
        <f>ROUNDUP(E55*10%,0)</f>
        <v>794</v>
      </c>
      <c r="G55" s="184">
        <f>ROUNDUP(E55*20%,0)</f>
        <v>1588</v>
      </c>
      <c r="H55" s="185">
        <f>ROUNDUP(E55*30%,0)</f>
        <v>2382</v>
      </c>
    </row>
    <row r="56" spans="1:8" s="16" customFormat="1" ht="23.25" customHeight="1">
      <c r="B56" s="247"/>
      <c r="C56" s="10" t="s">
        <v>4</v>
      </c>
      <c r="D56" s="186">
        <v>1090</v>
      </c>
      <c r="E56" s="100">
        <f>ROUNDDOWN(D56*10,0)</f>
        <v>10900</v>
      </c>
      <c r="F56" s="100">
        <f>ROUNDUP(E56*10%,0)</f>
        <v>1090</v>
      </c>
      <c r="G56" s="184">
        <f>ROUNDUP(E56*20%,0)</f>
        <v>2180</v>
      </c>
      <c r="H56" s="185">
        <f>ROUNDUP(E56*30%,0)</f>
        <v>3270</v>
      </c>
    </row>
    <row r="57" spans="1:8" s="16" customFormat="1" ht="25.5" customHeight="1" thickBot="1">
      <c r="B57" s="248"/>
      <c r="C57" s="28" t="s">
        <v>76</v>
      </c>
      <c r="D57" s="187">
        <v>284</v>
      </c>
      <c r="E57" s="101">
        <f>ROUNDDOWN(D57*10,0)</f>
        <v>2840</v>
      </c>
      <c r="F57" s="101">
        <f>ROUNDUP(E57*10%,0)</f>
        <v>284</v>
      </c>
      <c r="G57" s="188">
        <f>ROUNDUP(E57*20%,0)</f>
        <v>568</v>
      </c>
      <c r="H57" s="222">
        <f>ROUNDUP(E57*30%,0)</f>
        <v>852</v>
      </c>
    </row>
    <row r="58" spans="1:8" s="13" customFormat="1" ht="14.25" customHeight="1">
      <c r="B58" s="251" t="s">
        <v>95</v>
      </c>
      <c r="C58" s="252"/>
      <c r="D58" s="252"/>
      <c r="E58" s="252"/>
      <c r="F58" s="252"/>
      <c r="G58" s="34"/>
      <c r="H58" s="34"/>
    </row>
    <row r="59" spans="1:8" s="13" customFormat="1" ht="14.25" customHeight="1">
      <c r="B59" s="251" t="s">
        <v>97</v>
      </c>
      <c r="C59" s="252"/>
      <c r="D59" s="252"/>
      <c r="E59" s="252"/>
      <c r="F59" s="252"/>
      <c r="G59" s="34"/>
      <c r="H59" s="34"/>
    </row>
    <row r="60" spans="1:8" s="13" customFormat="1" ht="14.25" customHeight="1">
      <c r="B60" s="236" t="s">
        <v>96</v>
      </c>
      <c r="C60" s="237"/>
      <c r="D60" s="237"/>
      <c r="E60" s="237"/>
      <c r="F60" s="237"/>
      <c r="G60" s="15"/>
      <c r="H60" s="15"/>
    </row>
    <row r="61" spans="1:8" s="13" customFormat="1" ht="14.25" customHeight="1">
      <c r="B61" s="238" t="s">
        <v>99</v>
      </c>
      <c r="C61" s="237"/>
      <c r="D61" s="237"/>
      <c r="E61" s="237"/>
      <c r="F61" s="237"/>
      <c r="G61" s="239"/>
      <c r="H61" s="239"/>
    </row>
    <row r="62" spans="1:8" s="13" customFormat="1" ht="14.25" customHeight="1">
      <c r="B62" s="238" t="s">
        <v>101</v>
      </c>
      <c r="C62" s="237"/>
      <c r="D62" s="237"/>
      <c r="E62" s="237"/>
      <c r="F62" s="237"/>
      <c r="G62" s="239"/>
      <c r="H62" s="239"/>
    </row>
    <row r="63" spans="1:8" s="13" customFormat="1" ht="72" customHeight="1">
      <c r="B63" s="238" t="s">
        <v>114</v>
      </c>
      <c r="C63" s="240"/>
      <c r="D63" s="240"/>
      <c r="E63" s="240"/>
      <c r="F63" s="240"/>
      <c r="G63" s="241"/>
      <c r="H63" s="241"/>
    </row>
    <row r="64" spans="1:8" s="13" customFormat="1" ht="14.25" customHeight="1">
      <c r="B64" s="12" t="s">
        <v>6</v>
      </c>
      <c r="D64" s="14" t="s">
        <v>7</v>
      </c>
    </row>
    <row r="65" spans="2:8" s="13" customFormat="1" ht="14.25" customHeight="1">
      <c r="B65" s="12" t="s">
        <v>8</v>
      </c>
      <c r="D65" s="14" t="s">
        <v>9</v>
      </c>
    </row>
    <row r="66" spans="2:8" s="11" customFormat="1" ht="14.25" customHeight="1">
      <c r="B66" s="242" t="s">
        <v>94</v>
      </c>
      <c r="C66" s="243"/>
      <c r="D66" s="243"/>
      <c r="E66" s="243"/>
      <c r="F66" s="243"/>
      <c r="G66" s="243"/>
      <c r="H66" s="243"/>
    </row>
    <row r="67" spans="2:8" s="11" customFormat="1" ht="14.25" customHeight="1">
      <c r="B67" s="132"/>
      <c r="C67" s="133"/>
      <c r="D67" s="133"/>
      <c r="E67" s="133"/>
      <c r="F67" s="133"/>
      <c r="G67" s="133"/>
      <c r="H67" s="133"/>
    </row>
    <row r="68" spans="2:8" s="33" customFormat="1" ht="18.75" customHeight="1" thickBot="1">
      <c r="B68" s="34" t="s">
        <v>10</v>
      </c>
      <c r="C68" s="35"/>
      <c r="D68" s="35"/>
      <c r="E68" s="35"/>
      <c r="F68" s="35"/>
      <c r="G68" s="35"/>
    </row>
    <row r="69" spans="2:8" ht="24">
      <c r="B69" s="41"/>
      <c r="C69" s="42"/>
      <c r="D69" s="43" t="s">
        <v>47</v>
      </c>
      <c r="E69" s="44" t="s">
        <v>42</v>
      </c>
      <c r="F69" s="227" t="s">
        <v>43</v>
      </c>
      <c r="G69" s="228"/>
      <c r="H69" s="229"/>
    </row>
    <row r="70" spans="2:8" ht="17.25" customHeight="1" thickBot="1">
      <c r="B70" s="45"/>
      <c r="C70" s="46"/>
      <c r="D70" s="47" t="s">
        <v>53</v>
      </c>
      <c r="E70" s="48" t="s">
        <v>44</v>
      </c>
      <c r="F70" s="49" t="s">
        <v>45</v>
      </c>
      <c r="G70" s="53" t="s">
        <v>46</v>
      </c>
      <c r="H70" s="54" t="s">
        <v>62</v>
      </c>
    </row>
    <row r="71" spans="2:8" s="16" customFormat="1" ht="25" customHeight="1" thickTop="1">
      <c r="B71" s="126" t="s">
        <v>88</v>
      </c>
      <c r="C71" s="127" t="s">
        <v>11</v>
      </c>
      <c r="D71" s="128" t="s">
        <v>93</v>
      </c>
      <c r="E71" s="97">
        <f t="shared" ref="E71:E72" si="13">ROUNDDOWN(D71*10,0)</f>
        <v>3500</v>
      </c>
      <c r="F71" s="97">
        <f t="shared" ref="F71:F72" si="14">ROUNDUP(E71*10%,0)</f>
        <v>350</v>
      </c>
      <c r="G71" s="129">
        <f t="shared" ref="G71:G72" si="15">ROUNDUP(E71*20%,0)</f>
        <v>700</v>
      </c>
      <c r="H71" s="111">
        <f t="shared" ref="H71:H72" si="16">ROUNDUP(E71*30%,0)</f>
        <v>1050</v>
      </c>
    </row>
    <row r="72" spans="2:8" s="16" customFormat="1" ht="25" customHeight="1">
      <c r="B72" s="126" t="s">
        <v>89</v>
      </c>
      <c r="C72" s="127" t="s">
        <v>11</v>
      </c>
      <c r="D72" s="128" t="s">
        <v>12</v>
      </c>
      <c r="E72" s="97">
        <f t="shared" si="13"/>
        <v>3000</v>
      </c>
      <c r="F72" s="97">
        <f t="shared" si="14"/>
        <v>300</v>
      </c>
      <c r="G72" s="129">
        <f t="shared" si="15"/>
        <v>600</v>
      </c>
      <c r="H72" s="111">
        <f t="shared" si="16"/>
        <v>900</v>
      </c>
    </row>
    <row r="73" spans="2:8" s="16" customFormat="1" ht="25" customHeight="1">
      <c r="B73" s="230" t="s">
        <v>56</v>
      </c>
      <c r="C73" s="17" t="s">
        <v>13</v>
      </c>
      <c r="D73" s="36" t="s">
        <v>14</v>
      </c>
      <c r="E73" s="160">
        <f t="shared" ref="E73:E87" si="17">ROUNDDOWN(D73*10,0)</f>
        <v>2540</v>
      </c>
      <c r="F73" s="160">
        <f>ROUNDUP(E73*10%,0)</f>
        <v>254</v>
      </c>
      <c r="G73" s="163">
        <f>ROUNDUP(E73*20%,0)</f>
        <v>508</v>
      </c>
      <c r="H73" s="118">
        <f t="shared" ref="H73:H87" si="18">ROUNDUP(E73*30%,0)</f>
        <v>762</v>
      </c>
    </row>
    <row r="74" spans="2:8" s="16" customFormat="1" ht="25" customHeight="1">
      <c r="B74" s="231"/>
      <c r="C74" s="57" t="s">
        <v>15</v>
      </c>
      <c r="D74" s="156" t="s">
        <v>16</v>
      </c>
      <c r="E74" s="62">
        <f t="shared" si="17"/>
        <v>4020</v>
      </c>
      <c r="F74" s="62">
        <f>ROUNDUP(E74*10%,0)</f>
        <v>402</v>
      </c>
      <c r="G74" s="162">
        <f>ROUNDUP(E74*20%,0)</f>
        <v>804</v>
      </c>
      <c r="H74" s="86">
        <f t="shared" si="18"/>
        <v>1206</v>
      </c>
    </row>
    <row r="75" spans="2:8" s="16" customFormat="1" ht="25" customHeight="1">
      <c r="B75" s="253" t="s">
        <v>57</v>
      </c>
      <c r="C75" s="58" t="s">
        <v>13</v>
      </c>
      <c r="D75" s="115" t="s">
        <v>58</v>
      </c>
      <c r="E75" s="18">
        <f t="shared" si="17"/>
        <v>2010</v>
      </c>
      <c r="F75" s="18">
        <f t="shared" ref="F75:F87" si="19">ROUNDUP(E75*10%,0)</f>
        <v>201</v>
      </c>
      <c r="G75" s="112">
        <f t="shared" ref="G75:G87" si="20">ROUNDUP(E75*20%,0)</f>
        <v>402</v>
      </c>
      <c r="H75" s="118">
        <f t="shared" si="18"/>
        <v>603</v>
      </c>
    </row>
    <row r="76" spans="2:8" s="16" customFormat="1" ht="25" customHeight="1">
      <c r="B76" s="254"/>
      <c r="C76" s="59" t="s">
        <v>15</v>
      </c>
      <c r="D76" s="192" t="s">
        <v>59</v>
      </c>
      <c r="E76" s="63">
        <f t="shared" si="17"/>
        <v>3170</v>
      </c>
      <c r="F76" s="63">
        <f t="shared" si="19"/>
        <v>317</v>
      </c>
      <c r="G76" s="157">
        <f t="shared" si="20"/>
        <v>634</v>
      </c>
      <c r="H76" s="86">
        <f t="shared" si="18"/>
        <v>951</v>
      </c>
    </row>
    <row r="77" spans="2:8" s="16" customFormat="1" ht="25" customHeight="1">
      <c r="B77" s="19" t="s">
        <v>17</v>
      </c>
      <c r="C77" s="20" t="s">
        <v>18</v>
      </c>
      <c r="D77" s="37" t="s">
        <v>12</v>
      </c>
      <c r="E77" s="21">
        <f t="shared" si="17"/>
        <v>3000</v>
      </c>
      <c r="F77" s="21">
        <f t="shared" si="19"/>
        <v>300</v>
      </c>
      <c r="G77" s="193">
        <f t="shared" si="20"/>
        <v>600</v>
      </c>
      <c r="H77" s="136">
        <f t="shared" si="18"/>
        <v>900</v>
      </c>
    </row>
    <row r="78" spans="2:8" s="16" customFormat="1" ht="25" customHeight="1">
      <c r="B78" s="22" t="s">
        <v>19</v>
      </c>
      <c r="C78" s="17" t="s">
        <v>11</v>
      </c>
      <c r="D78" s="36" t="s">
        <v>20</v>
      </c>
      <c r="E78" s="18">
        <f t="shared" si="17"/>
        <v>5000</v>
      </c>
      <c r="F78" s="18">
        <f t="shared" si="19"/>
        <v>500</v>
      </c>
      <c r="G78" s="112">
        <f t="shared" si="20"/>
        <v>1000</v>
      </c>
      <c r="H78" s="136">
        <f t="shared" si="18"/>
        <v>1500</v>
      </c>
    </row>
    <row r="79" spans="2:8" s="16" customFormat="1" ht="25" customHeight="1">
      <c r="B79" s="22" t="s">
        <v>21</v>
      </c>
      <c r="C79" s="17" t="s">
        <v>11</v>
      </c>
      <c r="D79" s="36" t="s">
        <v>22</v>
      </c>
      <c r="E79" s="18">
        <f t="shared" si="17"/>
        <v>2500</v>
      </c>
      <c r="F79" s="18">
        <f t="shared" si="19"/>
        <v>250</v>
      </c>
      <c r="G79" s="112">
        <f t="shared" si="20"/>
        <v>500</v>
      </c>
      <c r="H79" s="136">
        <f t="shared" si="18"/>
        <v>750</v>
      </c>
    </row>
    <row r="80" spans="2:8" s="16" customFormat="1" ht="25" customHeight="1">
      <c r="B80" s="108" t="s">
        <v>91</v>
      </c>
      <c r="C80" s="109" t="s">
        <v>11</v>
      </c>
      <c r="D80" s="98" t="s">
        <v>26</v>
      </c>
      <c r="E80" s="91">
        <f t="shared" ref="E80:E82" si="21">ROUNDDOWN(D80*10,0)</f>
        <v>6000</v>
      </c>
      <c r="F80" s="90">
        <f t="shared" ref="F80:F82" si="22">ROUNDUP(E80*10%,0)</f>
        <v>600</v>
      </c>
      <c r="G80" s="110">
        <f t="shared" ref="G80:G82" si="23">ROUNDUP(E80*20%,0)</f>
        <v>1200</v>
      </c>
      <c r="H80" s="111">
        <f t="shared" ref="H80:H82" si="24">ROUNDUP(E80*30%,0)</f>
        <v>1800</v>
      </c>
    </row>
    <row r="81" spans="2:8" s="16" customFormat="1" ht="25" customHeight="1">
      <c r="B81" s="108" t="s">
        <v>92</v>
      </c>
      <c r="C81" s="109" t="s">
        <v>11</v>
      </c>
      <c r="D81" s="98" t="s">
        <v>63</v>
      </c>
      <c r="E81" s="91">
        <f t="shared" si="21"/>
        <v>5740</v>
      </c>
      <c r="F81" s="90">
        <f t="shared" si="22"/>
        <v>574</v>
      </c>
      <c r="G81" s="110">
        <f t="shared" si="23"/>
        <v>1148</v>
      </c>
      <c r="H81" s="111">
        <f t="shared" si="24"/>
        <v>1722</v>
      </c>
    </row>
    <row r="82" spans="2:8" s="16" customFormat="1" ht="25" customHeight="1">
      <c r="B82" s="108" t="s">
        <v>85</v>
      </c>
      <c r="C82" s="109" t="s">
        <v>111</v>
      </c>
      <c r="D82" s="98" t="s">
        <v>22</v>
      </c>
      <c r="E82" s="91">
        <f t="shared" si="21"/>
        <v>2500</v>
      </c>
      <c r="F82" s="90">
        <f t="shared" si="22"/>
        <v>250</v>
      </c>
      <c r="G82" s="110">
        <f t="shared" si="23"/>
        <v>500</v>
      </c>
      <c r="H82" s="111">
        <f t="shared" si="24"/>
        <v>750</v>
      </c>
    </row>
    <row r="83" spans="2:8" s="16" customFormat="1" ht="25" customHeight="1">
      <c r="B83" s="24" t="s">
        <v>25</v>
      </c>
      <c r="C83" s="20" t="s">
        <v>18</v>
      </c>
      <c r="D83" s="36" t="s">
        <v>26</v>
      </c>
      <c r="E83" s="25">
        <f t="shared" si="17"/>
        <v>6000</v>
      </c>
      <c r="F83" s="18">
        <f t="shared" si="19"/>
        <v>600</v>
      </c>
      <c r="G83" s="112">
        <f t="shared" si="20"/>
        <v>1200</v>
      </c>
      <c r="H83" s="136">
        <f t="shared" si="18"/>
        <v>1800</v>
      </c>
    </row>
    <row r="84" spans="2:8" s="16" customFormat="1" ht="25" customHeight="1">
      <c r="B84" s="24" t="s">
        <v>29</v>
      </c>
      <c r="C84" s="61" t="s">
        <v>28</v>
      </c>
      <c r="D84" s="36" t="s">
        <v>67</v>
      </c>
      <c r="E84" s="25">
        <f t="shared" si="17"/>
        <v>1000</v>
      </c>
      <c r="F84" s="18">
        <f t="shared" si="19"/>
        <v>100</v>
      </c>
      <c r="G84" s="112">
        <f t="shared" si="20"/>
        <v>200</v>
      </c>
      <c r="H84" s="136">
        <f t="shared" si="18"/>
        <v>300</v>
      </c>
    </row>
    <row r="85" spans="2:8" s="16" customFormat="1" ht="25" customHeight="1">
      <c r="B85" s="124" t="s">
        <v>90</v>
      </c>
      <c r="C85" s="125" t="s">
        <v>112</v>
      </c>
      <c r="D85" s="98" t="s">
        <v>31</v>
      </c>
      <c r="E85" s="91">
        <f t="shared" ref="E85" si="25">ROUNDDOWN(D85*10,0)</f>
        <v>500</v>
      </c>
      <c r="F85" s="90">
        <f t="shared" ref="F85" si="26">ROUNDUP(E85*10%,0)</f>
        <v>50</v>
      </c>
      <c r="G85" s="110">
        <f t="shared" ref="G85" si="27">ROUNDUP(E85*20%,0)</f>
        <v>100</v>
      </c>
      <c r="H85" s="111">
        <f t="shared" ref="H85" si="28">ROUNDUP(E85*30%,0)</f>
        <v>150</v>
      </c>
    </row>
    <row r="86" spans="2:8" s="16" customFormat="1" ht="25" customHeight="1">
      <c r="B86" s="24" t="s">
        <v>74</v>
      </c>
      <c r="C86" s="61" t="s">
        <v>73</v>
      </c>
      <c r="D86" s="36" t="s">
        <v>30</v>
      </c>
      <c r="E86" s="25">
        <f>ROUNDDOWN(D86*10,0)</f>
        <v>60</v>
      </c>
      <c r="F86" s="18">
        <f>ROUNDUP(E86*10%,0)</f>
        <v>6</v>
      </c>
      <c r="G86" s="112">
        <f>ROUNDUP(E86*20%,0)</f>
        <v>12</v>
      </c>
      <c r="H86" s="136">
        <f>ROUNDUP(E86*30%,0)</f>
        <v>18</v>
      </c>
    </row>
    <row r="87" spans="2:8" s="16" customFormat="1" ht="25" customHeight="1" thickBot="1">
      <c r="B87" s="74" t="s">
        <v>75</v>
      </c>
      <c r="C87" s="38" t="s">
        <v>18</v>
      </c>
      <c r="D87" s="134" t="s">
        <v>66</v>
      </c>
      <c r="E87" s="39">
        <f t="shared" si="17"/>
        <v>30</v>
      </c>
      <c r="F87" s="138">
        <f t="shared" si="19"/>
        <v>3</v>
      </c>
      <c r="G87" s="139">
        <f t="shared" si="20"/>
        <v>6</v>
      </c>
      <c r="H87" s="140">
        <f t="shared" si="18"/>
        <v>9</v>
      </c>
    </row>
    <row r="88" spans="2:8" s="131" customFormat="1" ht="12" customHeight="1">
      <c r="B88" s="166"/>
      <c r="C88" s="166"/>
      <c r="D88" s="166"/>
      <c r="E88" s="166"/>
      <c r="F88" s="166"/>
      <c r="G88" s="166"/>
    </row>
    <row r="89" spans="2:8" s="131" customFormat="1" ht="12" customHeight="1">
      <c r="B89" s="166"/>
      <c r="C89" s="166"/>
      <c r="D89" s="166"/>
      <c r="E89" s="166"/>
      <c r="F89" s="166"/>
    </row>
    <row r="90" spans="2:8" s="131" customFormat="1" ht="12" customHeight="1">
      <c r="B90" s="164"/>
      <c r="C90" s="164"/>
      <c r="D90" s="164"/>
      <c r="E90" s="164"/>
      <c r="F90" s="164"/>
      <c r="G90" s="164"/>
    </row>
    <row r="91" spans="2:8">
      <c r="B91" s="131"/>
    </row>
  </sheetData>
  <mergeCells count="28">
    <mergeCell ref="B45:B46"/>
    <mergeCell ref="B47:B48"/>
    <mergeCell ref="A1:G1"/>
    <mergeCell ref="F5:H5"/>
    <mergeCell ref="F24:H24"/>
    <mergeCell ref="B28:B29"/>
    <mergeCell ref="B30:B31"/>
    <mergeCell ref="B7:B11"/>
    <mergeCell ref="B12:C12"/>
    <mergeCell ref="B13:F13"/>
    <mergeCell ref="B14:F14"/>
    <mergeCell ref="B15:F15"/>
    <mergeCell ref="B16:H16"/>
    <mergeCell ref="B17:H17"/>
    <mergeCell ref="B18:H18"/>
    <mergeCell ref="B21:H21"/>
    <mergeCell ref="B75:B76"/>
    <mergeCell ref="B73:B74"/>
    <mergeCell ref="F51:H51"/>
    <mergeCell ref="F69:H69"/>
    <mergeCell ref="B58:F58"/>
    <mergeCell ref="B53:B57"/>
    <mergeCell ref="B62:H62"/>
    <mergeCell ref="B63:H63"/>
    <mergeCell ref="B66:H66"/>
    <mergeCell ref="B59:F59"/>
    <mergeCell ref="B60:F60"/>
    <mergeCell ref="B61:H61"/>
  </mergeCells>
  <phoneticPr fontId="3"/>
  <printOptions horizontalCentered="1"/>
  <pageMargins left="0.35433070866141736" right="0.39370078740157483" top="0.59055118110236227" bottom="0.43307086614173229" header="0.39370078740157483" footer="0.51181102362204722"/>
  <pageSetup paperSize="9" scale="88" fitToHeight="2" orientation="portrait" r:id="rId1"/>
  <headerFooter alignWithMargins="0"/>
  <rowBreaks count="3" manualBreakCount="3">
    <brk id="22" max="7" man="1"/>
    <brk id="48" max="7" man="1"/>
    <brk id="67"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訪問看護（４級地）</vt:lpstr>
      <vt:lpstr>訪問看護（５級地）</vt:lpstr>
      <vt:lpstr>訪問看護（６級地）</vt:lpstr>
      <vt:lpstr>訪問看護（７級地）</vt:lpstr>
      <vt:lpstr>訪問看護（その他）</vt:lpstr>
      <vt:lpstr>'訪問看護（４級地）'!Print_Area</vt:lpstr>
      <vt:lpstr>'訪問看護（５級地）'!Print_Area</vt:lpstr>
      <vt:lpstr>'訪問看護（６級地）'!Print_Area</vt:lpstr>
      <vt:lpstr>'訪問看護（７級地）'!Print_Area</vt:lpstr>
      <vt:lpstr>'訪問看護（その他）'!Print_Area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2024-05-27T04:08:58Z</dcterms:created>
  <dcterms:modified xsi:type="dcterms:W3CDTF">2024-10-24T07:19:22Z</dcterms:modified>
</cp:coreProperties>
</file>