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165" windowWidth="15030" windowHeight="7620"/>
  </bookViews>
  <sheets>
    <sheet name="県計" sheetId="1" r:id="rId1"/>
    <sheet name="市計" sheetId="2" r:id="rId2"/>
    <sheet name="町村計" sheetId="3" r:id="rId3"/>
  </sheets>
  <definedNames>
    <definedName name="_xlnm.Print_Area" localSheetId="1">市計!$A$1:$S$46</definedName>
  </definedNames>
  <calcPr calcId="125725" calcMode="manual"/>
</workbook>
</file>

<file path=xl/calcChain.xml><?xml version="1.0" encoding="utf-8"?>
<calcChain xmlns="http://schemas.openxmlformats.org/spreadsheetml/2006/main">
  <c r="N9" i="2"/>
  <c r="O9"/>
  <c r="P9"/>
  <c r="Q9"/>
  <c r="N10"/>
  <c r="O10"/>
  <c r="P10"/>
  <c r="Q10"/>
  <c r="N11"/>
  <c r="O11"/>
  <c r="P11"/>
  <c r="N12"/>
  <c r="O12"/>
  <c r="P12"/>
  <c r="N13"/>
  <c r="O13"/>
  <c r="P13"/>
  <c r="N14"/>
  <c r="O14"/>
  <c r="P14"/>
  <c r="N15"/>
  <c r="O15"/>
  <c r="P15"/>
  <c r="N16"/>
  <c r="O16"/>
  <c r="P16"/>
  <c r="N17"/>
  <c r="O17"/>
  <c r="P17"/>
  <c r="Q17"/>
  <c r="N18"/>
  <c r="O18"/>
  <c r="P18"/>
  <c r="Q18"/>
  <c r="N19"/>
  <c r="O19"/>
  <c r="P19"/>
  <c r="Q19"/>
  <c r="N20"/>
  <c r="O20"/>
  <c r="P20"/>
  <c r="N21"/>
  <c r="O21"/>
  <c r="P21"/>
  <c r="N22"/>
  <c r="O22"/>
  <c r="P22"/>
  <c r="N23"/>
  <c r="O23"/>
  <c r="P23"/>
  <c r="N24"/>
  <c r="O24"/>
  <c r="P24"/>
  <c r="N25"/>
  <c r="O25"/>
  <c r="P25"/>
  <c r="N26"/>
  <c r="O26"/>
  <c r="P26"/>
  <c r="Q26"/>
  <c r="N27"/>
  <c r="O27"/>
  <c r="P27"/>
  <c r="Q27"/>
  <c r="N28"/>
  <c r="O28"/>
  <c r="P28"/>
  <c r="Q28"/>
  <c r="N29"/>
  <c r="O29"/>
  <c r="P29"/>
  <c r="N31"/>
  <c r="O31"/>
  <c r="P31"/>
  <c r="Q31"/>
  <c r="N32"/>
  <c r="O32"/>
  <c r="P32"/>
  <c r="Q32"/>
  <c r="N33"/>
  <c r="O33"/>
  <c r="P33"/>
  <c r="N34"/>
  <c r="O34"/>
  <c r="P34"/>
  <c r="N35"/>
  <c r="O35"/>
  <c r="P35"/>
  <c r="Q35"/>
  <c r="N36"/>
  <c r="O36"/>
  <c r="P36"/>
  <c r="Q36"/>
  <c r="N37"/>
  <c r="O37"/>
  <c r="P37"/>
  <c r="N43"/>
  <c r="O43"/>
  <c r="P43"/>
  <c r="Q43"/>
  <c r="N44"/>
  <c r="O44"/>
  <c r="P44"/>
  <c r="O33" i="3"/>
  <c r="P25"/>
  <c r="P26"/>
  <c r="P27"/>
  <c r="P28"/>
  <c r="P29"/>
  <c r="N25"/>
  <c r="N26"/>
  <c r="N27"/>
  <c r="N28"/>
  <c r="N29"/>
  <c r="O22"/>
  <c r="O23"/>
  <c r="O24"/>
  <c r="O25"/>
  <c r="O26"/>
  <c r="O27"/>
  <c r="O28"/>
  <c r="O29"/>
  <c r="O14"/>
  <c r="P44"/>
  <c r="O44"/>
  <c r="N44"/>
  <c r="Q43"/>
  <c r="P43"/>
  <c r="O43"/>
  <c r="N43"/>
  <c r="P37"/>
  <c r="O37"/>
  <c r="N37"/>
  <c r="Q36"/>
  <c r="P36"/>
  <c r="O36"/>
  <c r="N36"/>
  <c r="Q35"/>
  <c r="P35"/>
  <c r="O35"/>
  <c r="N35"/>
  <c r="P33"/>
  <c r="N33"/>
  <c r="Q32"/>
  <c r="P32"/>
  <c r="O32"/>
  <c r="N32"/>
  <c r="Q31"/>
  <c r="P31"/>
  <c r="O31"/>
  <c r="N31"/>
  <c r="Q28"/>
  <c r="Q27"/>
  <c r="Q26"/>
  <c r="P24"/>
  <c r="N24"/>
  <c r="P23"/>
  <c r="N23"/>
  <c r="P22"/>
  <c r="N22"/>
  <c r="P21"/>
  <c r="O21"/>
  <c r="N21"/>
  <c r="P20"/>
  <c r="O20"/>
  <c r="N20"/>
  <c r="Q19"/>
  <c r="P19"/>
  <c r="O19"/>
  <c r="N19"/>
  <c r="Q18"/>
  <c r="P18"/>
  <c r="O18"/>
  <c r="N18"/>
  <c r="Q17"/>
  <c r="P17"/>
  <c r="O17"/>
  <c r="N17"/>
  <c r="P16"/>
  <c r="O16"/>
  <c r="N16"/>
  <c r="P15"/>
  <c r="O15"/>
  <c r="N15"/>
  <c r="P14"/>
  <c r="N14"/>
  <c r="P13"/>
  <c r="O13"/>
  <c r="N13"/>
  <c r="P12"/>
  <c r="O12"/>
  <c r="N12"/>
  <c r="P11"/>
  <c r="O11"/>
  <c r="N11"/>
  <c r="Q10"/>
  <c r="P10"/>
  <c r="O10"/>
  <c r="N10"/>
  <c r="Q9"/>
  <c r="P9"/>
  <c r="O9"/>
  <c r="N9"/>
  <c r="N22" i="1"/>
  <c r="O22"/>
  <c r="P22"/>
  <c r="N23"/>
  <c r="O23"/>
  <c r="P23"/>
  <c r="N24"/>
  <c r="O24"/>
  <c r="P24"/>
  <c r="N25"/>
  <c r="O25"/>
  <c r="P25"/>
  <c r="N26"/>
  <c r="O26"/>
  <c r="P26"/>
  <c r="N27"/>
  <c r="O27"/>
  <c r="P27"/>
  <c r="N28"/>
  <c r="O28"/>
  <c r="P28"/>
  <c r="N29"/>
  <c r="O29"/>
  <c r="P29"/>
  <c r="P44"/>
  <c r="O44"/>
  <c r="N44"/>
  <c r="P43"/>
  <c r="O43"/>
  <c r="N43"/>
  <c r="P37"/>
  <c r="O37"/>
  <c r="N37"/>
  <c r="P36"/>
  <c r="O36"/>
  <c r="N36"/>
  <c r="P35"/>
  <c r="O35"/>
  <c r="N35"/>
  <c r="P34"/>
  <c r="O34"/>
  <c r="N34"/>
  <c r="P33"/>
  <c r="O33"/>
  <c r="N33"/>
  <c r="P32"/>
  <c r="O32"/>
  <c r="N32"/>
  <c r="P31"/>
  <c r="O31"/>
  <c r="N31"/>
  <c r="P21"/>
  <c r="O21"/>
  <c r="N21"/>
  <c r="P20"/>
  <c r="O20"/>
  <c r="N20"/>
  <c r="P19"/>
  <c r="O19"/>
  <c r="N19"/>
  <c r="P18"/>
  <c r="O18"/>
  <c r="N18"/>
  <c r="P17"/>
  <c r="O17"/>
  <c r="N17"/>
  <c r="P16"/>
  <c r="O16"/>
  <c r="N16"/>
  <c r="P15"/>
  <c r="O15"/>
  <c r="N15"/>
  <c r="P14"/>
  <c r="O14"/>
  <c r="N14"/>
  <c r="P13"/>
  <c r="O13"/>
  <c r="N13"/>
  <c r="P12"/>
  <c r="O12"/>
  <c r="N12"/>
  <c r="P11"/>
  <c r="O11"/>
  <c r="N11"/>
  <c r="P10"/>
  <c r="O10"/>
  <c r="N10"/>
  <c r="P9"/>
  <c r="O9"/>
  <c r="N9"/>
  <c r="Q36"/>
  <c r="Q35"/>
  <c r="Q32"/>
  <c r="Q31"/>
  <c r="Q19"/>
  <c r="Q18"/>
  <c r="Q17"/>
  <c r="Q28"/>
  <c r="Q27"/>
  <c r="Q26"/>
  <c r="Q10"/>
  <c r="Q9"/>
  <c r="Q43"/>
</calcChain>
</file>

<file path=xl/sharedStrings.xml><?xml version="1.0" encoding="utf-8"?>
<sst xmlns="http://schemas.openxmlformats.org/spreadsheetml/2006/main" count="319" uniqueCount="109">
  <si>
    <t>（県計）</t>
    <rPh sb="1" eb="2">
      <t>ケン</t>
    </rPh>
    <rPh sb="2" eb="3">
      <t>ケイ</t>
    </rPh>
    <phoneticPr fontId="3"/>
  </si>
  <si>
    <t>（単位：千円，％）</t>
    <rPh sb="1" eb="3">
      <t>タンイ</t>
    </rPh>
    <rPh sb="4" eb="6">
      <t>センエン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</si>
  <si>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</si>
  <si>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</si>
  <si>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</si>
  <si>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</si>
  <si>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</si>
  <si>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</si>
  <si>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</si>
  <si>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</si>
  <si>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</si>
  <si>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</si>
  <si>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実質</t>
    <rPh sb="0" eb="2">
      <t>ジッシツ</t>
    </rPh>
    <phoneticPr fontId="3"/>
  </si>
  <si>
    <t>一</t>
    <rPh sb="0" eb="1">
      <t>1</t>
    </rPh>
    <phoneticPr fontId="3"/>
  </si>
  <si>
    <t>普通税</t>
    <rPh sb="0" eb="3">
      <t>フツウゼイ</t>
    </rPh>
    <phoneticPr fontId="3"/>
  </si>
  <si>
    <t>法定普通税</t>
    <rPh sb="0" eb="2">
      <t>ホウテイ</t>
    </rPh>
    <rPh sb="2" eb="5">
      <t>フツウゼイ</t>
    </rPh>
    <phoneticPr fontId="3"/>
  </si>
  <si>
    <t>市町村民税</t>
    <rPh sb="0" eb="5">
      <t>シチョウソンミンゼイ</t>
    </rPh>
    <phoneticPr fontId="3"/>
  </si>
  <si>
    <t>個人均等割</t>
    <rPh sb="0" eb="2">
      <t>コジン</t>
    </rPh>
    <rPh sb="2" eb="5">
      <t>キントウワリ</t>
    </rPh>
    <phoneticPr fontId="3"/>
  </si>
  <si>
    <t>所得割</t>
    <rPh sb="0" eb="3">
      <t>ショトクワリ</t>
    </rPh>
    <phoneticPr fontId="3"/>
  </si>
  <si>
    <t>上記のうち退職所得分</t>
    <rPh sb="0" eb="2">
      <t>ジョウキ</t>
    </rPh>
    <rPh sb="5" eb="7">
      <t>タイショク</t>
    </rPh>
    <rPh sb="7" eb="10">
      <t>ショトクブン</t>
    </rPh>
    <phoneticPr fontId="3"/>
  </si>
  <si>
    <t>法人均等割</t>
    <rPh sb="0" eb="2">
      <t>ホウジン</t>
    </rPh>
    <rPh sb="2" eb="5">
      <t>キントウワリ</t>
    </rPh>
    <phoneticPr fontId="3"/>
  </si>
  <si>
    <t>法人税割</t>
    <rPh sb="0" eb="3">
      <t>ホウジンゼイ</t>
    </rPh>
    <rPh sb="3" eb="4">
      <t>ワリ</t>
    </rPh>
    <phoneticPr fontId="3"/>
  </si>
  <si>
    <t>固定資産税</t>
    <rPh sb="0" eb="2">
      <t>コテイ</t>
    </rPh>
    <rPh sb="2" eb="5">
      <t>シサンゼイ</t>
    </rPh>
    <phoneticPr fontId="3"/>
  </si>
  <si>
    <t>純固定資産税</t>
    <rPh sb="0" eb="1">
      <t>ジュン</t>
    </rPh>
    <rPh sb="1" eb="3">
      <t>コテイ</t>
    </rPh>
    <rPh sb="3" eb="6">
      <t>シサンゼイ</t>
    </rPh>
    <phoneticPr fontId="3"/>
  </si>
  <si>
    <t>土地</t>
    <rPh sb="0" eb="2">
      <t>トチ</t>
    </rPh>
    <phoneticPr fontId="3"/>
  </si>
  <si>
    <t>家屋</t>
    <rPh sb="0" eb="2">
      <t>カオク</t>
    </rPh>
    <phoneticPr fontId="3"/>
  </si>
  <si>
    <t>償却資産</t>
    <rPh sb="0" eb="2">
      <t>ショウキャク</t>
    </rPh>
    <rPh sb="2" eb="4">
      <t>シサン</t>
    </rPh>
    <phoneticPr fontId="3"/>
  </si>
  <si>
    <t>交付金</t>
    <rPh sb="0" eb="3">
      <t>コウフキン</t>
    </rPh>
    <phoneticPr fontId="3"/>
  </si>
  <si>
    <t>軽自動車税</t>
    <rPh sb="0" eb="4">
      <t>ケイジドウシャ</t>
    </rPh>
    <rPh sb="4" eb="5">
      <t>ゼイ</t>
    </rPh>
    <phoneticPr fontId="3"/>
  </si>
  <si>
    <t>市町村たばこ税</t>
    <rPh sb="0" eb="3">
      <t>シチョウソン</t>
    </rPh>
    <rPh sb="6" eb="7">
      <t>ゼイ</t>
    </rPh>
    <phoneticPr fontId="3"/>
  </si>
  <si>
    <t>鉱産税</t>
    <rPh sb="0" eb="2">
      <t>コウサン</t>
    </rPh>
    <rPh sb="2" eb="3">
      <t>ゼイ</t>
    </rPh>
    <phoneticPr fontId="3"/>
  </si>
  <si>
    <t>特別土地保有税</t>
    <rPh sb="0" eb="2">
      <t>トクベツ</t>
    </rPh>
    <rPh sb="2" eb="4">
      <t>トチ</t>
    </rPh>
    <rPh sb="4" eb="7">
      <t>ホユウゼイ</t>
    </rPh>
    <phoneticPr fontId="3"/>
  </si>
  <si>
    <t>保有分</t>
    <rPh sb="0" eb="3">
      <t>ホユウブン</t>
    </rPh>
    <phoneticPr fontId="3"/>
  </si>
  <si>
    <t>取得分</t>
    <rPh sb="0" eb="3">
      <t>シュトクブン</t>
    </rPh>
    <phoneticPr fontId="3"/>
  </si>
  <si>
    <t>遊休土地分</t>
    <rPh sb="0" eb="2">
      <t>ユウキュウ</t>
    </rPh>
    <rPh sb="2" eb="4">
      <t>トチ</t>
    </rPh>
    <rPh sb="4" eb="5">
      <t>ブン</t>
    </rPh>
    <phoneticPr fontId="3"/>
  </si>
  <si>
    <t>法定外普通税</t>
    <rPh sb="0" eb="3">
      <t>ホウテイガイ</t>
    </rPh>
    <rPh sb="3" eb="6">
      <t>フツウゼイ</t>
    </rPh>
    <phoneticPr fontId="3"/>
  </si>
  <si>
    <t>二</t>
    <rPh sb="0" eb="1">
      <t>2</t>
    </rPh>
    <phoneticPr fontId="3"/>
  </si>
  <si>
    <t>目的税</t>
    <rPh sb="0" eb="3">
      <t>モクテキゼイ</t>
    </rPh>
    <phoneticPr fontId="3"/>
  </si>
  <si>
    <t>法定目的税</t>
    <rPh sb="0" eb="2">
      <t>ホウテイ</t>
    </rPh>
    <rPh sb="2" eb="5">
      <t>モクテキゼイ</t>
    </rPh>
    <phoneticPr fontId="3"/>
  </si>
  <si>
    <t>入湯税</t>
    <rPh sb="0" eb="3">
      <t>ニュウトウゼイ</t>
    </rPh>
    <phoneticPr fontId="3"/>
  </si>
  <si>
    <t>事業所税</t>
    <rPh sb="0" eb="3">
      <t>ジギョウショ</t>
    </rPh>
    <rPh sb="3" eb="4">
      <t>ゼイ</t>
    </rPh>
    <phoneticPr fontId="3"/>
  </si>
  <si>
    <t>都市計画税</t>
    <rPh sb="0" eb="2">
      <t>トシ</t>
    </rPh>
    <rPh sb="2" eb="4">
      <t>ケイカク</t>
    </rPh>
    <rPh sb="4" eb="5">
      <t>ゼイ</t>
    </rPh>
    <phoneticPr fontId="3"/>
  </si>
  <si>
    <t>水利地益税</t>
    <rPh sb="0" eb="2">
      <t>スイリ</t>
    </rPh>
    <rPh sb="2" eb="3">
      <t>チ</t>
    </rPh>
    <rPh sb="3" eb="5">
      <t>エキゼイ</t>
    </rPh>
    <phoneticPr fontId="3"/>
  </si>
  <si>
    <t>共同施設税</t>
    <rPh sb="0" eb="2">
      <t>キョウドウ</t>
    </rPh>
    <rPh sb="2" eb="4">
      <t>シセツ</t>
    </rPh>
    <rPh sb="4" eb="5">
      <t>ゼイ</t>
    </rPh>
    <phoneticPr fontId="3"/>
  </si>
  <si>
    <t>宅地開発税</t>
    <rPh sb="0" eb="2">
      <t>タクチ</t>
    </rPh>
    <rPh sb="2" eb="4">
      <t>カイハツ</t>
    </rPh>
    <rPh sb="4" eb="5">
      <t>ゼイ</t>
    </rPh>
    <phoneticPr fontId="3"/>
  </si>
  <si>
    <t>法定外目的税</t>
    <rPh sb="0" eb="3">
      <t>ホウテイガイ</t>
    </rPh>
    <rPh sb="3" eb="6">
      <t>モクテキゼイ</t>
    </rPh>
    <phoneticPr fontId="3"/>
  </si>
  <si>
    <t>三</t>
    <rPh sb="0" eb="1">
      <t>3</t>
    </rPh>
    <phoneticPr fontId="3"/>
  </si>
  <si>
    <t>旧法による税</t>
    <rPh sb="0" eb="2">
      <t>キュウホウ</t>
    </rPh>
    <rPh sb="5" eb="6">
      <t>ゼイ</t>
    </rPh>
    <phoneticPr fontId="3"/>
  </si>
  <si>
    <t>合計（一～三）</t>
    <rPh sb="0" eb="2">
      <t>ゴウケイ</t>
    </rPh>
    <rPh sb="3" eb="4">
      <t>1</t>
    </rPh>
    <rPh sb="5" eb="6">
      <t>3</t>
    </rPh>
    <phoneticPr fontId="3"/>
  </si>
  <si>
    <t>国民健康保険税</t>
    <rPh sb="0" eb="2">
      <t>コクミン</t>
    </rPh>
    <rPh sb="2" eb="4">
      <t>ケンコウ</t>
    </rPh>
    <rPh sb="4" eb="7">
      <t>ホケンゼイ</t>
    </rPh>
    <phoneticPr fontId="3"/>
  </si>
  <si>
    <t>国民健康保険料</t>
    <rPh sb="0" eb="2">
      <t>コクミン</t>
    </rPh>
    <rPh sb="2" eb="4">
      <t>ケンコウ</t>
    </rPh>
    <rPh sb="4" eb="7">
      <t>ホケンリョウ</t>
    </rPh>
    <phoneticPr fontId="3"/>
  </si>
  <si>
    <t>（市計）</t>
    <rPh sb="1" eb="2">
      <t>シ</t>
    </rPh>
    <rPh sb="2" eb="3">
      <t>ケイ</t>
    </rPh>
    <phoneticPr fontId="2"/>
  </si>
  <si>
    <t>（町村計）</t>
    <rPh sb="1" eb="3">
      <t>チョウソン</t>
    </rPh>
    <rPh sb="3" eb="4">
      <t>ケイ</t>
    </rPh>
    <phoneticPr fontId="2"/>
  </si>
  <si>
    <t>㈠</t>
    <phoneticPr fontId="3"/>
  </si>
  <si>
    <t>１</t>
    <phoneticPr fontId="3"/>
  </si>
  <si>
    <t>２</t>
    <phoneticPr fontId="3"/>
  </si>
  <si>
    <t>３</t>
    <phoneticPr fontId="3"/>
  </si>
  <si>
    <t>⑴</t>
    <phoneticPr fontId="3"/>
  </si>
  <si>
    <t>⑵</t>
    <phoneticPr fontId="3"/>
  </si>
  <si>
    <t>４</t>
    <phoneticPr fontId="3"/>
  </si>
  <si>
    <t>５</t>
    <phoneticPr fontId="3"/>
  </si>
  <si>
    <t>６</t>
    <phoneticPr fontId="3"/>
  </si>
  <si>
    <t>㈡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</si>
  <si>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</si>
  <si>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</si>
  <si>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</si>
  <si>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</si>
  <si>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</si>
  <si>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</si>
  <si>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</si>
  <si>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</si>
  <si>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</si>
  <si>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</si>
  <si>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G/(C-D)</t>
    <phoneticPr fontId="3"/>
  </si>
  <si>
    <t>㈠</t>
    <phoneticPr fontId="3"/>
  </si>
  <si>
    <t>１</t>
    <phoneticPr fontId="3"/>
  </si>
  <si>
    <t>⑴</t>
    <phoneticPr fontId="3"/>
  </si>
  <si>
    <t>⑵</t>
    <phoneticPr fontId="3"/>
  </si>
  <si>
    <t>⑶</t>
    <phoneticPr fontId="3"/>
  </si>
  <si>
    <t>⑷</t>
    <phoneticPr fontId="3"/>
  </si>
  <si>
    <t>２</t>
    <phoneticPr fontId="3"/>
  </si>
  <si>
    <t>ⅰ</t>
    <phoneticPr fontId="3"/>
  </si>
  <si>
    <t>ⅱ</t>
    <phoneticPr fontId="3"/>
  </si>
  <si>
    <t>ⅲ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</si>
  <si>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</si>
  <si>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</si>
  <si>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</si>
  <si>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</si>
  <si>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㈡</t>
    <phoneticPr fontId="3"/>
  </si>
  <si>
    <t>交付金</t>
    <phoneticPr fontId="3"/>
  </si>
  <si>
    <t>調定済額</t>
    <phoneticPr fontId="3"/>
  </si>
  <si>
    <t>収入済額</t>
    <phoneticPr fontId="3"/>
  </si>
  <si>
    <t>納　　税　　率</t>
    <phoneticPr fontId="3"/>
  </si>
  <si>
    <t>現年課税分</t>
    <phoneticPr fontId="3"/>
  </si>
  <si>
    <t>滞納繰越分</t>
    <phoneticPr fontId="3"/>
  </si>
  <si>
    <t>合計</t>
    <phoneticPr fontId="3"/>
  </si>
  <si>
    <t>徴収猶予に係る</t>
    <phoneticPr fontId="3"/>
  </si>
  <si>
    <t>現年</t>
    <phoneticPr fontId="3"/>
  </si>
  <si>
    <t>滞繰</t>
    <phoneticPr fontId="3"/>
  </si>
  <si>
    <t>実質</t>
    <phoneticPr fontId="3"/>
  </si>
  <si>
    <t>（単位：千円、％）</t>
    <rPh sb="1" eb="3">
      <t>タンイ</t>
    </rPh>
    <rPh sb="4" eb="6">
      <t>センエン</t>
    </rPh>
    <phoneticPr fontId="2"/>
  </si>
  <si>
    <t>２　徴収実績・納税率</t>
    <rPh sb="2" eb="4">
      <t>チョウシュウ</t>
    </rPh>
    <rPh sb="4" eb="6">
      <t>ジッセキ</t>
    </rPh>
    <rPh sb="7" eb="9">
      <t>ノウゼイ</t>
    </rPh>
    <rPh sb="9" eb="10">
      <t>リツ</t>
    </rPh>
    <phoneticPr fontId="3"/>
  </si>
  <si>
    <t>　(1)　市町村税徴収実績（平成25年度）</t>
    <rPh sb="5" eb="7">
      <t>シチョウ</t>
    </rPh>
    <rPh sb="7" eb="9">
      <t>ソンゼイ</t>
    </rPh>
    <rPh sb="9" eb="11">
      <t>チョウシュウ</t>
    </rPh>
    <rPh sb="11" eb="13">
      <t>ジッセキ</t>
    </rPh>
    <rPh sb="14" eb="16">
      <t>ヘイセイ</t>
    </rPh>
    <rPh sb="18" eb="20">
      <t>ネンド</t>
    </rPh>
    <phoneticPr fontId="3"/>
  </si>
  <si>
    <t>２５　年　度</t>
    <rPh sb="3" eb="4">
      <t>トシ</t>
    </rPh>
    <rPh sb="5" eb="6">
      <t>ド</t>
    </rPh>
    <phoneticPr fontId="3"/>
  </si>
  <si>
    <t>２４年度</t>
    <rPh sb="2" eb="4">
      <t>ネンド</t>
    </rPh>
    <phoneticPr fontId="3"/>
  </si>
  <si>
    <t>２５　年　度</t>
    <phoneticPr fontId="3"/>
  </si>
  <si>
    <t>２４年度</t>
    <phoneticPr fontId="3"/>
  </si>
  <si>
    <t>-</t>
  </si>
  <si>
    <t>資料　「地方財政状況調」第6表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</si>
</sst>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0.0_ "/>
    <numFmt numFmtId="178" formatCode="* 0.0\ ;* \-0.0\ ;* 0.0\ ;@"/>
  </numFmts>
  <fonts count="1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0">
    <xf numFmtId="0" fontId="0" fillId="0" borderId="0" xfId="0">
      <alignment vertical="center"/>
    </xf>
    <xf numFmtId="0" fontId="10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8" fillId="0" borderId="0" xfId="1" applyFont="1" applyFill="1" applyAlignment="1">
      <alignment horizontal="right" vertical="center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 shrinkToFit="1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right" vertical="center"/>
    </xf>
    <xf numFmtId="0" fontId="8" fillId="0" borderId="7" xfId="1" applyFont="1" applyFill="1" applyBorder="1">
      <alignment vertical="center"/>
    </xf>
    <xf numFmtId="0" fontId="8" fillId="0" borderId="8" xfId="1" applyFont="1" applyFill="1" applyBorder="1">
      <alignment vertical="center"/>
    </xf>
    <xf numFmtId="176" fontId="8" fillId="0" borderId="9" xfId="1" applyNumberFormat="1" applyFont="1" applyFill="1" applyBorder="1">
      <alignment vertical="center"/>
    </xf>
    <xf numFmtId="177" fontId="8" fillId="0" borderId="1" xfId="1" applyNumberFormat="1" applyFont="1" applyFill="1" applyBorder="1">
      <alignment vertical="center"/>
    </xf>
    <xf numFmtId="176" fontId="8" fillId="0" borderId="10" xfId="1" applyNumberFormat="1" applyFont="1" applyFill="1" applyBorder="1">
      <alignment vertical="center"/>
    </xf>
    <xf numFmtId="176" fontId="8" fillId="0" borderId="11" xfId="1" applyNumberFormat="1" applyFont="1" applyFill="1" applyBorder="1">
      <alignment vertical="center"/>
    </xf>
    <xf numFmtId="176" fontId="8" fillId="0" borderId="12" xfId="1" applyNumberFormat="1" applyFont="1" applyFill="1" applyBorder="1">
      <alignment vertical="center"/>
    </xf>
    <xf numFmtId="176" fontId="8" fillId="0" borderId="13" xfId="1" applyNumberFormat="1" applyFont="1" applyFill="1" applyBorder="1">
      <alignment vertical="center"/>
    </xf>
    <xf numFmtId="176" fontId="8" fillId="0" borderId="14" xfId="1" applyNumberFormat="1" applyFont="1" applyFill="1" applyBorder="1">
      <alignment vertical="center"/>
    </xf>
    <xf numFmtId="0" fontId="8" fillId="0" borderId="4" xfId="1" applyFont="1" applyFill="1" applyBorder="1" applyAlignment="1">
      <alignment horizontal="distributed" vertical="center"/>
    </xf>
    <xf numFmtId="0" fontId="8" fillId="0" borderId="15" xfId="1" applyFont="1" applyFill="1" applyBorder="1" applyAlignment="1">
      <alignment horizontal="distributed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distributed" vertical="center"/>
    </xf>
    <xf numFmtId="0" fontId="8" fillId="0" borderId="10" xfId="1" quotePrefix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178" fontId="8" fillId="0" borderId="9" xfId="1" applyNumberFormat="1" applyFont="1" applyFill="1" applyBorder="1" applyAlignment="1">
      <alignment horizontal="center" vertical="center"/>
    </xf>
    <xf numFmtId="178" fontId="8" fillId="0" borderId="21" xfId="1" applyNumberFormat="1" applyFont="1" applyFill="1" applyBorder="1" applyAlignment="1">
      <alignment horizontal="center" vertical="center"/>
    </xf>
    <xf numFmtId="178" fontId="8" fillId="0" borderId="10" xfId="1" applyNumberFormat="1" applyFont="1" applyFill="1" applyBorder="1" applyAlignment="1">
      <alignment horizontal="center" vertical="center"/>
    </xf>
    <xf numFmtId="178" fontId="8" fillId="0" borderId="2" xfId="1" applyNumberFormat="1" applyFont="1" applyFill="1" applyBorder="1" applyAlignment="1">
      <alignment horizontal="center" vertical="center"/>
    </xf>
    <xf numFmtId="178" fontId="8" fillId="0" borderId="11" xfId="1" applyNumberFormat="1" applyFont="1" applyFill="1" applyBorder="1" applyAlignment="1">
      <alignment horizontal="center" vertical="center"/>
    </xf>
    <xf numFmtId="178" fontId="8" fillId="0" borderId="22" xfId="1" applyNumberFormat="1" applyFont="1" applyFill="1" applyBorder="1" applyAlignment="1">
      <alignment horizontal="center" vertical="center"/>
    </xf>
    <xf numFmtId="178" fontId="8" fillId="0" borderId="12" xfId="1" applyNumberFormat="1" applyFont="1" applyFill="1" applyBorder="1" applyAlignment="1">
      <alignment horizontal="center" vertical="center"/>
    </xf>
    <xf numFmtId="178" fontId="8" fillId="0" borderId="23" xfId="1" applyNumberFormat="1" applyFont="1" applyFill="1" applyBorder="1" applyAlignment="1">
      <alignment horizontal="center" vertical="center"/>
    </xf>
    <xf numFmtId="178" fontId="8" fillId="0" borderId="13" xfId="1" applyNumberFormat="1" applyFont="1" applyFill="1" applyBorder="1" applyAlignment="1">
      <alignment horizontal="center" vertical="center"/>
    </xf>
    <xf numFmtId="178" fontId="8" fillId="0" borderId="24" xfId="1" applyNumberFormat="1" applyFont="1" applyFill="1" applyBorder="1" applyAlignment="1">
      <alignment horizontal="center" vertical="center"/>
    </xf>
    <xf numFmtId="178" fontId="8" fillId="0" borderId="14" xfId="1" applyNumberFormat="1" applyFont="1" applyFill="1" applyBorder="1" applyAlignment="1">
      <alignment horizontal="center" vertical="center"/>
    </xf>
    <xf numFmtId="178" fontId="8" fillId="0" borderId="25" xfId="1" applyNumberFormat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distributed" vertical="center"/>
    </xf>
    <xf numFmtId="0" fontId="8" fillId="0" borderId="27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distributed" vertical="center" indent="2"/>
    </xf>
    <xf numFmtId="0" fontId="8" fillId="0" borderId="29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distributed" vertical="center"/>
    </xf>
    <xf numFmtId="0" fontId="8" fillId="0" borderId="15" xfId="1" applyFont="1" applyFill="1" applyBorder="1" applyAlignment="1">
      <alignment horizontal="distributed" vertical="center"/>
    </xf>
    <xf numFmtId="0" fontId="8" fillId="0" borderId="9" xfId="1" applyFont="1" applyFill="1" applyBorder="1" applyAlignment="1">
      <alignment horizontal="distributed" vertical="center"/>
    </xf>
    <xf numFmtId="0" fontId="9" fillId="0" borderId="10" xfId="1" applyFont="1" applyFill="1" applyBorder="1" applyAlignment="1">
      <alignment horizontal="distributed" vertical="center"/>
    </xf>
    <xf numFmtId="0" fontId="8" fillId="0" borderId="13" xfId="1" applyFont="1" applyFill="1" applyBorder="1" applyAlignment="1">
      <alignment horizontal="distributed" vertical="center"/>
    </xf>
    <xf numFmtId="0" fontId="8" fillId="0" borderId="26" xfId="1" applyFont="1" applyFill="1" applyBorder="1" applyAlignment="1">
      <alignment horizontal="distributed" vertical="center"/>
    </xf>
  </cellXfs>
  <cellStyles count="3">
    <cellStyle name="標準" xfId="0" builtinId="0"/>
    <cellStyle name="標準_第20表" xfId="1"/>
    <cellStyle name="未定義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6"/>
  <sheetViews>
    <sheetView tabSelected="1" zoomScaleNormal="100" workbookViewId="0">
      <selection activeCell="J2" sqref="J2"/>
    </sheetView>
  </sheetViews>
  <sheetFormatPr defaultRowHeight="13.5"/>
  <cols>
    <col min="1" max="5" width="2.5" style="2" customWidth="1"/>
    <col min="6" max="6" width="16.25" style="2" customWidth="1"/>
    <col min="7" max="13" width="13.625" style="2" customWidth="1"/>
    <col min="14" max="16" width="7.625" style="2" customWidth="1"/>
    <col min="17" max="17" width="7.625" style="2" hidden="1" customWidth="1"/>
    <col min="18" max="18" width="7.625" style="2" customWidth="1"/>
    <col min="19" max="19" width="7.375" style="2" hidden="1" customWidth="1"/>
    <col min="20" max="16384" width="9" style="2"/>
  </cols>
  <sheetData>
    <row r="1" spans="1:19" ht="21" customHeight="1">
      <c r="A1" s="1" t="s">
        <v>101</v>
      </c>
    </row>
    <row r="2" spans="1:19" ht="21">
      <c r="A2" s="3"/>
      <c r="B2" s="4"/>
      <c r="C2" s="4"/>
      <c r="D2" s="4"/>
      <c r="E2" s="4"/>
      <c r="F2" s="4"/>
    </row>
    <row r="3" spans="1:19" ht="15.75" customHeight="1">
      <c r="A3" s="2" t="s">
        <v>102</v>
      </c>
      <c r="B3" s="4"/>
      <c r="C3" s="4"/>
      <c r="D3" s="4"/>
      <c r="E3" s="4"/>
      <c r="F3" s="4"/>
    </row>
    <row r="4" spans="1:19" s="5" customFormat="1" ht="15.95" customHeight="1" thickBot="1">
      <c r="A4" s="5" t="s">
        <v>0</v>
      </c>
      <c r="P4" s="5" t="s">
        <v>100</v>
      </c>
      <c r="S4" s="6" t="s">
        <v>1</v>
      </c>
    </row>
    <row r="5" spans="1:19" s="5" customFormat="1" ht="15.95" customHeight="1">
      <c r="A5" s="46"/>
      <c r="B5" s="47"/>
      <c r="C5" s="47"/>
      <c r="D5" s="47"/>
      <c r="E5" s="47"/>
      <c r="F5" s="47"/>
      <c r="G5" s="52" t="s">
        <v>2</v>
      </c>
      <c r="H5" s="52"/>
      <c r="I5" s="52"/>
      <c r="J5" s="52"/>
      <c r="K5" s="52" t="s">
        <v>3</v>
      </c>
      <c r="L5" s="52"/>
      <c r="M5" s="52"/>
      <c r="N5" s="47" t="s">
        <v>4</v>
      </c>
      <c r="O5" s="47"/>
      <c r="P5" s="47"/>
      <c r="Q5" s="47"/>
      <c r="R5" s="53"/>
      <c r="S5" s="7"/>
    </row>
    <row r="6" spans="1:19" s="5" customFormat="1" ht="15.95" customHeight="1">
      <c r="A6" s="48"/>
      <c r="B6" s="49"/>
      <c r="C6" s="49"/>
      <c r="D6" s="49"/>
      <c r="E6" s="49"/>
      <c r="F6" s="49"/>
      <c r="G6" s="54" t="s">
        <v>5</v>
      </c>
      <c r="H6" s="54" t="s">
        <v>6</v>
      </c>
      <c r="I6" s="54" t="s">
        <v>7</v>
      </c>
      <c r="J6" s="22" t="s">
        <v>8</v>
      </c>
      <c r="K6" s="54" t="s">
        <v>5</v>
      </c>
      <c r="L6" s="54" t="s">
        <v>6</v>
      </c>
      <c r="M6" s="54" t="s">
        <v>7</v>
      </c>
      <c r="N6" s="49" t="s">
        <v>103</v>
      </c>
      <c r="O6" s="49"/>
      <c r="P6" s="49"/>
      <c r="Q6" s="27"/>
      <c r="R6" s="8" t="s">
        <v>104</v>
      </c>
      <c r="S6" s="7"/>
    </row>
    <row r="7" spans="1:19" s="5" customFormat="1" ht="15.95" customHeight="1">
      <c r="A7" s="48"/>
      <c r="B7" s="49"/>
      <c r="C7" s="49"/>
      <c r="D7" s="49"/>
      <c r="E7" s="49"/>
      <c r="F7" s="49"/>
      <c r="G7" s="55"/>
      <c r="H7" s="55"/>
      <c r="I7" s="55"/>
      <c r="J7" s="23" t="s">
        <v>9</v>
      </c>
      <c r="K7" s="55"/>
      <c r="L7" s="55"/>
      <c r="M7" s="55"/>
      <c r="N7" s="10" t="s">
        <v>10</v>
      </c>
      <c r="O7" s="10" t="s">
        <v>11</v>
      </c>
      <c r="P7" s="10" t="s">
        <v>7</v>
      </c>
      <c r="Q7" s="10" t="s">
        <v>12</v>
      </c>
      <c r="R7" s="11" t="s">
        <v>7</v>
      </c>
      <c r="S7" s="9" t="s">
        <v>12</v>
      </c>
    </row>
    <row r="8" spans="1:19" s="5" customFormat="1" ht="15.95" customHeight="1" thickBot="1">
      <c r="A8" s="50"/>
      <c r="B8" s="51"/>
      <c r="C8" s="51"/>
      <c r="D8" s="51"/>
      <c r="E8" s="51"/>
      <c r="F8" s="51"/>
      <c r="G8" s="12" t="s">
        <v>63</v>
      </c>
      <c r="H8" s="12" t="s">
        <v>64</v>
      </c>
      <c r="I8" s="12" t="s">
        <v>65</v>
      </c>
      <c r="J8" s="12" t="s">
        <v>66</v>
      </c>
      <c r="K8" s="12" t="s">
        <v>67</v>
      </c>
      <c r="L8" s="12" t="s">
        <v>68</v>
      </c>
      <c r="M8" s="12" t="s">
        <v>69</v>
      </c>
      <c r="N8" s="12" t="s">
        <v>70</v>
      </c>
      <c r="O8" s="12" t="s">
        <v>71</v>
      </c>
      <c r="P8" s="12" t="s">
        <v>72</v>
      </c>
      <c r="Q8" s="12" t="s">
        <v>73</v>
      </c>
      <c r="R8" s="13"/>
      <c r="S8" s="14"/>
    </row>
    <row r="9" spans="1:19" s="5" customFormat="1" ht="15.95" customHeight="1">
      <c r="A9" s="28" t="s">
        <v>13</v>
      </c>
      <c r="B9" s="56" t="s">
        <v>14</v>
      </c>
      <c r="C9" s="56"/>
      <c r="D9" s="56"/>
      <c r="E9" s="56"/>
      <c r="F9" s="56"/>
      <c r="G9" s="15">
        <v>996095002</v>
      </c>
      <c r="H9" s="15">
        <v>70795894</v>
      </c>
      <c r="I9" s="15">
        <v>1066890896</v>
      </c>
      <c r="J9" s="15">
        <v>184027</v>
      </c>
      <c r="K9" s="15">
        <v>979686611</v>
      </c>
      <c r="L9" s="15">
        <v>17073105</v>
      </c>
      <c r="M9" s="15">
        <v>996759716</v>
      </c>
      <c r="N9" s="33">
        <f t="shared" ref="N9:N21" si="0">IF(ISERROR(K9/G9),"-",ROUND(K9/G9*100,1))</f>
        <v>98.4</v>
      </c>
      <c r="O9" s="33">
        <f t="shared" ref="O9:O21" si="1">IF(ISERROR(L9/H9),"-",ROUND(L9/H9*100,1))</f>
        <v>24.1</v>
      </c>
      <c r="P9" s="33">
        <f t="shared" ref="P9:P21" si="2">IF(ISERROR(M9/I9),"-",ROUND(M9/I9*100,1))</f>
        <v>93.4</v>
      </c>
      <c r="Q9" s="33">
        <f>IF(J9=0,0,ROUND(M9/(I9-J9)*100,1))</f>
        <v>93.4</v>
      </c>
      <c r="R9" s="34">
        <v>92.7</v>
      </c>
      <c r="S9" s="16">
        <v>91.7</v>
      </c>
    </row>
    <row r="10" spans="1:19" s="5" customFormat="1" ht="15.95" customHeight="1">
      <c r="A10" s="24"/>
      <c r="B10" s="25" t="s">
        <v>74</v>
      </c>
      <c r="C10" s="45" t="s">
        <v>15</v>
      </c>
      <c r="D10" s="45"/>
      <c r="E10" s="45"/>
      <c r="F10" s="45"/>
      <c r="G10" s="17">
        <v>996095002</v>
      </c>
      <c r="H10" s="17">
        <v>70795894</v>
      </c>
      <c r="I10" s="17">
        <v>1066890896</v>
      </c>
      <c r="J10" s="17">
        <v>184027</v>
      </c>
      <c r="K10" s="17">
        <v>979686611</v>
      </c>
      <c r="L10" s="17">
        <v>17073105</v>
      </c>
      <c r="M10" s="17">
        <v>996759716</v>
      </c>
      <c r="N10" s="35">
        <f t="shared" si="0"/>
        <v>98.4</v>
      </c>
      <c r="O10" s="35">
        <f t="shared" si="1"/>
        <v>24.1</v>
      </c>
      <c r="P10" s="35">
        <f t="shared" si="2"/>
        <v>93.4</v>
      </c>
      <c r="Q10" s="35">
        <f>IF(J10=0,0,ROUND(M10/(I10-J10)*100,1))</f>
        <v>93.4</v>
      </c>
      <c r="R10" s="36">
        <v>92.7</v>
      </c>
      <c r="S10" s="16">
        <v>91.7</v>
      </c>
    </row>
    <row r="11" spans="1:19" s="5" customFormat="1" ht="15.95" customHeight="1">
      <c r="A11" s="24"/>
      <c r="B11" s="25"/>
      <c r="C11" s="30" t="s">
        <v>75</v>
      </c>
      <c r="D11" s="45" t="s">
        <v>16</v>
      </c>
      <c r="E11" s="45"/>
      <c r="F11" s="45"/>
      <c r="G11" s="17">
        <v>505778870</v>
      </c>
      <c r="H11" s="17">
        <v>42507565</v>
      </c>
      <c r="I11" s="17">
        <v>548286435</v>
      </c>
      <c r="J11" s="18"/>
      <c r="K11" s="17">
        <v>495688359</v>
      </c>
      <c r="L11" s="17">
        <v>9575996</v>
      </c>
      <c r="M11" s="17">
        <v>505264355</v>
      </c>
      <c r="N11" s="35">
        <f t="shared" si="0"/>
        <v>98</v>
      </c>
      <c r="O11" s="35">
        <f t="shared" si="1"/>
        <v>22.5</v>
      </c>
      <c r="P11" s="35">
        <f t="shared" si="2"/>
        <v>92.2</v>
      </c>
      <c r="Q11" s="35"/>
      <c r="R11" s="36">
        <v>91.5</v>
      </c>
      <c r="S11" s="16"/>
    </row>
    <row r="12" spans="1:19" s="5" customFormat="1" ht="15.95" customHeight="1">
      <c r="A12" s="24"/>
      <c r="B12" s="25"/>
      <c r="C12" s="25"/>
      <c r="D12" s="25" t="s">
        <v>76</v>
      </c>
      <c r="E12" s="45" t="s">
        <v>17</v>
      </c>
      <c r="F12" s="45"/>
      <c r="G12" s="17">
        <v>10598978</v>
      </c>
      <c r="H12" s="17">
        <v>1017912</v>
      </c>
      <c r="I12" s="17">
        <v>11616890</v>
      </c>
      <c r="J12" s="18"/>
      <c r="K12" s="17">
        <v>10350762</v>
      </c>
      <c r="L12" s="17">
        <v>234812</v>
      </c>
      <c r="M12" s="17">
        <v>10585574</v>
      </c>
      <c r="N12" s="35">
        <f t="shared" si="0"/>
        <v>97.7</v>
      </c>
      <c r="O12" s="35">
        <f t="shared" si="1"/>
        <v>23.1</v>
      </c>
      <c r="P12" s="35">
        <f t="shared" si="2"/>
        <v>91.1</v>
      </c>
      <c r="Q12" s="35"/>
      <c r="R12" s="36">
        <v>90.2</v>
      </c>
      <c r="S12" s="16"/>
    </row>
    <row r="13" spans="1:19" s="5" customFormat="1" ht="15.95" customHeight="1">
      <c r="A13" s="24"/>
      <c r="B13" s="25"/>
      <c r="C13" s="25"/>
      <c r="D13" s="25" t="s">
        <v>77</v>
      </c>
      <c r="E13" s="45" t="s">
        <v>18</v>
      </c>
      <c r="F13" s="45"/>
      <c r="G13" s="17">
        <v>416944063</v>
      </c>
      <c r="H13" s="17">
        <v>40013276</v>
      </c>
      <c r="I13" s="17">
        <v>456957339</v>
      </c>
      <c r="J13" s="18"/>
      <c r="K13" s="17">
        <v>407501925</v>
      </c>
      <c r="L13" s="17">
        <v>9088233</v>
      </c>
      <c r="M13" s="17">
        <v>416590158</v>
      </c>
      <c r="N13" s="35">
        <f t="shared" si="0"/>
        <v>97.7</v>
      </c>
      <c r="O13" s="35">
        <f t="shared" si="1"/>
        <v>22.7</v>
      </c>
      <c r="P13" s="35">
        <f t="shared" si="2"/>
        <v>91.2</v>
      </c>
      <c r="Q13" s="35"/>
      <c r="R13" s="36">
        <v>90.3</v>
      </c>
      <c r="S13" s="16"/>
    </row>
    <row r="14" spans="1:19" s="5" customFormat="1" ht="15.95" customHeight="1">
      <c r="A14" s="24"/>
      <c r="B14" s="25"/>
      <c r="C14" s="25"/>
      <c r="D14" s="25"/>
      <c r="E14" s="57" t="s">
        <v>19</v>
      </c>
      <c r="F14" s="57"/>
      <c r="G14" s="17">
        <v>4363583</v>
      </c>
      <c r="H14" s="17">
        <v>5473</v>
      </c>
      <c r="I14" s="17">
        <v>4369056</v>
      </c>
      <c r="J14" s="18"/>
      <c r="K14" s="17">
        <v>4347937</v>
      </c>
      <c r="L14" s="17">
        <v>1270</v>
      </c>
      <c r="M14" s="17">
        <v>4349207</v>
      </c>
      <c r="N14" s="35">
        <f t="shared" si="0"/>
        <v>99.6</v>
      </c>
      <c r="O14" s="35">
        <f t="shared" si="1"/>
        <v>23.2</v>
      </c>
      <c r="P14" s="35">
        <f t="shared" si="2"/>
        <v>99.5</v>
      </c>
      <c r="Q14" s="35"/>
      <c r="R14" s="36">
        <v>99.6</v>
      </c>
      <c r="S14" s="16"/>
    </row>
    <row r="15" spans="1:19" s="5" customFormat="1" ht="15.95" customHeight="1">
      <c r="A15" s="24"/>
      <c r="B15" s="25"/>
      <c r="C15" s="25"/>
      <c r="D15" s="25" t="s">
        <v>78</v>
      </c>
      <c r="E15" s="45" t="s">
        <v>20</v>
      </c>
      <c r="F15" s="45"/>
      <c r="G15" s="17">
        <v>19362554</v>
      </c>
      <c r="H15" s="17">
        <v>455904</v>
      </c>
      <c r="I15" s="17">
        <v>19818458</v>
      </c>
      <c r="J15" s="18"/>
      <c r="K15" s="17">
        <v>19242552</v>
      </c>
      <c r="L15" s="17">
        <v>79707</v>
      </c>
      <c r="M15" s="17">
        <v>19322259</v>
      </c>
      <c r="N15" s="35">
        <f t="shared" si="0"/>
        <v>99.4</v>
      </c>
      <c r="O15" s="35">
        <f t="shared" si="1"/>
        <v>17.5</v>
      </c>
      <c r="P15" s="35">
        <f t="shared" si="2"/>
        <v>97.5</v>
      </c>
      <c r="Q15" s="35"/>
      <c r="R15" s="36">
        <v>97.4</v>
      </c>
      <c r="S15" s="16"/>
    </row>
    <row r="16" spans="1:19" s="5" customFormat="1" ht="15.95" customHeight="1">
      <c r="A16" s="24"/>
      <c r="B16" s="25"/>
      <c r="C16" s="25"/>
      <c r="D16" s="25" t="s">
        <v>79</v>
      </c>
      <c r="E16" s="45" t="s">
        <v>21</v>
      </c>
      <c r="F16" s="45"/>
      <c r="G16" s="17">
        <v>58873275</v>
      </c>
      <c r="H16" s="17">
        <v>1020473</v>
      </c>
      <c r="I16" s="17">
        <v>59893748</v>
      </c>
      <c r="J16" s="18"/>
      <c r="K16" s="17">
        <v>58593120</v>
      </c>
      <c r="L16" s="17">
        <v>173244</v>
      </c>
      <c r="M16" s="17">
        <v>58766364</v>
      </c>
      <c r="N16" s="35">
        <f t="shared" si="0"/>
        <v>99.5</v>
      </c>
      <c r="O16" s="35">
        <f t="shared" si="1"/>
        <v>17</v>
      </c>
      <c r="P16" s="35">
        <f t="shared" si="2"/>
        <v>98.1</v>
      </c>
      <c r="Q16" s="35"/>
      <c r="R16" s="36">
        <v>98.2</v>
      </c>
      <c r="S16" s="16"/>
    </row>
    <row r="17" spans="1:19" s="5" customFormat="1" ht="15.95" customHeight="1">
      <c r="A17" s="24"/>
      <c r="B17" s="25"/>
      <c r="C17" s="30" t="s">
        <v>80</v>
      </c>
      <c r="D17" s="45" t="s">
        <v>22</v>
      </c>
      <c r="E17" s="45"/>
      <c r="F17" s="45"/>
      <c r="G17" s="17">
        <v>430646340</v>
      </c>
      <c r="H17" s="17">
        <v>26768934</v>
      </c>
      <c r="I17" s="17">
        <v>457415274</v>
      </c>
      <c r="J17" s="17">
        <v>0</v>
      </c>
      <c r="K17" s="17">
        <v>424535939</v>
      </c>
      <c r="L17" s="17">
        <v>7306490</v>
      </c>
      <c r="M17" s="17">
        <v>431842429</v>
      </c>
      <c r="N17" s="35">
        <f t="shared" si="0"/>
        <v>98.6</v>
      </c>
      <c r="O17" s="35">
        <f t="shared" si="1"/>
        <v>27.3</v>
      </c>
      <c r="P17" s="35">
        <f t="shared" si="2"/>
        <v>94.4</v>
      </c>
      <c r="Q17" s="35">
        <f>IF(J17=0,0,ROUND(M17/(I17-J17)*100,1))</f>
        <v>0</v>
      </c>
      <c r="R17" s="36">
        <v>93.6</v>
      </c>
      <c r="S17" s="16">
        <v>0</v>
      </c>
    </row>
    <row r="18" spans="1:19" s="5" customFormat="1" ht="15.95" customHeight="1">
      <c r="A18" s="24"/>
      <c r="B18" s="25"/>
      <c r="C18" s="25"/>
      <c r="D18" s="25" t="s">
        <v>76</v>
      </c>
      <c r="E18" s="45" t="s">
        <v>23</v>
      </c>
      <c r="F18" s="45"/>
      <c r="G18" s="17">
        <v>427360260</v>
      </c>
      <c r="H18" s="17">
        <v>26768934</v>
      </c>
      <c r="I18" s="17">
        <v>454129194</v>
      </c>
      <c r="J18" s="17">
        <v>0</v>
      </c>
      <c r="K18" s="17">
        <v>421249859</v>
      </c>
      <c r="L18" s="17">
        <v>7306490</v>
      </c>
      <c r="M18" s="17">
        <v>428556349</v>
      </c>
      <c r="N18" s="35">
        <f t="shared" si="0"/>
        <v>98.6</v>
      </c>
      <c r="O18" s="35">
        <f t="shared" si="1"/>
        <v>27.3</v>
      </c>
      <c r="P18" s="35">
        <f t="shared" si="2"/>
        <v>94.4</v>
      </c>
      <c r="Q18" s="35">
        <f>IF(J18=0,0,ROUND(M18/(I18-J18)*100,1))</f>
        <v>0</v>
      </c>
      <c r="R18" s="36">
        <v>93.6</v>
      </c>
      <c r="S18" s="16">
        <v>0</v>
      </c>
    </row>
    <row r="19" spans="1:19" s="5" customFormat="1" ht="15.95" customHeight="1">
      <c r="A19" s="24"/>
      <c r="B19" s="25"/>
      <c r="C19" s="25"/>
      <c r="D19" s="25"/>
      <c r="E19" s="25" t="s">
        <v>81</v>
      </c>
      <c r="F19" s="29" t="s">
        <v>24</v>
      </c>
      <c r="G19" s="17">
        <v>194063796</v>
      </c>
      <c r="H19" s="17">
        <v>12399857</v>
      </c>
      <c r="I19" s="17">
        <v>206463653</v>
      </c>
      <c r="J19" s="17">
        <v>0</v>
      </c>
      <c r="K19" s="17">
        <v>191180402</v>
      </c>
      <c r="L19" s="17">
        <v>3447580</v>
      </c>
      <c r="M19" s="17">
        <v>194627982</v>
      </c>
      <c r="N19" s="35">
        <f t="shared" si="0"/>
        <v>98.5</v>
      </c>
      <c r="O19" s="35">
        <f t="shared" si="1"/>
        <v>27.8</v>
      </c>
      <c r="P19" s="35">
        <f t="shared" si="2"/>
        <v>94.3</v>
      </c>
      <c r="Q19" s="35">
        <f>IF(J19=0,0,ROUND(M19/(I19-J19)*100,1))</f>
        <v>0</v>
      </c>
      <c r="R19" s="36">
        <v>93.5</v>
      </c>
      <c r="S19" s="16">
        <v>0</v>
      </c>
    </row>
    <row r="20" spans="1:19" s="5" customFormat="1" ht="15.95" customHeight="1">
      <c r="A20" s="24"/>
      <c r="B20" s="25"/>
      <c r="C20" s="25"/>
      <c r="D20" s="25"/>
      <c r="E20" s="25" t="s">
        <v>82</v>
      </c>
      <c r="F20" s="29" t="s">
        <v>25</v>
      </c>
      <c r="G20" s="17">
        <v>174754623</v>
      </c>
      <c r="H20" s="17">
        <v>11320107</v>
      </c>
      <c r="I20" s="17">
        <v>186074730</v>
      </c>
      <c r="J20" s="17">
        <v>0</v>
      </c>
      <c r="K20" s="17">
        <v>172176223</v>
      </c>
      <c r="L20" s="17">
        <v>3101603</v>
      </c>
      <c r="M20" s="17">
        <v>175277826</v>
      </c>
      <c r="N20" s="35">
        <f t="shared" si="0"/>
        <v>98.5</v>
      </c>
      <c r="O20" s="35">
        <f t="shared" si="1"/>
        <v>27.4</v>
      </c>
      <c r="P20" s="35">
        <f t="shared" si="2"/>
        <v>94.2</v>
      </c>
      <c r="Q20" s="35"/>
      <c r="R20" s="36">
        <v>93.3</v>
      </c>
      <c r="S20" s="16"/>
    </row>
    <row r="21" spans="1:19" s="5" customFormat="1" ht="15.75" customHeight="1">
      <c r="A21" s="24"/>
      <c r="B21" s="25"/>
      <c r="C21" s="25"/>
      <c r="D21" s="25"/>
      <c r="E21" s="25" t="s">
        <v>83</v>
      </c>
      <c r="F21" s="29" t="s">
        <v>26</v>
      </c>
      <c r="G21" s="17">
        <v>58541841</v>
      </c>
      <c r="H21" s="17">
        <v>3048970</v>
      </c>
      <c r="I21" s="17">
        <v>61590811</v>
      </c>
      <c r="J21" s="17">
        <v>0</v>
      </c>
      <c r="K21" s="17">
        <v>57893234</v>
      </c>
      <c r="L21" s="17">
        <v>757307</v>
      </c>
      <c r="M21" s="17">
        <v>58650541</v>
      </c>
      <c r="N21" s="35">
        <f t="shared" si="0"/>
        <v>98.9</v>
      </c>
      <c r="O21" s="35">
        <f t="shared" si="1"/>
        <v>24.8</v>
      </c>
      <c r="P21" s="35">
        <f t="shared" si="2"/>
        <v>95.2</v>
      </c>
      <c r="Q21" s="35"/>
      <c r="R21" s="36">
        <v>94.5</v>
      </c>
      <c r="S21" s="16"/>
    </row>
    <row r="22" spans="1:19" s="5" customFormat="1" ht="15.75" customHeight="1">
      <c r="A22" s="24"/>
      <c r="B22" s="25"/>
      <c r="C22" s="25"/>
      <c r="D22" s="25" t="s">
        <v>77</v>
      </c>
      <c r="E22" s="45" t="s">
        <v>27</v>
      </c>
      <c r="F22" s="45"/>
      <c r="G22" s="17">
        <v>3286080</v>
      </c>
      <c r="H22" s="17">
        <v>0</v>
      </c>
      <c r="I22" s="17">
        <v>3286080</v>
      </c>
      <c r="J22" s="17">
        <v>0</v>
      </c>
      <c r="K22" s="17">
        <v>3286080</v>
      </c>
      <c r="L22" s="17">
        <v>0</v>
      </c>
      <c r="M22" s="17">
        <v>3286080</v>
      </c>
      <c r="N22" s="35">
        <f t="shared" ref="N22:N29" si="3">IF(ISERROR(K22/G22),"-",ROUND(K22/G22*100,1))</f>
        <v>100</v>
      </c>
      <c r="O22" s="35" t="str">
        <f t="shared" ref="O22:O29" si="4">IF(ISERROR(L22/H22),"-",ROUND(L22/H22*100,1))</f>
        <v>-</v>
      </c>
      <c r="P22" s="35">
        <f t="shared" ref="P22:P29" si="5">IF(ISERROR(M22/I22),"-",ROUND(M22/I22*100,1))</f>
        <v>100</v>
      </c>
      <c r="Q22" s="35"/>
      <c r="R22" s="36">
        <v>100</v>
      </c>
      <c r="S22" s="16"/>
    </row>
    <row r="23" spans="1:19" s="5" customFormat="1" ht="15.95" customHeight="1">
      <c r="A23" s="24"/>
      <c r="B23" s="25"/>
      <c r="C23" s="30" t="s">
        <v>84</v>
      </c>
      <c r="D23" s="45" t="s">
        <v>28</v>
      </c>
      <c r="E23" s="45"/>
      <c r="F23" s="45"/>
      <c r="G23" s="17">
        <v>7937402</v>
      </c>
      <c r="H23" s="17">
        <v>762939</v>
      </c>
      <c r="I23" s="17">
        <v>8700341</v>
      </c>
      <c r="J23" s="18"/>
      <c r="K23" s="17">
        <v>7729925</v>
      </c>
      <c r="L23" s="17">
        <v>156883</v>
      </c>
      <c r="M23" s="17">
        <v>7886808</v>
      </c>
      <c r="N23" s="35">
        <f t="shared" si="3"/>
        <v>97.4</v>
      </c>
      <c r="O23" s="35">
        <f t="shared" si="4"/>
        <v>20.6</v>
      </c>
      <c r="P23" s="35">
        <f t="shared" si="5"/>
        <v>90.6</v>
      </c>
      <c r="Q23" s="35"/>
      <c r="R23" s="36">
        <v>89.7</v>
      </c>
      <c r="S23" s="16"/>
    </row>
    <row r="24" spans="1:19" s="5" customFormat="1" ht="15.95" customHeight="1">
      <c r="A24" s="24"/>
      <c r="B24" s="25"/>
      <c r="C24" s="30" t="s">
        <v>85</v>
      </c>
      <c r="D24" s="45" t="s">
        <v>29</v>
      </c>
      <c r="E24" s="45"/>
      <c r="F24" s="45"/>
      <c r="G24" s="17">
        <v>51701735</v>
      </c>
      <c r="H24" s="17">
        <v>23</v>
      </c>
      <c r="I24" s="17">
        <v>51701758</v>
      </c>
      <c r="J24" s="18"/>
      <c r="K24" s="17">
        <v>51701733</v>
      </c>
      <c r="L24" s="17">
        <v>23</v>
      </c>
      <c r="M24" s="17">
        <v>51701756</v>
      </c>
      <c r="N24" s="35">
        <f t="shared" si="3"/>
        <v>100</v>
      </c>
      <c r="O24" s="35">
        <f t="shared" si="4"/>
        <v>100</v>
      </c>
      <c r="P24" s="35">
        <f t="shared" si="5"/>
        <v>100</v>
      </c>
      <c r="Q24" s="35"/>
      <c r="R24" s="36">
        <v>100</v>
      </c>
      <c r="S24" s="16"/>
    </row>
    <row r="25" spans="1:19" s="5" customFormat="1" ht="15.95" customHeight="1">
      <c r="A25" s="24"/>
      <c r="B25" s="25"/>
      <c r="C25" s="30" t="s">
        <v>86</v>
      </c>
      <c r="D25" s="45" t="s">
        <v>30</v>
      </c>
      <c r="E25" s="45"/>
      <c r="F25" s="45"/>
      <c r="G25" s="17">
        <v>30655</v>
      </c>
      <c r="H25" s="17">
        <v>0</v>
      </c>
      <c r="I25" s="17">
        <v>30655</v>
      </c>
      <c r="J25" s="18"/>
      <c r="K25" s="17">
        <v>30655</v>
      </c>
      <c r="L25" s="17">
        <v>0</v>
      </c>
      <c r="M25" s="17">
        <v>30655</v>
      </c>
      <c r="N25" s="35">
        <f t="shared" si="3"/>
        <v>100</v>
      </c>
      <c r="O25" s="35" t="str">
        <f t="shared" si="4"/>
        <v>-</v>
      </c>
      <c r="P25" s="35">
        <f t="shared" si="5"/>
        <v>100</v>
      </c>
      <c r="Q25" s="35"/>
      <c r="R25" s="36">
        <v>100</v>
      </c>
      <c r="S25" s="16"/>
    </row>
    <row r="26" spans="1:19" s="5" customFormat="1" ht="15.95" customHeight="1">
      <c r="A26" s="24"/>
      <c r="B26" s="25"/>
      <c r="C26" s="30" t="s">
        <v>87</v>
      </c>
      <c r="D26" s="45" t="s">
        <v>31</v>
      </c>
      <c r="E26" s="45"/>
      <c r="F26" s="45"/>
      <c r="G26" s="17">
        <v>0</v>
      </c>
      <c r="H26" s="17">
        <v>756433</v>
      </c>
      <c r="I26" s="17">
        <v>756433</v>
      </c>
      <c r="J26" s="17">
        <v>184027</v>
      </c>
      <c r="K26" s="17">
        <v>0</v>
      </c>
      <c r="L26" s="17">
        <v>33713</v>
      </c>
      <c r="M26" s="17">
        <v>33713</v>
      </c>
      <c r="N26" s="35" t="str">
        <f t="shared" si="3"/>
        <v>-</v>
      </c>
      <c r="O26" s="35">
        <f t="shared" si="4"/>
        <v>4.5</v>
      </c>
      <c r="P26" s="35">
        <f t="shared" si="5"/>
        <v>4.5</v>
      </c>
      <c r="Q26" s="35">
        <f>IF(J26=0,0,ROUND(M26/(I26-J26)*100,1))</f>
        <v>5.9</v>
      </c>
      <c r="R26" s="36">
        <v>0.1</v>
      </c>
      <c r="S26" s="16">
        <v>22.4</v>
      </c>
    </row>
    <row r="27" spans="1:19" s="5" customFormat="1" ht="15.95" customHeight="1">
      <c r="A27" s="24"/>
      <c r="B27" s="25"/>
      <c r="C27" s="30"/>
      <c r="D27" s="25" t="s">
        <v>76</v>
      </c>
      <c r="E27" s="45" t="s">
        <v>32</v>
      </c>
      <c r="F27" s="45"/>
      <c r="G27" s="17">
        <v>0</v>
      </c>
      <c r="H27" s="17">
        <v>705252</v>
      </c>
      <c r="I27" s="17">
        <v>705252</v>
      </c>
      <c r="J27" s="17">
        <v>149704</v>
      </c>
      <c r="K27" s="17">
        <v>0</v>
      </c>
      <c r="L27" s="17">
        <v>29560</v>
      </c>
      <c r="M27" s="17">
        <v>29560</v>
      </c>
      <c r="N27" s="35" t="str">
        <f t="shared" si="3"/>
        <v>-</v>
      </c>
      <c r="O27" s="35">
        <f t="shared" si="4"/>
        <v>4.2</v>
      </c>
      <c r="P27" s="35">
        <f t="shared" si="5"/>
        <v>4.2</v>
      </c>
      <c r="Q27" s="35">
        <f>IF(J27=0,0,ROUND(M27/(I27-J27)*100,1))</f>
        <v>5.3</v>
      </c>
      <c r="R27" s="36">
        <v>0.1</v>
      </c>
      <c r="S27" s="16">
        <v>17.5</v>
      </c>
    </row>
    <row r="28" spans="1:19" s="5" customFormat="1" ht="15.95" customHeight="1">
      <c r="A28" s="24"/>
      <c r="B28" s="25"/>
      <c r="C28" s="25"/>
      <c r="D28" s="25" t="s">
        <v>77</v>
      </c>
      <c r="E28" s="45" t="s">
        <v>33</v>
      </c>
      <c r="F28" s="45"/>
      <c r="G28" s="17">
        <v>0</v>
      </c>
      <c r="H28" s="17">
        <v>51181</v>
      </c>
      <c r="I28" s="17">
        <v>51181</v>
      </c>
      <c r="J28" s="17">
        <v>34323</v>
      </c>
      <c r="K28" s="17">
        <v>0</v>
      </c>
      <c r="L28" s="17">
        <v>4153</v>
      </c>
      <c r="M28" s="17">
        <v>4153</v>
      </c>
      <c r="N28" s="35" t="str">
        <f t="shared" si="3"/>
        <v>-</v>
      </c>
      <c r="O28" s="35">
        <f t="shared" si="4"/>
        <v>8.1</v>
      </c>
      <c r="P28" s="35">
        <f t="shared" si="5"/>
        <v>8.1</v>
      </c>
      <c r="Q28" s="35">
        <f>IF(J28=0,0,ROUND(M28/(I28-J28)*100,1))</f>
        <v>24.6</v>
      </c>
      <c r="R28" s="36">
        <v>0</v>
      </c>
      <c r="S28" s="16">
        <v>56.7</v>
      </c>
    </row>
    <row r="29" spans="1:19" s="5" customFormat="1" ht="15.95" customHeight="1">
      <c r="A29" s="24"/>
      <c r="B29" s="25"/>
      <c r="C29" s="25"/>
      <c r="D29" s="25" t="s">
        <v>78</v>
      </c>
      <c r="E29" s="45" t="s">
        <v>34</v>
      </c>
      <c r="F29" s="45"/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35" t="str">
        <f t="shared" si="3"/>
        <v>-</v>
      </c>
      <c r="O29" s="35" t="str">
        <f t="shared" si="4"/>
        <v>-</v>
      </c>
      <c r="P29" s="35" t="str">
        <f t="shared" si="5"/>
        <v>-</v>
      </c>
      <c r="Q29" s="35"/>
      <c r="R29" s="36" t="s">
        <v>107</v>
      </c>
      <c r="S29" s="16"/>
    </row>
    <row r="30" spans="1:19" s="5" customFormat="1" ht="15.95" customHeight="1">
      <c r="A30" s="24"/>
      <c r="B30" s="25" t="s">
        <v>88</v>
      </c>
      <c r="C30" s="45" t="s">
        <v>35</v>
      </c>
      <c r="D30" s="45"/>
      <c r="E30" s="45"/>
      <c r="F30" s="45"/>
      <c r="G30" s="18"/>
      <c r="H30" s="18"/>
      <c r="I30" s="18"/>
      <c r="J30" s="18"/>
      <c r="K30" s="18"/>
      <c r="L30" s="18"/>
      <c r="M30" s="18"/>
      <c r="N30" s="37"/>
      <c r="O30" s="37"/>
      <c r="P30" s="37"/>
      <c r="Q30" s="37"/>
      <c r="R30" s="38"/>
      <c r="S30" s="16"/>
    </row>
    <row r="31" spans="1:19" s="5" customFormat="1" ht="15.75" customHeight="1">
      <c r="A31" s="24" t="s">
        <v>36</v>
      </c>
      <c r="B31" s="45" t="s">
        <v>37</v>
      </c>
      <c r="C31" s="45"/>
      <c r="D31" s="45"/>
      <c r="E31" s="45"/>
      <c r="F31" s="45"/>
      <c r="G31" s="17">
        <v>74985834</v>
      </c>
      <c r="H31" s="17">
        <v>4291176</v>
      </c>
      <c r="I31" s="17">
        <v>79277010</v>
      </c>
      <c r="J31" s="17">
        <v>0</v>
      </c>
      <c r="K31" s="17">
        <v>73949491</v>
      </c>
      <c r="L31" s="17">
        <v>1250272</v>
      </c>
      <c r="M31" s="17">
        <v>75199763</v>
      </c>
      <c r="N31" s="35">
        <f t="shared" ref="N31:P37" si="6">IF(ISERROR(K31/G31),"-",ROUND(K31/G31*100,1))</f>
        <v>98.6</v>
      </c>
      <c r="O31" s="35">
        <f t="shared" si="6"/>
        <v>29.1</v>
      </c>
      <c r="P31" s="35">
        <f t="shared" si="6"/>
        <v>94.9</v>
      </c>
      <c r="Q31" s="35">
        <f>IF(J31=0,0,ROUND(M31/(I31-J31)*100,1))</f>
        <v>0</v>
      </c>
      <c r="R31" s="36">
        <v>94.1</v>
      </c>
      <c r="S31" s="16">
        <v>0</v>
      </c>
    </row>
    <row r="32" spans="1:19" s="5" customFormat="1" ht="15.95" customHeight="1">
      <c r="A32" s="24"/>
      <c r="B32" s="25" t="s">
        <v>74</v>
      </c>
      <c r="C32" s="45" t="s">
        <v>38</v>
      </c>
      <c r="D32" s="45"/>
      <c r="E32" s="45"/>
      <c r="F32" s="45"/>
      <c r="G32" s="17">
        <v>74985834</v>
      </c>
      <c r="H32" s="17">
        <v>4291176</v>
      </c>
      <c r="I32" s="17">
        <v>79277010</v>
      </c>
      <c r="J32" s="17">
        <v>0</v>
      </c>
      <c r="K32" s="17">
        <v>73949491</v>
      </c>
      <c r="L32" s="17">
        <v>1250272</v>
      </c>
      <c r="M32" s="17">
        <v>75199763</v>
      </c>
      <c r="N32" s="35">
        <f t="shared" si="6"/>
        <v>98.6</v>
      </c>
      <c r="O32" s="35">
        <f t="shared" si="6"/>
        <v>29.1</v>
      </c>
      <c r="P32" s="35">
        <f t="shared" si="6"/>
        <v>94.9</v>
      </c>
      <c r="Q32" s="35">
        <f>IF(J32=0,0,ROUND(M32/(I32-J32)*100,1))</f>
        <v>0</v>
      </c>
      <c r="R32" s="36">
        <v>94.1</v>
      </c>
      <c r="S32" s="16">
        <v>0</v>
      </c>
    </row>
    <row r="33" spans="1:19" s="5" customFormat="1" ht="15.95" customHeight="1">
      <c r="A33" s="24"/>
      <c r="B33" s="25"/>
      <c r="C33" s="30" t="s">
        <v>75</v>
      </c>
      <c r="D33" s="45" t="s">
        <v>39</v>
      </c>
      <c r="E33" s="45"/>
      <c r="F33" s="45"/>
      <c r="G33" s="17">
        <v>39346</v>
      </c>
      <c r="H33" s="17">
        <v>1853</v>
      </c>
      <c r="I33" s="17">
        <v>41199</v>
      </c>
      <c r="J33" s="18"/>
      <c r="K33" s="17">
        <v>39095</v>
      </c>
      <c r="L33" s="17">
        <v>372</v>
      </c>
      <c r="M33" s="17">
        <v>39467</v>
      </c>
      <c r="N33" s="35">
        <f t="shared" si="6"/>
        <v>99.4</v>
      </c>
      <c r="O33" s="35">
        <f t="shared" si="6"/>
        <v>20.100000000000001</v>
      </c>
      <c r="P33" s="35">
        <f t="shared" si="6"/>
        <v>95.8</v>
      </c>
      <c r="Q33" s="35"/>
      <c r="R33" s="36">
        <v>97</v>
      </c>
      <c r="S33" s="16"/>
    </row>
    <row r="34" spans="1:19" s="5" customFormat="1" ht="15.95" customHeight="1">
      <c r="A34" s="24"/>
      <c r="B34" s="25"/>
      <c r="C34" s="30" t="s">
        <v>80</v>
      </c>
      <c r="D34" s="45" t="s">
        <v>40</v>
      </c>
      <c r="E34" s="45"/>
      <c r="F34" s="45"/>
      <c r="G34" s="17">
        <v>8411223</v>
      </c>
      <c r="H34" s="17">
        <v>81146</v>
      </c>
      <c r="I34" s="17">
        <v>8492369</v>
      </c>
      <c r="J34" s="18"/>
      <c r="K34" s="17">
        <v>8386233</v>
      </c>
      <c r="L34" s="17">
        <v>40153</v>
      </c>
      <c r="M34" s="17">
        <v>8426386</v>
      </c>
      <c r="N34" s="35">
        <f t="shared" si="6"/>
        <v>99.7</v>
      </c>
      <c r="O34" s="35">
        <f t="shared" si="6"/>
        <v>49.5</v>
      </c>
      <c r="P34" s="35">
        <f t="shared" si="6"/>
        <v>99.2</v>
      </c>
      <c r="Q34" s="35"/>
      <c r="R34" s="36">
        <v>99</v>
      </c>
      <c r="S34" s="16"/>
    </row>
    <row r="35" spans="1:19" s="5" customFormat="1" ht="15.95" customHeight="1">
      <c r="A35" s="24"/>
      <c r="B35" s="25"/>
      <c r="C35" s="30" t="s">
        <v>84</v>
      </c>
      <c r="D35" s="45" t="s">
        <v>41</v>
      </c>
      <c r="E35" s="45"/>
      <c r="F35" s="45"/>
      <c r="G35" s="17">
        <v>66535265</v>
      </c>
      <c r="H35" s="17">
        <v>4208177</v>
      </c>
      <c r="I35" s="17">
        <v>70743442</v>
      </c>
      <c r="J35" s="17">
        <v>0</v>
      </c>
      <c r="K35" s="17">
        <v>65524163</v>
      </c>
      <c r="L35" s="17">
        <v>1209747</v>
      </c>
      <c r="M35" s="17">
        <v>66733910</v>
      </c>
      <c r="N35" s="35">
        <f t="shared" si="6"/>
        <v>98.5</v>
      </c>
      <c r="O35" s="35">
        <f t="shared" si="6"/>
        <v>28.7</v>
      </c>
      <c r="P35" s="35">
        <f t="shared" si="6"/>
        <v>94.3</v>
      </c>
      <c r="Q35" s="35">
        <f>IF(J35=0,0,ROUND(M35/(I35-J35)*100,1))</f>
        <v>0</v>
      </c>
      <c r="R35" s="36">
        <v>93.5</v>
      </c>
      <c r="S35" s="16">
        <v>0</v>
      </c>
    </row>
    <row r="36" spans="1:19" s="5" customFormat="1" ht="15.95" customHeight="1">
      <c r="A36" s="24"/>
      <c r="B36" s="25"/>
      <c r="C36" s="30"/>
      <c r="D36" s="25" t="s">
        <v>76</v>
      </c>
      <c r="E36" s="45" t="s">
        <v>24</v>
      </c>
      <c r="F36" s="45"/>
      <c r="G36" s="17">
        <v>40596604</v>
      </c>
      <c r="H36" s="17">
        <v>2560381</v>
      </c>
      <c r="I36" s="17">
        <v>43156985</v>
      </c>
      <c r="J36" s="17">
        <v>0</v>
      </c>
      <c r="K36" s="17">
        <v>39978106</v>
      </c>
      <c r="L36" s="17">
        <v>737435</v>
      </c>
      <c r="M36" s="17">
        <v>40715541</v>
      </c>
      <c r="N36" s="35">
        <f t="shared" si="6"/>
        <v>98.5</v>
      </c>
      <c r="O36" s="35">
        <f t="shared" si="6"/>
        <v>28.8</v>
      </c>
      <c r="P36" s="35">
        <f t="shared" si="6"/>
        <v>94.3</v>
      </c>
      <c r="Q36" s="35">
        <f>IF(J36=0,0,ROUND(M36/(I36-J36)*100,1))</f>
        <v>0</v>
      </c>
      <c r="R36" s="36">
        <v>93.6</v>
      </c>
      <c r="S36" s="16">
        <v>0</v>
      </c>
    </row>
    <row r="37" spans="1:19" s="5" customFormat="1" ht="15.95" customHeight="1">
      <c r="A37" s="24"/>
      <c r="B37" s="25"/>
      <c r="C37" s="25"/>
      <c r="D37" s="25" t="s">
        <v>77</v>
      </c>
      <c r="E37" s="45" t="s">
        <v>25</v>
      </c>
      <c r="F37" s="45"/>
      <c r="G37" s="17">
        <v>25938661</v>
      </c>
      <c r="H37" s="17">
        <v>1647796</v>
      </c>
      <c r="I37" s="17">
        <v>27586457</v>
      </c>
      <c r="J37" s="17">
        <v>0</v>
      </c>
      <c r="K37" s="17">
        <v>25546057</v>
      </c>
      <c r="L37" s="17">
        <v>472312</v>
      </c>
      <c r="M37" s="17">
        <v>26018369</v>
      </c>
      <c r="N37" s="35">
        <f t="shared" si="6"/>
        <v>98.5</v>
      </c>
      <c r="O37" s="35">
        <f t="shared" si="6"/>
        <v>28.7</v>
      </c>
      <c r="P37" s="35">
        <f t="shared" si="6"/>
        <v>94.3</v>
      </c>
      <c r="Q37" s="35"/>
      <c r="R37" s="36">
        <v>93.5</v>
      </c>
      <c r="S37" s="16"/>
    </row>
    <row r="38" spans="1:19" s="5" customFormat="1" ht="15.95" customHeight="1">
      <c r="A38" s="24"/>
      <c r="B38" s="25"/>
      <c r="C38" s="30" t="s">
        <v>85</v>
      </c>
      <c r="D38" s="45" t="s">
        <v>42</v>
      </c>
      <c r="E38" s="45"/>
      <c r="F38" s="45"/>
      <c r="G38" s="18"/>
      <c r="H38" s="18"/>
      <c r="I38" s="18"/>
      <c r="J38" s="18"/>
      <c r="K38" s="18"/>
      <c r="L38" s="18"/>
      <c r="M38" s="18"/>
      <c r="N38" s="37"/>
      <c r="O38" s="37"/>
      <c r="P38" s="37"/>
      <c r="Q38" s="37"/>
      <c r="R38" s="38"/>
      <c r="S38" s="16"/>
    </row>
    <row r="39" spans="1:19" s="5" customFormat="1" ht="15.95" customHeight="1">
      <c r="A39" s="24"/>
      <c r="B39" s="25"/>
      <c r="C39" s="30" t="s">
        <v>86</v>
      </c>
      <c r="D39" s="45" t="s">
        <v>43</v>
      </c>
      <c r="E39" s="45"/>
      <c r="F39" s="45"/>
      <c r="G39" s="18"/>
      <c r="H39" s="18"/>
      <c r="I39" s="18"/>
      <c r="J39" s="18"/>
      <c r="K39" s="18"/>
      <c r="L39" s="18"/>
      <c r="M39" s="18"/>
      <c r="N39" s="37"/>
      <c r="O39" s="37"/>
      <c r="P39" s="37"/>
      <c r="Q39" s="37"/>
      <c r="R39" s="38"/>
      <c r="S39" s="16"/>
    </row>
    <row r="40" spans="1:19" s="5" customFormat="1" ht="15.95" customHeight="1">
      <c r="A40" s="24"/>
      <c r="B40" s="25"/>
      <c r="C40" s="30" t="s">
        <v>87</v>
      </c>
      <c r="D40" s="45" t="s">
        <v>44</v>
      </c>
      <c r="E40" s="45"/>
      <c r="F40" s="45"/>
      <c r="G40" s="18"/>
      <c r="H40" s="18"/>
      <c r="I40" s="18"/>
      <c r="J40" s="18"/>
      <c r="K40" s="18"/>
      <c r="L40" s="18"/>
      <c r="M40" s="18"/>
      <c r="N40" s="37"/>
      <c r="O40" s="37"/>
      <c r="P40" s="37"/>
      <c r="Q40" s="37"/>
      <c r="R40" s="38"/>
      <c r="S40" s="16"/>
    </row>
    <row r="41" spans="1:19" s="5" customFormat="1" ht="15.95" customHeight="1">
      <c r="A41" s="24"/>
      <c r="B41" s="25" t="s">
        <v>88</v>
      </c>
      <c r="C41" s="45" t="s">
        <v>45</v>
      </c>
      <c r="D41" s="45"/>
      <c r="E41" s="45"/>
      <c r="F41" s="45"/>
      <c r="G41" s="18"/>
      <c r="H41" s="18"/>
      <c r="I41" s="18"/>
      <c r="J41" s="18"/>
      <c r="K41" s="18"/>
      <c r="L41" s="18"/>
      <c r="M41" s="18"/>
      <c r="N41" s="37"/>
      <c r="O41" s="37"/>
      <c r="P41" s="37"/>
      <c r="Q41" s="37"/>
      <c r="R41" s="38"/>
      <c r="S41" s="16"/>
    </row>
    <row r="42" spans="1:19" s="5" customFormat="1" ht="15.95" customHeight="1" thickBot="1">
      <c r="A42" s="31" t="s">
        <v>46</v>
      </c>
      <c r="B42" s="54" t="s">
        <v>47</v>
      </c>
      <c r="C42" s="54"/>
      <c r="D42" s="54"/>
      <c r="E42" s="54"/>
      <c r="F42" s="54"/>
      <c r="G42" s="19"/>
      <c r="H42" s="19"/>
      <c r="I42" s="19"/>
      <c r="J42" s="19"/>
      <c r="K42" s="19"/>
      <c r="L42" s="19"/>
      <c r="M42" s="19"/>
      <c r="N42" s="39"/>
      <c r="O42" s="39"/>
      <c r="P42" s="39"/>
      <c r="Q42" s="39"/>
      <c r="R42" s="40"/>
      <c r="S42" s="16"/>
    </row>
    <row r="43" spans="1:19" s="5" customFormat="1" ht="15.95" customHeight="1" thickTop="1">
      <c r="A43" s="32"/>
      <c r="B43" s="58" t="s">
        <v>48</v>
      </c>
      <c r="C43" s="58"/>
      <c r="D43" s="58"/>
      <c r="E43" s="58"/>
      <c r="F43" s="58"/>
      <c r="G43" s="20">
        <v>1071080836</v>
      </c>
      <c r="H43" s="20">
        <v>75087070</v>
      </c>
      <c r="I43" s="20">
        <v>1146167906</v>
      </c>
      <c r="J43" s="20">
        <v>184027</v>
      </c>
      <c r="K43" s="20">
        <v>1053636102</v>
      </c>
      <c r="L43" s="20">
        <v>18323377</v>
      </c>
      <c r="M43" s="20">
        <v>1071959479</v>
      </c>
      <c r="N43" s="41">
        <f t="shared" ref="N43:P44" si="7">IF(ISERROR(K43/G43),"-",ROUND(K43/G43*100,1))</f>
        <v>98.4</v>
      </c>
      <c r="O43" s="41">
        <f t="shared" si="7"/>
        <v>24.4</v>
      </c>
      <c r="P43" s="41">
        <f t="shared" si="7"/>
        <v>93.5</v>
      </c>
      <c r="Q43" s="41">
        <f>IF(J43=0,0,ROUND(M43/(I43-J43)*100,1))</f>
        <v>93.5</v>
      </c>
      <c r="R43" s="42">
        <v>92.8</v>
      </c>
      <c r="S43" s="16">
        <v>91.7</v>
      </c>
    </row>
    <row r="44" spans="1:19" s="5" customFormat="1" ht="15.95" customHeight="1">
      <c r="A44" s="24"/>
      <c r="B44" s="45" t="s">
        <v>49</v>
      </c>
      <c r="C44" s="45"/>
      <c r="D44" s="45"/>
      <c r="E44" s="45"/>
      <c r="F44" s="45"/>
      <c r="G44" s="17">
        <v>187262077</v>
      </c>
      <c r="H44" s="17">
        <v>105105645</v>
      </c>
      <c r="I44" s="17">
        <v>292367722</v>
      </c>
      <c r="J44" s="18"/>
      <c r="K44" s="17">
        <v>166490379</v>
      </c>
      <c r="L44" s="17">
        <v>16778947</v>
      </c>
      <c r="M44" s="17">
        <v>183269326</v>
      </c>
      <c r="N44" s="35">
        <f t="shared" si="7"/>
        <v>88.9</v>
      </c>
      <c r="O44" s="35">
        <f t="shared" si="7"/>
        <v>16</v>
      </c>
      <c r="P44" s="35">
        <f t="shared" si="7"/>
        <v>62.7</v>
      </c>
      <c r="Q44" s="35"/>
      <c r="R44" s="36">
        <v>61</v>
      </c>
      <c r="S44" s="16"/>
    </row>
    <row r="45" spans="1:19" s="5" customFormat="1" ht="15.95" customHeight="1" thickBot="1">
      <c r="A45" s="26"/>
      <c r="B45" s="59" t="s">
        <v>50</v>
      </c>
      <c r="C45" s="59"/>
      <c r="D45" s="59"/>
      <c r="E45" s="59"/>
      <c r="F45" s="59"/>
      <c r="G45" s="21"/>
      <c r="H45" s="21"/>
      <c r="I45" s="21"/>
      <c r="J45" s="21"/>
      <c r="K45" s="21"/>
      <c r="L45" s="21"/>
      <c r="M45" s="21"/>
      <c r="N45" s="43"/>
      <c r="O45" s="43"/>
      <c r="P45" s="43"/>
      <c r="Q45" s="43"/>
      <c r="R45" s="44"/>
      <c r="S45" s="16"/>
    </row>
    <row r="46" spans="1:19" s="5" customFormat="1" ht="15.95" customHeight="1">
      <c r="A46" s="5" t="s">
        <v>108</v>
      </c>
    </row>
  </sheetData>
  <mergeCells count="45">
    <mergeCell ref="C41:F41"/>
    <mergeCell ref="B42:F42"/>
    <mergeCell ref="B43:F43"/>
    <mergeCell ref="B44:F44"/>
    <mergeCell ref="B45:F45"/>
    <mergeCell ref="D40:F40"/>
    <mergeCell ref="E29:F29"/>
    <mergeCell ref="C30:F30"/>
    <mergeCell ref="B31:F31"/>
    <mergeCell ref="C32:F32"/>
    <mergeCell ref="D33:F33"/>
    <mergeCell ref="D34:F34"/>
    <mergeCell ref="D35:F35"/>
    <mergeCell ref="E36:F36"/>
    <mergeCell ref="E37:F37"/>
    <mergeCell ref="D38:F38"/>
    <mergeCell ref="D39:F39"/>
    <mergeCell ref="E28:F28"/>
    <mergeCell ref="E14:F14"/>
    <mergeCell ref="E15:F15"/>
    <mergeCell ref="E16:F16"/>
    <mergeCell ref="D17:F17"/>
    <mergeCell ref="E18:F18"/>
    <mergeCell ref="E22:F22"/>
    <mergeCell ref="D23:F23"/>
    <mergeCell ref="D24:F24"/>
    <mergeCell ref="D25:F25"/>
    <mergeCell ref="D26:F26"/>
    <mergeCell ref="E27:F27"/>
    <mergeCell ref="E13:F13"/>
    <mergeCell ref="A5:F8"/>
    <mergeCell ref="G5:J5"/>
    <mergeCell ref="K5:M5"/>
    <mergeCell ref="N5:R5"/>
    <mergeCell ref="G6:G7"/>
    <mergeCell ref="H6:H7"/>
    <mergeCell ref="I6:I7"/>
    <mergeCell ref="K6:K7"/>
    <mergeCell ref="L6:L7"/>
    <mergeCell ref="M6:M7"/>
    <mergeCell ref="N6:P6"/>
    <mergeCell ref="B9:F9"/>
    <mergeCell ref="C10:F10"/>
    <mergeCell ref="D11:F11"/>
    <mergeCell ref="E12:F12"/>
  </mergeCells>
  <phoneticPr fontId="2"/>
  <pageMargins left="0.78740157480314965" right="0.78740157480314965" top="0.98425196850393704" bottom="0.98425196850393704" header="0.51181102362204722" footer="0.51181102362204722"/>
  <pageSetup paperSize="9" scale="97" firstPageNumber="264" fitToWidth="2" orientation="portrait" useFirstPageNumber="1" r:id="rId1"/>
  <headerFooter differentOddEven="1">
    <oddHeader>&amp;L&amp;"ＭＳ ゴシック,標準"&amp;12Ⅱ　市町村税の納税
　２　徴収実績・納税率</oddHeader>
    <oddFooter>&amp;C&amp;"ＭＳ ゴシック,標準"&amp;P</oddFooter>
    <evenFooter>&amp;C&amp;"ＭＳ ゴシック,標準"&amp;P</even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S46"/>
  <sheetViews>
    <sheetView tabSelected="1" workbookViewId="0">
      <selection activeCell="J2" sqref="J2"/>
    </sheetView>
  </sheetViews>
  <sheetFormatPr defaultRowHeight="13.5"/>
  <cols>
    <col min="1" max="5" width="2.5" style="2" customWidth="1"/>
    <col min="6" max="6" width="16.25" style="2" customWidth="1"/>
    <col min="7" max="13" width="13.625" style="2" customWidth="1"/>
    <col min="14" max="16" width="7.75" style="2" customWidth="1"/>
    <col min="17" max="17" width="7.75" style="2" hidden="1" customWidth="1"/>
    <col min="18" max="18" width="7.75" style="2" customWidth="1"/>
    <col min="19" max="19" width="7.375" style="2" hidden="1" customWidth="1"/>
    <col min="20" max="16384" width="9" style="2"/>
  </cols>
  <sheetData>
    <row r="1" spans="1:19" ht="21">
      <c r="A1" s="3"/>
      <c r="B1" s="4"/>
      <c r="C1" s="4"/>
      <c r="D1" s="4"/>
      <c r="E1" s="4"/>
      <c r="F1" s="4"/>
    </row>
    <row r="2" spans="1:19" ht="21">
      <c r="B2" s="4"/>
      <c r="C2" s="4"/>
      <c r="D2" s="4"/>
      <c r="E2" s="4"/>
      <c r="F2" s="4"/>
    </row>
    <row r="3" spans="1:19" s="5" customFormat="1" ht="15.95" customHeight="1">
      <c r="A3" s="2" t="s">
        <v>102</v>
      </c>
      <c r="S3" s="6" t="s">
        <v>1</v>
      </c>
    </row>
    <row r="4" spans="1:19" s="5" customFormat="1" ht="15.95" customHeight="1" thickBot="1">
      <c r="A4" s="5" t="s">
        <v>51</v>
      </c>
      <c r="P4" s="5" t="s">
        <v>100</v>
      </c>
      <c r="S4" s="6"/>
    </row>
    <row r="5" spans="1:19" s="5" customFormat="1" ht="15.95" customHeight="1">
      <c r="A5" s="46"/>
      <c r="B5" s="47"/>
      <c r="C5" s="47"/>
      <c r="D5" s="47"/>
      <c r="E5" s="47"/>
      <c r="F5" s="47"/>
      <c r="G5" s="52" t="s">
        <v>2</v>
      </c>
      <c r="H5" s="52"/>
      <c r="I5" s="52"/>
      <c r="J5" s="52"/>
      <c r="K5" s="52" t="s">
        <v>3</v>
      </c>
      <c r="L5" s="52"/>
      <c r="M5" s="52"/>
      <c r="N5" s="47" t="s">
        <v>4</v>
      </c>
      <c r="O5" s="47"/>
      <c r="P5" s="47"/>
      <c r="Q5" s="47"/>
      <c r="R5" s="53"/>
      <c r="S5" s="7"/>
    </row>
    <row r="6" spans="1:19" s="5" customFormat="1" ht="15.95" customHeight="1">
      <c r="A6" s="48"/>
      <c r="B6" s="49"/>
      <c r="C6" s="49"/>
      <c r="D6" s="49"/>
      <c r="E6" s="49"/>
      <c r="F6" s="49"/>
      <c r="G6" s="54" t="s">
        <v>5</v>
      </c>
      <c r="H6" s="54" t="s">
        <v>6</v>
      </c>
      <c r="I6" s="54" t="s">
        <v>7</v>
      </c>
      <c r="J6" s="22" t="s">
        <v>8</v>
      </c>
      <c r="K6" s="54" t="s">
        <v>5</v>
      </c>
      <c r="L6" s="54" t="s">
        <v>6</v>
      </c>
      <c r="M6" s="54" t="s">
        <v>7</v>
      </c>
      <c r="N6" s="49" t="s">
        <v>103</v>
      </c>
      <c r="O6" s="49"/>
      <c r="P6" s="49"/>
      <c r="Q6" s="27"/>
      <c r="R6" s="8" t="s">
        <v>104</v>
      </c>
      <c r="S6" s="7"/>
    </row>
    <row r="7" spans="1:19" s="5" customFormat="1" ht="15.95" customHeight="1">
      <c r="A7" s="48"/>
      <c r="B7" s="49"/>
      <c r="C7" s="49"/>
      <c r="D7" s="49"/>
      <c r="E7" s="49"/>
      <c r="F7" s="49"/>
      <c r="G7" s="55"/>
      <c r="H7" s="55"/>
      <c r="I7" s="55"/>
      <c r="J7" s="23" t="s">
        <v>9</v>
      </c>
      <c r="K7" s="55"/>
      <c r="L7" s="55"/>
      <c r="M7" s="55"/>
      <c r="N7" s="10" t="s">
        <v>10</v>
      </c>
      <c r="O7" s="10" t="s">
        <v>11</v>
      </c>
      <c r="P7" s="10" t="s">
        <v>7</v>
      </c>
      <c r="Q7" s="10" t="s">
        <v>12</v>
      </c>
      <c r="R7" s="11" t="s">
        <v>7</v>
      </c>
      <c r="S7" s="9" t="s">
        <v>12</v>
      </c>
    </row>
    <row r="8" spans="1:19" s="5" customFormat="1" ht="15.95" customHeight="1" thickBot="1">
      <c r="A8" s="50"/>
      <c r="B8" s="51"/>
      <c r="C8" s="51"/>
      <c r="D8" s="51"/>
      <c r="E8" s="51"/>
      <c r="F8" s="51"/>
      <c r="G8" s="12" t="s">
        <v>63</v>
      </c>
      <c r="H8" s="12" t="s">
        <v>64</v>
      </c>
      <c r="I8" s="12" t="s">
        <v>65</v>
      </c>
      <c r="J8" s="12" t="s">
        <v>66</v>
      </c>
      <c r="K8" s="12" t="s">
        <v>67</v>
      </c>
      <c r="L8" s="12" t="s">
        <v>68</v>
      </c>
      <c r="M8" s="12" t="s">
        <v>69</v>
      </c>
      <c r="N8" s="12" t="s">
        <v>70</v>
      </c>
      <c r="O8" s="12" t="s">
        <v>71</v>
      </c>
      <c r="P8" s="12" t="s">
        <v>72</v>
      </c>
      <c r="Q8" s="12" t="s">
        <v>73</v>
      </c>
      <c r="R8" s="13"/>
      <c r="S8" s="14"/>
    </row>
    <row r="9" spans="1:19" s="5" customFormat="1" ht="15.95" customHeight="1">
      <c r="A9" s="28" t="s">
        <v>13</v>
      </c>
      <c r="B9" s="56" t="s">
        <v>14</v>
      </c>
      <c r="C9" s="56"/>
      <c r="D9" s="56"/>
      <c r="E9" s="56"/>
      <c r="F9" s="56"/>
      <c r="G9" s="15">
        <v>932116772</v>
      </c>
      <c r="H9" s="15">
        <v>65698481</v>
      </c>
      <c r="I9" s="15">
        <v>997815253</v>
      </c>
      <c r="J9" s="15">
        <v>184027</v>
      </c>
      <c r="K9" s="15">
        <v>916694856</v>
      </c>
      <c r="L9" s="15">
        <v>16046263</v>
      </c>
      <c r="M9" s="15">
        <v>932741119</v>
      </c>
      <c r="N9" s="33">
        <f t="shared" ref="N9:N21" si="0">IF(ISERROR(K9/G9),"-",ROUND(K9/G9*100,1))</f>
        <v>98.3</v>
      </c>
      <c r="O9" s="33">
        <f t="shared" ref="O9:O21" si="1">IF(ISERROR(L9/H9),"-",ROUND(L9/H9*100,1))</f>
        <v>24.4</v>
      </c>
      <c r="P9" s="33">
        <f t="shared" ref="P9:P21" si="2">IF(ISERROR(M9/I9),"-",ROUND(M9/I9*100,1))</f>
        <v>93.5</v>
      </c>
      <c r="Q9" s="33">
        <f>IF(J9=0,"-",ROUND(M9/(I9-J9)*100,1))</f>
        <v>93.5</v>
      </c>
      <c r="R9" s="34">
        <v>92.7</v>
      </c>
      <c r="S9" s="16">
        <v>91.7</v>
      </c>
    </row>
    <row r="10" spans="1:19" s="5" customFormat="1" ht="15.95" customHeight="1">
      <c r="A10" s="24"/>
      <c r="B10" s="25" t="s">
        <v>74</v>
      </c>
      <c r="C10" s="45" t="s">
        <v>15</v>
      </c>
      <c r="D10" s="45"/>
      <c r="E10" s="45"/>
      <c r="F10" s="45"/>
      <c r="G10" s="17">
        <v>932116772</v>
      </c>
      <c r="H10" s="17">
        <v>65698481</v>
      </c>
      <c r="I10" s="17">
        <v>997815253</v>
      </c>
      <c r="J10" s="17">
        <v>184027</v>
      </c>
      <c r="K10" s="17">
        <v>916694856</v>
      </c>
      <c r="L10" s="17">
        <v>16046263</v>
      </c>
      <c r="M10" s="17">
        <v>932741119</v>
      </c>
      <c r="N10" s="35">
        <f t="shared" si="0"/>
        <v>98.3</v>
      </c>
      <c r="O10" s="35">
        <f t="shared" si="1"/>
        <v>24.4</v>
      </c>
      <c r="P10" s="35">
        <f t="shared" si="2"/>
        <v>93.5</v>
      </c>
      <c r="Q10" s="35">
        <f>IF(J10=0,"-",ROUND(M10/(I10-J10)*100,1))</f>
        <v>93.5</v>
      </c>
      <c r="R10" s="36">
        <v>92.7</v>
      </c>
      <c r="S10" s="16">
        <v>91.7</v>
      </c>
    </row>
    <row r="11" spans="1:19" s="5" customFormat="1" ht="15.95" customHeight="1">
      <c r="A11" s="24"/>
      <c r="B11" s="25"/>
      <c r="C11" s="30" t="s">
        <v>75</v>
      </c>
      <c r="D11" s="45" t="s">
        <v>16</v>
      </c>
      <c r="E11" s="45"/>
      <c r="F11" s="45"/>
      <c r="G11" s="17">
        <v>476710769</v>
      </c>
      <c r="H11" s="17">
        <v>40355815</v>
      </c>
      <c r="I11" s="17">
        <v>517066584</v>
      </c>
      <c r="J11" s="18"/>
      <c r="K11" s="17">
        <v>467097937</v>
      </c>
      <c r="L11" s="17">
        <v>9074679</v>
      </c>
      <c r="M11" s="17">
        <v>476172616</v>
      </c>
      <c r="N11" s="35">
        <f t="shared" si="0"/>
        <v>98</v>
      </c>
      <c r="O11" s="35">
        <f t="shared" si="1"/>
        <v>22.5</v>
      </c>
      <c r="P11" s="35">
        <f t="shared" si="2"/>
        <v>92.1</v>
      </c>
      <c r="Q11" s="35"/>
      <c r="R11" s="36">
        <v>91.4</v>
      </c>
      <c r="S11" s="16"/>
    </row>
    <row r="12" spans="1:19" s="5" customFormat="1" ht="15.95" customHeight="1">
      <c r="A12" s="24"/>
      <c r="B12" s="25"/>
      <c r="C12" s="25"/>
      <c r="D12" s="25" t="s">
        <v>76</v>
      </c>
      <c r="E12" s="45" t="s">
        <v>17</v>
      </c>
      <c r="F12" s="45"/>
      <c r="G12" s="17">
        <v>9849192</v>
      </c>
      <c r="H12" s="17">
        <v>953711</v>
      </c>
      <c r="I12" s="17">
        <v>10802903</v>
      </c>
      <c r="J12" s="18"/>
      <c r="K12" s="17">
        <v>9616236</v>
      </c>
      <c r="L12" s="17">
        <v>216790</v>
      </c>
      <c r="M12" s="17">
        <v>9833026</v>
      </c>
      <c r="N12" s="35">
        <f t="shared" si="0"/>
        <v>97.6</v>
      </c>
      <c r="O12" s="35">
        <f t="shared" si="1"/>
        <v>22.7</v>
      </c>
      <c r="P12" s="35">
        <f t="shared" si="2"/>
        <v>91</v>
      </c>
      <c r="Q12" s="35"/>
      <c r="R12" s="36">
        <v>90.1</v>
      </c>
      <c r="S12" s="16"/>
    </row>
    <row r="13" spans="1:19" s="5" customFormat="1" ht="15.95" customHeight="1">
      <c r="A13" s="24"/>
      <c r="B13" s="25"/>
      <c r="C13" s="25"/>
      <c r="D13" s="25" t="s">
        <v>77</v>
      </c>
      <c r="E13" s="45" t="s">
        <v>18</v>
      </c>
      <c r="F13" s="45"/>
      <c r="G13" s="17">
        <v>393246960</v>
      </c>
      <c r="H13" s="17">
        <v>38001040</v>
      </c>
      <c r="I13" s="17">
        <v>431248000</v>
      </c>
      <c r="J13" s="18"/>
      <c r="K13" s="17">
        <v>384249681</v>
      </c>
      <c r="L13" s="17">
        <v>8618518</v>
      </c>
      <c r="M13" s="17">
        <v>392868199</v>
      </c>
      <c r="N13" s="35">
        <f t="shared" si="0"/>
        <v>97.7</v>
      </c>
      <c r="O13" s="35">
        <f t="shared" si="1"/>
        <v>22.7</v>
      </c>
      <c r="P13" s="35">
        <f t="shared" si="2"/>
        <v>91.1</v>
      </c>
      <c r="Q13" s="35"/>
      <c r="R13" s="36">
        <v>90.2</v>
      </c>
      <c r="S13" s="16"/>
    </row>
    <row r="14" spans="1:19" s="5" customFormat="1" ht="15.95" customHeight="1">
      <c r="A14" s="24"/>
      <c r="B14" s="25"/>
      <c r="C14" s="25"/>
      <c r="D14" s="25"/>
      <c r="E14" s="57" t="s">
        <v>19</v>
      </c>
      <c r="F14" s="57"/>
      <c r="G14" s="17">
        <v>4079826</v>
      </c>
      <c r="H14" s="17">
        <v>5473</v>
      </c>
      <c r="I14" s="17">
        <v>4085299</v>
      </c>
      <c r="J14" s="18"/>
      <c r="K14" s="17">
        <v>4064555</v>
      </c>
      <c r="L14" s="17">
        <v>1270</v>
      </c>
      <c r="M14" s="17">
        <v>4065825</v>
      </c>
      <c r="N14" s="35">
        <f t="shared" si="0"/>
        <v>99.6</v>
      </c>
      <c r="O14" s="35">
        <f t="shared" si="1"/>
        <v>23.2</v>
      </c>
      <c r="P14" s="35">
        <f t="shared" si="2"/>
        <v>99.5</v>
      </c>
      <c r="Q14" s="35"/>
      <c r="R14" s="36">
        <v>99.6</v>
      </c>
      <c r="S14" s="16"/>
    </row>
    <row r="15" spans="1:19" s="5" customFormat="1" ht="15.95" customHeight="1">
      <c r="A15" s="24"/>
      <c r="B15" s="25"/>
      <c r="C15" s="25"/>
      <c r="D15" s="25" t="s">
        <v>78</v>
      </c>
      <c r="E15" s="45" t="s">
        <v>20</v>
      </c>
      <c r="F15" s="45"/>
      <c r="G15" s="17">
        <v>18084897</v>
      </c>
      <c r="H15" s="17">
        <v>406393</v>
      </c>
      <c r="I15" s="17">
        <v>18491290</v>
      </c>
      <c r="J15" s="18"/>
      <c r="K15" s="17">
        <v>17976757</v>
      </c>
      <c r="L15" s="17">
        <v>68913</v>
      </c>
      <c r="M15" s="17">
        <v>18045670</v>
      </c>
      <c r="N15" s="35">
        <f t="shared" si="0"/>
        <v>99.4</v>
      </c>
      <c r="O15" s="35">
        <f t="shared" si="1"/>
        <v>17</v>
      </c>
      <c r="P15" s="35">
        <f t="shared" si="2"/>
        <v>97.6</v>
      </c>
      <c r="Q15" s="35"/>
      <c r="R15" s="36">
        <v>97.5</v>
      </c>
      <c r="S15" s="16"/>
    </row>
    <row r="16" spans="1:19" s="5" customFormat="1" ht="15.95" customHeight="1">
      <c r="A16" s="24"/>
      <c r="B16" s="25"/>
      <c r="C16" s="25"/>
      <c r="D16" s="25" t="s">
        <v>79</v>
      </c>
      <c r="E16" s="45" t="s">
        <v>21</v>
      </c>
      <c r="F16" s="45"/>
      <c r="G16" s="17">
        <v>55529720</v>
      </c>
      <c r="H16" s="17">
        <v>994671</v>
      </c>
      <c r="I16" s="17">
        <v>56524391</v>
      </c>
      <c r="J16" s="18"/>
      <c r="K16" s="17">
        <v>55255263</v>
      </c>
      <c r="L16" s="17">
        <v>170458</v>
      </c>
      <c r="M16" s="17">
        <v>55425721</v>
      </c>
      <c r="N16" s="35">
        <f t="shared" si="0"/>
        <v>99.5</v>
      </c>
      <c r="O16" s="35">
        <f t="shared" si="1"/>
        <v>17.100000000000001</v>
      </c>
      <c r="P16" s="35">
        <f t="shared" si="2"/>
        <v>98.1</v>
      </c>
      <c r="Q16" s="35"/>
      <c r="R16" s="36">
        <v>98.1</v>
      </c>
      <c r="S16" s="16"/>
    </row>
    <row r="17" spans="1:19" s="5" customFormat="1" ht="15.95" customHeight="1">
      <c r="A17" s="24"/>
      <c r="B17" s="25"/>
      <c r="C17" s="30" t="s">
        <v>80</v>
      </c>
      <c r="D17" s="45" t="s">
        <v>22</v>
      </c>
      <c r="E17" s="45"/>
      <c r="F17" s="45"/>
      <c r="G17" s="17">
        <v>400283556</v>
      </c>
      <c r="H17" s="17">
        <v>24352497</v>
      </c>
      <c r="I17" s="17">
        <v>424636053</v>
      </c>
      <c r="J17" s="17">
        <v>0</v>
      </c>
      <c r="K17" s="17">
        <v>394661493</v>
      </c>
      <c r="L17" s="17">
        <v>6797824</v>
      </c>
      <c r="M17" s="17">
        <v>401459317</v>
      </c>
      <c r="N17" s="35">
        <f t="shared" si="0"/>
        <v>98.6</v>
      </c>
      <c r="O17" s="35">
        <f t="shared" si="1"/>
        <v>27.9</v>
      </c>
      <c r="P17" s="35">
        <f t="shared" si="2"/>
        <v>94.5</v>
      </c>
      <c r="Q17" s="35" t="str">
        <f>IF(J17=0,"-",ROUND(M17/(I17-J17)*100,1))</f>
        <v>-</v>
      </c>
      <c r="R17" s="36">
        <v>93.7</v>
      </c>
      <c r="S17" s="16">
        <v>0</v>
      </c>
    </row>
    <row r="18" spans="1:19" s="5" customFormat="1" ht="15.95" customHeight="1">
      <c r="A18" s="24"/>
      <c r="B18" s="25"/>
      <c r="C18" s="25"/>
      <c r="D18" s="25" t="s">
        <v>76</v>
      </c>
      <c r="E18" s="45" t="s">
        <v>23</v>
      </c>
      <c r="F18" s="45"/>
      <c r="G18" s="17">
        <v>397102107</v>
      </c>
      <c r="H18" s="17">
        <v>24352497</v>
      </c>
      <c r="I18" s="17">
        <v>421454604</v>
      </c>
      <c r="J18" s="17">
        <v>0</v>
      </c>
      <c r="K18" s="17">
        <v>391480044</v>
      </c>
      <c r="L18" s="17">
        <v>6797824</v>
      </c>
      <c r="M18" s="17">
        <v>398277868</v>
      </c>
      <c r="N18" s="35">
        <f t="shared" si="0"/>
        <v>98.6</v>
      </c>
      <c r="O18" s="35">
        <f t="shared" si="1"/>
        <v>27.9</v>
      </c>
      <c r="P18" s="35">
        <f t="shared" si="2"/>
        <v>94.5</v>
      </c>
      <c r="Q18" s="35" t="str">
        <f>IF(J18=0,"-",ROUND(M18/(I18-J18)*100,1))</f>
        <v>-</v>
      </c>
      <c r="R18" s="36">
        <v>93.7</v>
      </c>
      <c r="S18" s="16">
        <v>0</v>
      </c>
    </row>
    <row r="19" spans="1:19" s="5" customFormat="1" ht="15.95" customHeight="1">
      <c r="A19" s="24"/>
      <c r="B19" s="25"/>
      <c r="C19" s="25"/>
      <c r="D19" s="25"/>
      <c r="E19" s="25" t="s">
        <v>81</v>
      </c>
      <c r="F19" s="29" t="s">
        <v>24</v>
      </c>
      <c r="G19" s="17">
        <v>183070076</v>
      </c>
      <c r="H19" s="17">
        <v>11502875</v>
      </c>
      <c r="I19" s="17">
        <v>194572951</v>
      </c>
      <c r="J19" s="17">
        <v>0</v>
      </c>
      <c r="K19" s="17">
        <v>180370628</v>
      </c>
      <c r="L19" s="17">
        <v>3255276</v>
      </c>
      <c r="M19" s="17">
        <v>183625904</v>
      </c>
      <c r="N19" s="35">
        <f t="shared" si="0"/>
        <v>98.5</v>
      </c>
      <c r="O19" s="35">
        <f t="shared" si="1"/>
        <v>28.3</v>
      </c>
      <c r="P19" s="35">
        <f t="shared" si="2"/>
        <v>94.4</v>
      </c>
      <c r="Q19" s="35" t="str">
        <f>IF(J19=0,"-",ROUND(M19/(I19-J19)*100,1))</f>
        <v>-</v>
      </c>
      <c r="R19" s="36">
        <v>93.6</v>
      </c>
      <c r="S19" s="16">
        <v>0</v>
      </c>
    </row>
    <row r="20" spans="1:19" s="5" customFormat="1" ht="15.95" customHeight="1">
      <c r="A20" s="24"/>
      <c r="B20" s="25"/>
      <c r="C20" s="25"/>
      <c r="D20" s="25"/>
      <c r="E20" s="25" t="s">
        <v>82</v>
      </c>
      <c r="F20" s="29" t="s">
        <v>25</v>
      </c>
      <c r="G20" s="17">
        <v>161655659</v>
      </c>
      <c r="H20" s="17">
        <v>10233945</v>
      </c>
      <c r="I20" s="17">
        <v>171889604</v>
      </c>
      <c r="J20" s="17">
        <v>0</v>
      </c>
      <c r="K20" s="17">
        <v>159294490</v>
      </c>
      <c r="L20" s="17">
        <v>2870241</v>
      </c>
      <c r="M20" s="17">
        <v>162164731</v>
      </c>
      <c r="N20" s="35">
        <f t="shared" si="0"/>
        <v>98.5</v>
      </c>
      <c r="O20" s="35">
        <f t="shared" si="1"/>
        <v>28</v>
      </c>
      <c r="P20" s="35">
        <f t="shared" si="2"/>
        <v>94.3</v>
      </c>
      <c r="Q20" s="35"/>
      <c r="R20" s="36">
        <v>93.5</v>
      </c>
      <c r="S20" s="16"/>
    </row>
    <row r="21" spans="1:19" s="5" customFormat="1" ht="15.95" customHeight="1">
      <c r="A21" s="24"/>
      <c r="B21" s="25"/>
      <c r="C21" s="25"/>
      <c r="D21" s="25"/>
      <c r="E21" s="25" t="s">
        <v>83</v>
      </c>
      <c r="F21" s="29" t="s">
        <v>26</v>
      </c>
      <c r="G21" s="17">
        <v>52376372</v>
      </c>
      <c r="H21" s="17">
        <v>2615677</v>
      </c>
      <c r="I21" s="17">
        <v>54992049</v>
      </c>
      <c r="J21" s="17">
        <v>0</v>
      </c>
      <c r="K21" s="17">
        <v>51814926</v>
      </c>
      <c r="L21" s="17">
        <v>672307</v>
      </c>
      <c r="M21" s="17">
        <v>52487233</v>
      </c>
      <c r="N21" s="35">
        <f t="shared" si="0"/>
        <v>98.9</v>
      </c>
      <c r="O21" s="35">
        <f t="shared" si="1"/>
        <v>25.7</v>
      </c>
      <c r="P21" s="35">
        <f t="shared" si="2"/>
        <v>95.4</v>
      </c>
      <c r="Q21" s="35"/>
      <c r="R21" s="36">
        <v>94.7</v>
      </c>
      <c r="S21" s="16"/>
    </row>
    <row r="22" spans="1:19" s="5" customFormat="1" ht="14.25" customHeight="1">
      <c r="A22" s="24"/>
      <c r="B22" s="25"/>
      <c r="C22" s="25"/>
      <c r="D22" s="25" t="s">
        <v>77</v>
      </c>
      <c r="E22" s="45" t="s">
        <v>89</v>
      </c>
      <c r="F22" s="45"/>
      <c r="G22" s="17">
        <v>3181449</v>
      </c>
      <c r="H22" s="17">
        <v>0</v>
      </c>
      <c r="I22" s="17">
        <v>3181449</v>
      </c>
      <c r="J22" s="17">
        <v>0</v>
      </c>
      <c r="K22" s="17">
        <v>3181449</v>
      </c>
      <c r="L22" s="17">
        <v>0</v>
      </c>
      <c r="M22" s="17">
        <v>3181449</v>
      </c>
      <c r="N22" s="35">
        <f>IF(ISERROR(K22/G22),"-",ROUND(K22/G22*100,1))</f>
        <v>100</v>
      </c>
      <c r="O22" s="35" t="str">
        <f t="shared" ref="O22:O29" si="3">IF(ISERROR(L22/H22),"-",ROUND(L22/H22*100,1))</f>
        <v>-</v>
      </c>
      <c r="P22" s="35">
        <f>IF(ISERROR(M22/I22),"-",ROUND(M22/I22*100,1))</f>
        <v>100</v>
      </c>
      <c r="Q22" s="35"/>
      <c r="R22" s="36">
        <v>100</v>
      </c>
      <c r="S22" s="16"/>
    </row>
    <row r="23" spans="1:19" s="5" customFormat="1" ht="15.95" customHeight="1">
      <c r="A23" s="24"/>
      <c r="B23" s="25"/>
      <c r="C23" s="30" t="s">
        <v>84</v>
      </c>
      <c r="D23" s="45" t="s">
        <v>28</v>
      </c>
      <c r="E23" s="45"/>
      <c r="F23" s="45"/>
      <c r="G23" s="17">
        <v>6970732</v>
      </c>
      <c r="H23" s="17">
        <v>683844</v>
      </c>
      <c r="I23" s="17">
        <v>7654576</v>
      </c>
      <c r="J23" s="18"/>
      <c r="K23" s="17">
        <v>6783713</v>
      </c>
      <c r="L23" s="17">
        <v>141451</v>
      </c>
      <c r="M23" s="17">
        <v>6925164</v>
      </c>
      <c r="N23" s="35">
        <f t="shared" ref="N23:N29" si="4">IF(ISERROR(K23/G23),"-",ROUND(K23/G23*100,1))</f>
        <v>97.3</v>
      </c>
      <c r="O23" s="35">
        <f t="shared" si="3"/>
        <v>20.7</v>
      </c>
      <c r="P23" s="35">
        <f t="shared" ref="P23:P29" si="5">IF(ISERROR(M23/I23),"-",ROUND(M23/I23*100,1))</f>
        <v>90.5</v>
      </c>
      <c r="Q23" s="35"/>
      <c r="R23" s="36">
        <v>89.5</v>
      </c>
      <c r="S23" s="16"/>
    </row>
    <row r="24" spans="1:19" s="5" customFormat="1" ht="15.95" customHeight="1">
      <c r="A24" s="24"/>
      <c r="B24" s="25"/>
      <c r="C24" s="30" t="s">
        <v>85</v>
      </c>
      <c r="D24" s="45" t="s">
        <v>29</v>
      </c>
      <c r="E24" s="45"/>
      <c r="F24" s="45"/>
      <c r="G24" s="17">
        <v>48145680</v>
      </c>
      <c r="H24" s="17">
        <v>23</v>
      </c>
      <c r="I24" s="17">
        <v>48145703</v>
      </c>
      <c r="J24" s="18"/>
      <c r="K24" s="17">
        <v>48145678</v>
      </c>
      <c r="L24" s="17">
        <v>23</v>
      </c>
      <c r="M24" s="17">
        <v>48145701</v>
      </c>
      <c r="N24" s="35">
        <f t="shared" si="4"/>
        <v>100</v>
      </c>
      <c r="O24" s="35">
        <f t="shared" si="3"/>
        <v>100</v>
      </c>
      <c r="P24" s="35">
        <f t="shared" si="5"/>
        <v>100</v>
      </c>
      <c r="Q24" s="35"/>
      <c r="R24" s="36">
        <v>100</v>
      </c>
      <c r="S24" s="16"/>
    </row>
    <row r="25" spans="1:19" s="5" customFormat="1" ht="15.95" customHeight="1">
      <c r="A25" s="24"/>
      <c r="B25" s="25"/>
      <c r="C25" s="30" t="s">
        <v>86</v>
      </c>
      <c r="D25" s="45" t="s">
        <v>30</v>
      </c>
      <c r="E25" s="45"/>
      <c r="F25" s="45"/>
      <c r="G25" s="17">
        <v>6035</v>
      </c>
      <c r="H25" s="17">
        <v>0</v>
      </c>
      <c r="I25" s="17">
        <v>6035</v>
      </c>
      <c r="J25" s="18"/>
      <c r="K25" s="17">
        <v>6035</v>
      </c>
      <c r="L25" s="17">
        <v>0</v>
      </c>
      <c r="M25" s="17">
        <v>6035</v>
      </c>
      <c r="N25" s="35">
        <f t="shared" si="4"/>
        <v>100</v>
      </c>
      <c r="O25" s="35" t="str">
        <f t="shared" si="3"/>
        <v>-</v>
      </c>
      <c r="P25" s="35">
        <f t="shared" si="5"/>
        <v>100</v>
      </c>
      <c r="Q25" s="35"/>
      <c r="R25" s="36">
        <v>100</v>
      </c>
      <c r="S25" s="16"/>
    </row>
    <row r="26" spans="1:19" s="5" customFormat="1" ht="15.95" customHeight="1">
      <c r="A26" s="24"/>
      <c r="B26" s="25"/>
      <c r="C26" s="30" t="s">
        <v>87</v>
      </c>
      <c r="D26" s="45" t="s">
        <v>31</v>
      </c>
      <c r="E26" s="45"/>
      <c r="F26" s="45"/>
      <c r="G26" s="17">
        <v>0</v>
      </c>
      <c r="H26" s="17">
        <v>306302</v>
      </c>
      <c r="I26" s="17">
        <v>306302</v>
      </c>
      <c r="J26" s="17">
        <v>184027</v>
      </c>
      <c r="K26" s="17">
        <v>0</v>
      </c>
      <c r="L26" s="17">
        <v>32286</v>
      </c>
      <c r="M26" s="17">
        <v>32286</v>
      </c>
      <c r="N26" s="35" t="str">
        <f t="shared" si="4"/>
        <v>-</v>
      </c>
      <c r="O26" s="35">
        <f t="shared" si="3"/>
        <v>10.5</v>
      </c>
      <c r="P26" s="35">
        <f t="shared" si="5"/>
        <v>10.5</v>
      </c>
      <c r="Q26" s="35">
        <f>IF(J26=0,"-",ROUND(M26/(I26-J26)*100,1))</f>
        <v>26.4</v>
      </c>
      <c r="R26" s="36">
        <v>0.1</v>
      </c>
      <c r="S26" s="16">
        <v>0.9</v>
      </c>
    </row>
    <row r="27" spans="1:19" s="5" customFormat="1" ht="15.95" customHeight="1">
      <c r="A27" s="24"/>
      <c r="B27" s="25"/>
      <c r="C27" s="30"/>
      <c r="D27" s="25" t="s">
        <v>76</v>
      </c>
      <c r="E27" s="45" t="s">
        <v>32</v>
      </c>
      <c r="F27" s="45"/>
      <c r="G27" s="17">
        <v>0</v>
      </c>
      <c r="H27" s="17">
        <v>259187</v>
      </c>
      <c r="I27" s="17">
        <v>259187</v>
      </c>
      <c r="J27" s="17">
        <v>149704</v>
      </c>
      <c r="K27" s="17">
        <v>0</v>
      </c>
      <c r="L27" s="17">
        <v>28133</v>
      </c>
      <c r="M27" s="17">
        <v>28133</v>
      </c>
      <c r="N27" s="35" t="str">
        <f t="shared" si="4"/>
        <v>-</v>
      </c>
      <c r="O27" s="35">
        <f t="shared" si="3"/>
        <v>10.9</v>
      </c>
      <c r="P27" s="35">
        <f t="shared" si="5"/>
        <v>10.9</v>
      </c>
      <c r="Q27" s="35">
        <f>IF(J27=0,"-",ROUND(M27/(I27-J27)*100,1))</f>
        <v>25.7</v>
      </c>
      <c r="R27" s="36">
        <v>0.1</v>
      </c>
      <c r="S27" s="16">
        <v>0.9</v>
      </c>
    </row>
    <row r="28" spans="1:19" s="5" customFormat="1" ht="15.95" customHeight="1">
      <c r="A28" s="24"/>
      <c r="B28" s="25"/>
      <c r="C28" s="25"/>
      <c r="D28" s="25" t="s">
        <v>77</v>
      </c>
      <c r="E28" s="45" t="s">
        <v>33</v>
      </c>
      <c r="F28" s="45"/>
      <c r="G28" s="17">
        <v>0</v>
      </c>
      <c r="H28" s="17">
        <v>47115</v>
      </c>
      <c r="I28" s="17">
        <v>47115</v>
      </c>
      <c r="J28" s="17">
        <v>34323</v>
      </c>
      <c r="K28" s="17">
        <v>0</v>
      </c>
      <c r="L28" s="17">
        <v>4153</v>
      </c>
      <c r="M28" s="17">
        <v>4153</v>
      </c>
      <c r="N28" s="35" t="str">
        <f t="shared" si="4"/>
        <v>-</v>
      </c>
      <c r="O28" s="35">
        <f t="shared" si="3"/>
        <v>8.8000000000000007</v>
      </c>
      <c r="P28" s="35">
        <f t="shared" si="5"/>
        <v>8.8000000000000007</v>
      </c>
      <c r="Q28" s="35">
        <f>IF(J28=0,"-",ROUND(M28/(I28-J28)*100,1))</f>
        <v>32.5</v>
      </c>
      <c r="R28" s="36">
        <v>0</v>
      </c>
      <c r="S28" s="16">
        <v>0.4</v>
      </c>
    </row>
    <row r="29" spans="1:19" s="5" customFormat="1" ht="15.95" customHeight="1">
      <c r="A29" s="24"/>
      <c r="B29" s="25"/>
      <c r="C29" s="25"/>
      <c r="D29" s="25" t="s">
        <v>78</v>
      </c>
      <c r="E29" s="45" t="s">
        <v>34</v>
      </c>
      <c r="F29" s="45"/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35" t="str">
        <f t="shared" si="4"/>
        <v>-</v>
      </c>
      <c r="O29" s="35" t="str">
        <f t="shared" si="3"/>
        <v>-</v>
      </c>
      <c r="P29" s="35" t="str">
        <f t="shared" si="5"/>
        <v>-</v>
      </c>
      <c r="Q29" s="35"/>
      <c r="R29" s="36" t="s">
        <v>107</v>
      </c>
      <c r="S29" s="16"/>
    </row>
    <row r="30" spans="1:19" s="5" customFormat="1" ht="15.95" customHeight="1">
      <c r="A30" s="24"/>
      <c r="B30" s="25" t="s">
        <v>88</v>
      </c>
      <c r="C30" s="45" t="s">
        <v>35</v>
      </c>
      <c r="D30" s="45"/>
      <c r="E30" s="45"/>
      <c r="F30" s="45"/>
      <c r="G30" s="18"/>
      <c r="H30" s="18"/>
      <c r="I30" s="18"/>
      <c r="J30" s="18"/>
      <c r="K30" s="18"/>
      <c r="L30" s="18"/>
      <c r="M30" s="18"/>
      <c r="N30" s="37"/>
      <c r="O30" s="37"/>
      <c r="P30" s="37"/>
      <c r="Q30" s="37"/>
      <c r="R30" s="38"/>
      <c r="S30" s="16"/>
    </row>
    <row r="31" spans="1:19" s="5" customFormat="1" ht="15.95" customHeight="1">
      <c r="A31" s="24" t="s">
        <v>36</v>
      </c>
      <c r="B31" s="45" t="s">
        <v>37</v>
      </c>
      <c r="C31" s="45"/>
      <c r="D31" s="45"/>
      <c r="E31" s="45"/>
      <c r="F31" s="45"/>
      <c r="G31" s="17">
        <v>74173030</v>
      </c>
      <c r="H31" s="17">
        <v>4228587</v>
      </c>
      <c r="I31" s="17">
        <v>78401617</v>
      </c>
      <c r="J31" s="17">
        <v>0</v>
      </c>
      <c r="K31" s="17">
        <v>73152883</v>
      </c>
      <c r="L31" s="17">
        <v>1233228</v>
      </c>
      <c r="M31" s="17">
        <v>74386111</v>
      </c>
      <c r="N31" s="35">
        <f t="shared" ref="N31:P37" si="6">IF(ISERROR(K31/G31),"-",ROUND(K31/G31*100,1))</f>
        <v>98.6</v>
      </c>
      <c r="O31" s="35">
        <f t="shared" si="6"/>
        <v>29.2</v>
      </c>
      <c r="P31" s="35">
        <f t="shared" si="6"/>
        <v>94.9</v>
      </c>
      <c r="Q31" s="35" t="str">
        <f>IF(J31=0,"-",ROUND(M31/(I31-J31)*100,1))</f>
        <v>-</v>
      </c>
      <c r="R31" s="36">
        <v>94.2</v>
      </c>
      <c r="S31" s="16">
        <v>0</v>
      </c>
    </row>
    <row r="32" spans="1:19" s="5" customFormat="1" ht="15.95" customHeight="1">
      <c r="A32" s="24"/>
      <c r="B32" s="25" t="s">
        <v>74</v>
      </c>
      <c r="C32" s="45" t="s">
        <v>38</v>
      </c>
      <c r="D32" s="45"/>
      <c r="E32" s="45"/>
      <c r="F32" s="45"/>
      <c r="G32" s="17">
        <v>74173030</v>
      </c>
      <c r="H32" s="17">
        <v>4228587</v>
      </c>
      <c r="I32" s="17">
        <v>78401617</v>
      </c>
      <c r="J32" s="17">
        <v>0</v>
      </c>
      <c r="K32" s="17">
        <v>73152883</v>
      </c>
      <c r="L32" s="17">
        <v>1233228</v>
      </c>
      <c r="M32" s="17">
        <v>74386111</v>
      </c>
      <c r="N32" s="35">
        <f t="shared" si="6"/>
        <v>98.6</v>
      </c>
      <c r="O32" s="35">
        <f t="shared" si="6"/>
        <v>29.2</v>
      </c>
      <c r="P32" s="35">
        <f t="shared" si="6"/>
        <v>94.9</v>
      </c>
      <c r="Q32" s="35" t="str">
        <f>IF(J32=0,"-",ROUND(M32/(I32-J32)*100,1))</f>
        <v>-</v>
      </c>
      <c r="R32" s="36">
        <v>94.2</v>
      </c>
      <c r="S32" s="16">
        <v>0</v>
      </c>
    </row>
    <row r="33" spans="1:19" s="5" customFormat="1" ht="15.95" customHeight="1">
      <c r="A33" s="24"/>
      <c r="B33" s="25"/>
      <c r="C33" s="30" t="s">
        <v>75</v>
      </c>
      <c r="D33" s="45" t="s">
        <v>39</v>
      </c>
      <c r="E33" s="45"/>
      <c r="F33" s="45"/>
      <c r="G33" s="17">
        <v>27986</v>
      </c>
      <c r="H33" s="17">
        <v>686</v>
      </c>
      <c r="I33" s="17">
        <v>28672</v>
      </c>
      <c r="J33" s="18"/>
      <c r="K33" s="17">
        <v>27735</v>
      </c>
      <c r="L33" s="17">
        <v>354</v>
      </c>
      <c r="M33" s="17">
        <v>28089</v>
      </c>
      <c r="N33" s="35">
        <f t="shared" si="6"/>
        <v>99.1</v>
      </c>
      <c r="O33" s="35">
        <f t="shared" si="6"/>
        <v>51.6</v>
      </c>
      <c r="P33" s="35">
        <f t="shared" si="6"/>
        <v>98</v>
      </c>
      <c r="Q33" s="35"/>
      <c r="R33" s="36">
        <v>98.6</v>
      </c>
      <c r="S33" s="16"/>
    </row>
    <row r="34" spans="1:19" s="5" customFormat="1" ht="15.95" customHeight="1">
      <c r="A34" s="24"/>
      <c r="B34" s="25"/>
      <c r="C34" s="30" t="s">
        <v>80</v>
      </c>
      <c r="D34" s="45" t="s">
        <v>40</v>
      </c>
      <c r="E34" s="45"/>
      <c r="F34" s="45"/>
      <c r="G34" s="17">
        <v>8411223</v>
      </c>
      <c r="H34" s="17">
        <v>81146</v>
      </c>
      <c r="I34" s="17">
        <v>8492369</v>
      </c>
      <c r="J34" s="18"/>
      <c r="K34" s="17">
        <v>8386233</v>
      </c>
      <c r="L34" s="17">
        <v>40153</v>
      </c>
      <c r="M34" s="17">
        <v>8426386</v>
      </c>
      <c r="N34" s="35">
        <f t="shared" si="6"/>
        <v>99.7</v>
      </c>
      <c r="O34" s="35">
        <f t="shared" si="6"/>
        <v>49.5</v>
      </c>
      <c r="P34" s="35">
        <f t="shared" si="6"/>
        <v>99.2</v>
      </c>
      <c r="Q34" s="35"/>
      <c r="R34" s="36">
        <v>99</v>
      </c>
      <c r="S34" s="16"/>
    </row>
    <row r="35" spans="1:19" s="5" customFormat="1" ht="15.95" customHeight="1">
      <c r="A35" s="24"/>
      <c r="B35" s="25"/>
      <c r="C35" s="30" t="s">
        <v>84</v>
      </c>
      <c r="D35" s="45" t="s">
        <v>41</v>
      </c>
      <c r="E35" s="45"/>
      <c r="F35" s="45"/>
      <c r="G35" s="17">
        <v>65733821</v>
      </c>
      <c r="H35" s="17">
        <v>4146755</v>
      </c>
      <c r="I35" s="17">
        <v>69880576</v>
      </c>
      <c r="J35" s="17">
        <v>0</v>
      </c>
      <c r="K35" s="17">
        <v>64738915</v>
      </c>
      <c r="L35" s="17">
        <v>1192721</v>
      </c>
      <c r="M35" s="17">
        <v>65931636</v>
      </c>
      <c r="N35" s="35">
        <f t="shared" si="6"/>
        <v>98.5</v>
      </c>
      <c r="O35" s="35">
        <f t="shared" si="6"/>
        <v>28.8</v>
      </c>
      <c r="P35" s="35">
        <f t="shared" si="6"/>
        <v>94.3</v>
      </c>
      <c r="Q35" s="35" t="str">
        <f>IF(J35=0,"-",ROUND(M35/(I35-J35)*100,1))</f>
        <v>-</v>
      </c>
      <c r="R35" s="36">
        <v>93.6</v>
      </c>
      <c r="S35" s="16">
        <v>0</v>
      </c>
    </row>
    <row r="36" spans="1:19" s="5" customFormat="1" ht="15.95" customHeight="1">
      <c r="A36" s="24"/>
      <c r="B36" s="25"/>
      <c r="C36" s="30"/>
      <c r="D36" s="25" t="s">
        <v>76</v>
      </c>
      <c r="E36" s="45" t="s">
        <v>24</v>
      </c>
      <c r="F36" s="45"/>
      <c r="G36" s="17">
        <v>40179683</v>
      </c>
      <c r="H36" s="17">
        <v>2529740</v>
      </c>
      <c r="I36" s="17">
        <v>42709423</v>
      </c>
      <c r="J36" s="17">
        <v>0</v>
      </c>
      <c r="K36" s="17">
        <v>39569408</v>
      </c>
      <c r="L36" s="17">
        <v>728903</v>
      </c>
      <c r="M36" s="17">
        <v>40298311</v>
      </c>
      <c r="N36" s="35">
        <f t="shared" si="6"/>
        <v>98.5</v>
      </c>
      <c r="O36" s="35">
        <f t="shared" si="6"/>
        <v>28.8</v>
      </c>
      <c r="P36" s="35">
        <f t="shared" si="6"/>
        <v>94.4</v>
      </c>
      <c r="Q36" s="35" t="str">
        <f>IF(J36=0,"-",ROUND(M36/(I36-J36)*100,1))</f>
        <v>-</v>
      </c>
      <c r="R36" s="36">
        <v>93.6</v>
      </c>
      <c r="S36" s="16">
        <v>0</v>
      </c>
    </row>
    <row r="37" spans="1:19" s="5" customFormat="1" ht="15.95" customHeight="1">
      <c r="A37" s="24"/>
      <c r="B37" s="25"/>
      <c r="C37" s="25"/>
      <c r="D37" s="25" t="s">
        <v>77</v>
      </c>
      <c r="E37" s="45" t="s">
        <v>25</v>
      </c>
      <c r="F37" s="45"/>
      <c r="G37" s="17">
        <v>25554138</v>
      </c>
      <c r="H37" s="17">
        <v>1617015</v>
      </c>
      <c r="I37" s="17">
        <v>27171153</v>
      </c>
      <c r="J37" s="17">
        <v>0</v>
      </c>
      <c r="K37" s="17">
        <v>25169507</v>
      </c>
      <c r="L37" s="17">
        <v>463818</v>
      </c>
      <c r="M37" s="17">
        <v>25633325</v>
      </c>
      <c r="N37" s="35">
        <f t="shared" si="6"/>
        <v>98.5</v>
      </c>
      <c r="O37" s="35">
        <f t="shared" si="6"/>
        <v>28.7</v>
      </c>
      <c r="P37" s="35">
        <f t="shared" si="6"/>
        <v>94.3</v>
      </c>
      <c r="Q37" s="35"/>
      <c r="R37" s="36">
        <v>93.5</v>
      </c>
      <c r="S37" s="16"/>
    </row>
    <row r="38" spans="1:19" s="5" customFormat="1" ht="15.95" customHeight="1">
      <c r="A38" s="24"/>
      <c r="B38" s="25"/>
      <c r="C38" s="30" t="s">
        <v>85</v>
      </c>
      <c r="D38" s="45" t="s">
        <v>42</v>
      </c>
      <c r="E38" s="45"/>
      <c r="F38" s="45"/>
      <c r="G38" s="18"/>
      <c r="H38" s="18"/>
      <c r="I38" s="18"/>
      <c r="J38" s="18"/>
      <c r="K38" s="18"/>
      <c r="L38" s="18"/>
      <c r="M38" s="18"/>
      <c r="N38" s="37"/>
      <c r="O38" s="37"/>
      <c r="P38" s="37"/>
      <c r="Q38" s="37"/>
      <c r="R38" s="38"/>
      <c r="S38" s="16"/>
    </row>
    <row r="39" spans="1:19" s="5" customFormat="1" ht="15.95" customHeight="1">
      <c r="A39" s="24"/>
      <c r="B39" s="25"/>
      <c r="C39" s="30" t="s">
        <v>86</v>
      </c>
      <c r="D39" s="45" t="s">
        <v>43</v>
      </c>
      <c r="E39" s="45"/>
      <c r="F39" s="45"/>
      <c r="G39" s="18"/>
      <c r="H39" s="18"/>
      <c r="I39" s="18"/>
      <c r="J39" s="18"/>
      <c r="K39" s="18"/>
      <c r="L39" s="18"/>
      <c r="M39" s="18"/>
      <c r="N39" s="37"/>
      <c r="O39" s="37"/>
      <c r="P39" s="37"/>
      <c r="Q39" s="37"/>
      <c r="R39" s="38"/>
      <c r="S39" s="16"/>
    </row>
    <row r="40" spans="1:19" s="5" customFormat="1" ht="15.95" customHeight="1">
      <c r="A40" s="24"/>
      <c r="B40" s="25"/>
      <c r="C40" s="30" t="s">
        <v>87</v>
      </c>
      <c r="D40" s="45" t="s">
        <v>44</v>
      </c>
      <c r="E40" s="45"/>
      <c r="F40" s="45"/>
      <c r="G40" s="18"/>
      <c r="H40" s="18"/>
      <c r="I40" s="18"/>
      <c r="J40" s="18"/>
      <c r="K40" s="18"/>
      <c r="L40" s="18"/>
      <c r="M40" s="18"/>
      <c r="N40" s="37"/>
      <c r="O40" s="37"/>
      <c r="P40" s="37"/>
      <c r="Q40" s="37"/>
      <c r="R40" s="38"/>
      <c r="S40" s="16"/>
    </row>
    <row r="41" spans="1:19" s="5" customFormat="1" ht="15.95" customHeight="1">
      <c r="A41" s="24"/>
      <c r="B41" s="25" t="s">
        <v>88</v>
      </c>
      <c r="C41" s="45" t="s">
        <v>45</v>
      </c>
      <c r="D41" s="45"/>
      <c r="E41" s="45"/>
      <c r="F41" s="45"/>
      <c r="G41" s="18"/>
      <c r="H41" s="18"/>
      <c r="I41" s="18"/>
      <c r="J41" s="18"/>
      <c r="K41" s="18"/>
      <c r="L41" s="18"/>
      <c r="M41" s="18"/>
      <c r="N41" s="37"/>
      <c r="O41" s="37"/>
      <c r="P41" s="37"/>
      <c r="Q41" s="37"/>
      <c r="R41" s="38"/>
      <c r="S41" s="16"/>
    </row>
    <row r="42" spans="1:19" s="5" customFormat="1" ht="15.95" customHeight="1" thickBot="1">
      <c r="A42" s="31" t="s">
        <v>46</v>
      </c>
      <c r="B42" s="54" t="s">
        <v>47</v>
      </c>
      <c r="C42" s="54"/>
      <c r="D42" s="54"/>
      <c r="E42" s="54"/>
      <c r="F42" s="54"/>
      <c r="G42" s="19"/>
      <c r="H42" s="19"/>
      <c r="I42" s="19"/>
      <c r="J42" s="19"/>
      <c r="K42" s="19"/>
      <c r="L42" s="19"/>
      <c r="M42" s="19"/>
      <c r="N42" s="39"/>
      <c r="O42" s="39"/>
      <c r="P42" s="39"/>
      <c r="Q42" s="39"/>
      <c r="R42" s="40"/>
      <c r="S42" s="16"/>
    </row>
    <row r="43" spans="1:19" s="5" customFormat="1" ht="15.95" customHeight="1" thickTop="1">
      <c r="A43" s="32"/>
      <c r="B43" s="58" t="s">
        <v>48</v>
      </c>
      <c r="C43" s="58"/>
      <c r="D43" s="58"/>
      <c r="E43" s="58"/>
      <c r="F43" s="58"/>
      <c r="G43" s="20">
        <v>1006289802</v>
      </c>
      <c r="H43" s="20">
        <v>69927068</v>
      </c>
      <c r="I43" s="20">
        <v>1076216870</v>
      </c>
      <c r="J43" s="20">
        <v>184027</v>
      </c>
      <c r="K43" s="20">
        <v>989847739</v>
      </c>
      <c r="L43" s="20">
        <v>17279491</v>
      </c>
      <c r="M43" s="20">
        <v>1007127230</v>
      </c>
      <c r="N43" s="41">
        <f t="shared" ref="N43:P44" si="7">IF(ISERROR(K43/G43),"-",ROUND(K43/G43*100,1))</f>
        <v>98.4</v>
      </c>
      <c r="O43" s="41">
        <f t="shared" si="7"/>
        <v>24.7</v>
      </c>
      <c r="P43" s="41">
        <f t="shared" si="7"/>
        <v>93.6</v>
      </c>
      <c r="Q43" s="41">
        <f>IF(J43=0,"-",ROUND(M43/(I43-J43)*100,1))</f>
        <v>93.6</v>
      </c>
      <c r="R43" s="42">
        <v>92.8</v>
      </c>
      <c r="S43" s="16">
        <v>91.7</v>
      </c>
    </row>
    <row r="44" spans="1:19" s="5" customFormat="1" ht="15.95" customHeight="1">
      <c r="A44" s="24"/>
      <c r="B44" s="45" t="s">
        <v>49</v>
      </c>
      <c r="C44" s="45"/>
      <c r="D44" s="45"/>
      <c r="E44" s="45"/>
      <c r="F44" s="45"/>
      <c r="G44" s="17">
        <v>174331699</v>
      </c>
      <c r="H44" s="17">
        <v>100112394</v>
      </c>
      <c r="I44" s="17">
        <v>274444093</v>
      </c>
      <c r="J44" s="18"/>
      <c r="K44" s="17">
        <v>154503974</v>
      </c>
      <c r="L44" s="17">
        <v>15935022</v>
      </c>
      <c r="M44" s="17">
        <v>170438996</v>
      </c>
      <c r="N44" s="35">
        <f t="shared" si="7"/>
        <v>88.6</v>
      </c>
      <c r="O44" s="35">
        <f t="shared" si="7"/>
        <v>15.9</v>
      </c>
      <c r="P44" s="35">
        <f t="shared" si="7"/>
        <v>62.1</v>
      </c>
      <c r="Q44" s="35"/>
      <c r="R44" s="36">
        <v>60.5</v>
      </c>
      <c r="S44" s="16"/>
    </row>
    <row r="45" spans="1:19" s="5" customFormat="1" ht="15.95" customHeight="1" thickBot="1">
      <c r="A45" s="26"/>
      <c r="B45" s="59" t="s">
        <v>50</v>
      </c>
      <c r="C45" s="59"/>
      <c r="D45" s="59"/>
      <c r="E45" s="59"/>
      <c r="F45" s="59"/>
      <c r="G45" s="21"/>
      <c r="H45" s="21"/>
      <c r="I45" s="21"/>
      <c r="J45" s="21"/>
      <c r="K45" s="21"/>
      <c r="L45" s="21"/>
      <c r="M45" s="21"/>
      <c r="N45" s="43"/>
      <c r="O45" s="43"/>
      <c r="P45" s="43"/>
      <c r="Q45" s="43"/>
      <c r="R45" s="44"/>
      <c r="S45" s="16"/>
    </row>
    <row r="46" spans="1:19" s="5" customFormat="1" ht="15.95" customHeight="1">
      <c r="A46" s="5" t="s">
        <v>108</v>
      </c>
    </row>
  </sheetData>
  <mergeCells count="45">
    <mergeCell ref="C41:F41"/>
    <mergeCell ref="B42:F42"/>
    <mergeCell ref="B43:F43"/>
    <mergeCell ref="B44:F44"/>
    <mergeCell ref="B45:F45"/>
    <mergeCell ref="D40:F40"/>
    <mergeCell ref="E29:F29"/>
    <mergeCell ref="C30:F30"/>
    <mergeCell ref="B31:F31"/>
    <mergeCell ref="C32:F32"/>
    <mergeCell ref="D33:F33"/>
    <mergeCell ref="D34:F34"/>
    <mergeCell ref="D35:F35"/>
    <mergeCell ref="E36:F36"/>
    <mergeCell ref="E37:F37"/>
    <mergeCell ref="D38:F38"/>
    <mergeCell ref="D39:F39"/>
    <mergeCell ref="E28:F28"/>
    <mergeCell ref="E14:F14"/>
    <mergeCell ref="E15:F15"/>
    <mergeCell ref="E16:F16"/>
    <mergeCell ref="D17:F17"/>
    <mergeCell ref="E18:F18"/>
    <mergeCell ref="E22:F22"/>
    <mergeCell ref="D23:F23"/>
    <mergeCell ref="D24:F24"/>
    <mergeCell ref="D25:F25"/>
    <mergeCell ref="D26:F26"/>
    <mergeCell ref="E27:F27"/>
    <mergeCell ref="E13:F13"/>
    <mergeCell ref="A5:F8"/>
    <mergeCell ref="G5:J5"/>
    <mergeCell ref="K5:M5"/>
    <mergeCell ref="N5:R5"/>
    <mergeCell ref="G6:G7"/>
    <mergeCell ref="H6:H7"/>
    <mergeCell ref="I6:I7"/>
    <mergeCell ref="K6:K7"/>
    <mergeCell ref="L6:L7"/>
    <mergeCell ref="M6:M7"/>
    <mergeCell ref="N6:P6"/>
    <mergeCell ref="B9:F9"/>
    <mergeCell ref="C10:F10"/>
    <mergeCell ref="D11:F11"/>
    <mergeCell ref="E12:F12"/>
  </mergeCells>
  <phoneticPr fontId="2"/>
  <pageMargins left="0.78740157480314965" right="0.78740157480314965" top="0.98425196850393704" bottom="0.98425196850393704" header="0.51181102362204722" footer="0.51181102362204722"/>
  <pageSetup paperSize="9" scale="97" firstPageNumber="266" orientation="portrait" useFirstPageNumber="1" r:id="rId1"/>
  <headerFooter differentOddEven="1">
    <oddHeader>&amp;LⅡ　市町村税の納税
　２　徴収実績・納税率</oddHeader>
    <oddFooter>&amp;C&amp;"ＭＳ ゴシック,標準"&amp;P</oddFooter>
    <evenFooter>&amp;C&amp;"ＭＳ ゴシック,標準"&amp;P</evenFooter>
  </headerFooter>
  <colBreaks count="1" manualBreakCount="1">
    <brk id="10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S46"/>
  <sheetViews>
    <sheetView tabSelected="1" workbookViewId="0">
      <selection activeCell="J2" sqref="J2"/>
    </sheetView>
  </sheetViews>
  <sheetFormatPr defaultRowHeight="12"/>
  <cols>
    <col min="1" max="5" width="2.5" style="5" customWidth="1"/>
    <col min="6" max="6" width="16.25" style="5" customWidth="1"/>
    <col min="7" max="13" width="13.75" style="5" customWidth="1"/>
    <col min="14" max="16" width="7.75" style="5" customWidth="1"/>
    <col min="17" max="17" width="7.75" style="5" hidden="1" customWidth="1"/>
    <col min="18" max="18" width="7.75" style="5" customWidth="1"/>
    <col min="19" max="19" width="7.375" style="5" hidden="1" customWidth="1"/>
    <col min="20" max="16384" width="9" style="5"/>
  </cols>
  <sheetData>
    <row r="1" spans="1:19" s="2" customFormat="1" ht="21">
      <c r="A1" s="3"/>
      <c r="B1" s="4"/>
      <c r="C1" s="4"/>
      <c r="D1" s="4"/>
      <c r="E1" s="4"/>
      <c r="F1" s="4"/>
    </row>
    <row r="2" spans="1:19" s="2" customFormat="1" ht="21">
      <c r="B2" s="4"/>
      <c r="C2" s="4"/>
      <c r="D2" s="4"/>
      <c r="E2" s="4"/>
      <c r="F2" s="4"/>
    </row>
    <row r="3" spans="1:19" ht="15.95" customHeight="1">
      <c r="A3" s="2" t="s">
        <v>102</v>
      </c>
      <c r="S3" s="6" t="s">
        <v>1</v>
      </c>
    </row>
    <row r="4" spans="1:19" ht="15.95" customHeight="1" thickBot="1">
      <c r="A4" s="5" t="s">
        <v>52</v>
      </c>
      <c r="P4" s="5" t="s">
        <v>100</v>
      </c>
      <c r="S4" s="6"/>
    </row>
    <row r="5" spans="1:19" ht="15.95" customHeight="1">
      <c r="A5" s="46"/>
      <c r="B5" s="47"/>
      <c r="C5" s="47"/>
      <c r="D5" s="47"/>
      <c r="E5" s="47"/>
      <c r="F5" s="47"/>
      <c r="G5" s="52" t="s">
        <v>90</v>
      </c>
      <c r="H5" s="52"/>
      <c r="I5" s="52"/>
      <c r="J5" s="52"/>
      <c r="K5" s="52" t="s">
        <v>91</v>
      </c>
      <c r="L5" s="52"/>
      <c r="M5" s="52"/>
      <c r="N5" s="47" t="s">
        <v>92</v>
      </c>
      <c r="O5" s="47"/>
      <c r="P5" s="47"/>
      <c r="Q5" s="47"/>
      <c r="R5" s="53"/>
      <c r="S5" s="7"/>
    </row>
    <row r="6" spans="1:19" ht="15.95" customHeight="1">
      <c r="A6" s="48"/>
      <c r="B6" s="49"/>
      <c r="C6" s="49"/>
      <c r="D6" s="49"/>
      <c r="E6" s="49"/>
      <c r="F6" s="49"/>
      <c r="G6" s="54" t="s">
        <v>93</v>
      </c>
      <c r="H6" s="54" t="s">
        <v>94</v>
      </c>
      <c r="I6" s="54" t="s">
        <v>95</v>
      </c>
      <c r="J6" s="22" t="s">
        <v>96</v>
      </c>
      <c r="K6" s="54" t="s">
        <v>93</v>
      </c>
      <c r="L6" s="54" t="s">
        <v>94</v>
      </c>
      <c r="M6" s="54" t="s">
        <v>95</v>
      </c>
      <c r="N6" s="49" t="s">
        <v>105</v>
      </c>
      <c r="O6" s="49"/>
      <c r="P6" s="49"/>
      <c r="Q6" s="27"/>
      <c r="R6" s="8" t="s">
        <v>106</v>
      </c>
      <c r="S6" s="7"/>
    </row>
    <row r="7" spans="1:19" ht="15.95" customHeight="1">
      <c r="A7" s="48"/>
      <c r="B7" s="49"/>
      <c r="C7" s="49"/>
      <c r="D7" s="49"/>
      <c r="E7" s="49"/>
      <c r="F7" s="49"/>
      <c r="G7" s="55"/>
      <c r="H7" s="55"/>
      <c r="I7" s="55"/>
      <c r="J7" s="23" t="s">
        <v>90</v>
      </c>
      <c r="K7" s="55"/>
      <c r="L7" s="55"/>
      <c r="M7" s="55"/>
      <c r="N7" s="10" t="s">
        <v>97</v>
      </c>
      <c r="O7" s="10" t="s">
        <v>98</v>
      </c>
      <c r="P7" s="10" t="s">
        <v>95</v>
      </c>
      <c r="Q7" s="10" t="s">
        <v>99</v>
      </c>
      <c r="R7" s="11" t="s">
        <v>95</v>
      </c>
      <c r="S7" s="9" t="s">
        <v>99</v>
      </c>
    </row>
    <row r="8" spans="1:19" ht="15.95" customHeight="1" thickBot="1">
      <c r="A8" s="50"/>
      <c r="B8" s="51"/>
      <c r="C8" s="51"/>
      <c r="D8" s="51"/>
      <c r="E8" s="51"/>
      <c r="F8" s="51"/>
      <c r="G8" s="12" t="s">
        <v>63</v>
      </c>
      <c r="H8" s="12" t="s">
        <v>64</v>
      </c>
      <c r="I8" s="12" t="s">
        <v>65</v>
      </c>
      <c r="J8" s="12" t="s">
        <v>66</v>
      </c>
      <c r="K8" s="12" t="s">
        <v>67</v>
      </c>
      <c r="L8" s="12" t="s">
        <v>68</v>
      </c>
      <c r="M8" s="12" t="s">
        <v>69</v>
      </c>
      <c r="N8" s="12" t="s">
        <v>70</v>
      </c>
      <c r="O8" s="12" t="s">
        <v>71</v>
      </c>
      <c r="P8" s="12" t="s">
        <v>72</v>
      </c>
      <c r="Q8" s="12" t="s">
        <v>73</v>
      </c>
      <c r="R8" s="13"/>
      <c r="S8" s="14"/>
    </row>
    <row r="9" spans="1:19" ht="15.95" customHeight="1">
      <c r="A9" s="28" t="s">
        <v>13</v>
      </c>
      <c r="B9" s="56" t="s">
        <v>14</v>
      </c>
      <c r="C9" s="56"/>
      <c r="D9" s="56"/>
      <c r="E9" s="56"/>
      <c r="F9" s="56"/>
      <c r="G9" s="15">
        <v>63978230</v>
      </c>
      <c r="H9" s="15">
        <v>5097413</v>
      </c>
      <c r="I9" s="15">
        <v>69075643</v>
      </c>
      <c r="J9" s="15">
        <v>0</v>
      </c>
      <c r="K9" s="15">
        <v>62991755</v>
      </c>
      <c r="L9" s="15">
        <v>1026842</v>
      </c>
      <c r="M9" s="15">
        <v>64018597</v>
      </c>
      <c r="N9" s="33">
        <f t="shared" ref="N9:N21" si="0">IF(ISERROR(K9/G9),"-",ROUND(K9/G9*100,1))</f>
        <v>98.5</v>
      </c>
      <c r="O9" s="33">
        <f t="shared" ref="O9:O21" si="1">IF(ISERROR(L9/H9),"-",ROUND(L9/H9*100,1))</f>
        <v>20.100000000000001</v>
      </c>
      <c r="P9" s="33">
        <f t="shared" ref="P9:P21" si="2">IF(ISERROR(M9/I9),"-",ROUND(M9/I9*100,1))</f>
        <v>92.7</v>
      </c>
      <c r="Q9" s="33" t="str">
        <f>IF(J9=0,"-",ROUND(M9/(I9-J9)*100,1))</f>
        <v>-</v>
      </c>
      <c r="R9" s="34">
        <v>91.9</v>
      </c>
      <c r="S9" s="16">
        <v>0</v>
      </c>
    </row>
    <row r="10" spans="1:19" ht="15.95" customHeight="1">
      <c r="A10" s="24"/>
      <c r="B10" s="25" t="s">
        <v>74</v>
      </c>
      <c r="C10" s="45" t="s">
        <v>15</v>
      </c>
      <c r="D10" s="45"/>
      <c r="E10" s="45"/>
      <c r="F10" s="45"/>
      <c r="G10" s="17">
        <v>63978230</v>
      </c>
      <c r="H10" s="17">
        <v>5097413</v>
      </c>
      <c r="I10" s="17">
        <v>69075643</v>
      </c>
      <c r="J10" s="17">
        <v>0</v>
      </c>
      <c r="K10" s="17">
        <v>62991755</v>
      </c>
      <c r="L10" s="17">
        <v>1026842</v>
      </c>
      <c r="M10" s="17">
        <v>64018597</v>
      </c>
      <c r="N10" s="35">
        <f t="shared" si="0"/>
        <v>98.5</v>
      </c>
      <c r="O10" s="35">
        <f t="shared" si="1"/>
        <v>20.100000000000001</v>
      </c>
      <c r="P10" s="35">
        <f t="shared" si="2"/>
        <v>92.7</v>
      </c>
      <c r="Q10" s="35" t="str">
        <f>IF(J10=0,"-",ROUND(M10/(I10-J10)*100,1))</f>
        <v>-</v>
      </c>
      <c r="R10" s="36">
        <v>91.9</v>
      </c>
      <c r="S10" s="16">
        <v>0</v>
      </c>
    </row>
    <row r="11" spans="1:19" ht="15.95" customHeight="1">
      <c r="A11" s="24"/>
      <c r="B11" s="25"/>
      <c r="C11" s="30" t="s">
        <v>75</v>
      </c>
      <c r="D11" s="45" t="s">
        <v>16</v>
      </c>
      <c r="E11" s="45"/>
      <c r="F11" s="45"/>
      <c r="G11" s="17">
        <v>29068101</v>
      </c>
      <c r="H11" s="17">
        <v>2151750</v>
      </c>
      <c r="I11" s="17">
        <v>31219851</v>
      </c>
      <c r="J11" s="18"/>
      <c r="K11" s="17">
        <v>28590422</v>
      </c>
      <c r="L11" s="17">
        <v>501317</v>
      </c>
      <c r="M11" s="17">
        <v>29091739</v>
      </c>
      <c r="N11" s="35">
        <f t="shared" si="0"/>
        <v>98.4</v>
      </c>
      <c r="O11" s="35">
        <f t="shared" si="1"/>
        <v>23.3</v>
      </c>
      <c r="P11" s="35">
        <f t="shared" si="2"/>
        <v>93.2</v>
      </c>
      <c r="Q11" s="35"/>
      <c r="R11" s="36">
        <v>92.6</v>
      </c>
      <c r="S11" s="16"/>
    </row>
    <row r="12" spans="1:19" ht="15.95" customHeight="1">
      <c r="A12" s="24"/>
      <c r="B12" s="25"/>
      <c r="C12" s="25"/>
      <c r="D12" s="25" t="s">
        <v>76</v>
      </c>
      <c r="E12" s="45" t="s">
        <v>17</v>
      </c>
      <c r="F12" s="45"/>
      <c r="G12" s="17">
        <v>749786</v>
      </c>
      <c r="H12" s="17">
        <v>64201</v>
      </c>
      <c r="I12" s="17">
        <v>813987</v>
      </c>
      <c r="J12" s="18"/>
      <c r="K12" s="17">
        <v>734526</v>
      </c>
      <c r="L12" s="17">
        <v>18022</v>
      </c>
      <c r="M12" s="17">
        <v>752548</v>
      </c>
      <c r="N12" s="35">
        <f t="shared" si="0"/>
        <v>98</v>
      </c>
      <c r="O12" s="35">
        <f t="shared" si="1"/>
        <v>28.1</v>
      </c>
      <c r="P12" s="35">
        <f t="shared" si="2"/>
        <v>92.5</v>
      </c>
      <c r="Q12" s="35"/>
      <c r="R12" s="36">
        <v>91.3</v>
      </c>
      <c r="S12" s="16"/>
    </row>
    <row r="13" spans="1:19" ht="15.95" customHeight="1">
      <c r="A13" s="24"/>
      <c r="B13" s="25"/>
      <c r="C13" s="25"/>
      <c r="D13" s="25" t="s">
        <v>77</v>
      </c>
      <c r="E13" s="45" t="s">
        <v>18</v>
      </c>
      <c r="F13" s="45"/>
      <c r="G13" s="17">
        <v>23697103</v>
      </c>
      <c r="H13" s="17">
        <v>2012236</v>
      </c>
      <c r="I13" s="17">
        <v>25709339</v>
      </c>
      <c r="J13" s="18"/>
      <c r="K13" s="17">
        <v>23252244</v>
      </c>
      <c r="L13" s="17">
        <v>469715</v>
      </c>
      <c r="M13" s="17">
        <v>23721959</v>
      </c>
      <c r="N13" s="35">
        <f t="shared" si="0"/>
        <v>98.1</v>
      </c>
      <c r="O13" s="35">
        <f t="shared" si="1"/>
        <v>23.3</v>
      </c>
      <c r="P13" s="35">
        <f t="shared" si="2"/>
        <v>92.3</v>
      </c>
      <c r="Q13" s="35"/>
      <c r="R13" s="36">
        <v>91.5</v>
      </c>
      <c r="S13" s="16"/>
    </row>
    <row r="14" spans="1:19" ht="15.95" customHeight="1">
      <c r="A14" s="24"/>
      <c r="B14" s="25"/>
      <c r="C14" s="25"/>
      <c r="D14" s="25"/>
      <c r="E14" s="57" t="s">
        <v>19</v>
      </c>
      <c r="F14" s="57"/>
      <c r="G14" s="17">
        <v>283757</v>
      </c>
      <c r="H14" s="17">
        <v>0</v>
      </c>
      <c r="I14" s="17">
        <v>283757</v>
      </c>
      <c r="J14" s="18"/>
      <c r="K14" s="17">
        <v>283382</v>
      </c>
      <c r="L14" s="17">
        <v>0</v>
      </c>
      <c r="M14" s="17">
        <v>283382</v>
      </c>
      <c r="N14" s="35">
        <f t="shared" si="0"/>
        <v>99.9</v>
      </c>
      <c r="O14" s="35" t="str">
        <f t="shared" si="1"/>
        <v>-</v>
      </c>
      <c r="P14" s="35">
        <f t="shared" si="2"/>
        <v>99.9</v>
      </c>
      <c r="Q14" s="35"/>
      <c r="R14" s="36">
        <v>99.8</v>
      </c>
      <c r="S14" s="16"/>
    </row>
    <row r="15" spans="1:19" ht="15.95" customHeight="1">
      <c r="A15" s="24"/>
      <c r="B15" s="25"/>
      <c r="C15" s="25"/>
      <c r="D15" s="25" t="s">
        <v>78</v>
      </c>
      <c r="E15" s="45" t="s">
        <v>20</v>
      </c>
      <c r="F15" s="45"/>
      <c r="G15" s="17">
        <v>1277657</v>
      </c>
      <c r="H15" s="17">
        <v>49511</v>
      </c>
      <c r="I15" s="17">
        <v>1327168</v>
      </c>
      <c r="J15" s="18"/>
      <c r="K15" s="17">
        <v>1265795</v>
      </c>
      <c r="L15" s="17">
        <v>10794</v>
      </c>
      <c r="M15" s="17">
        <v>1276589</v>
      </c>
      <c r="N15" s="35">
        <f t="shared" si="0"/>
        <v>99.1</v>
      </c>
      <c r="O15" s="35">
        <f t="shared" si="1"/>
        <v>21.8</v>
      </c>
      <c r="P15" s="35">
        <f t="shared" si="2"/>
        <v>96.2</v>
      </c>
      <c r="Q15" s="35"/>
      <c r="R15" s="36">
        <v>95.8</v>
      </c>
      <c r="S15" s="16"/>
    </row>
    <row r="16" spans="1:19" ht="15.95" customHeight="1">
      <c r="A16" s="24"/>
      <c r="B16" s="25"/>
      <c r="C16" s="25"/>
      <c r="D16" s="25" t="s">
        <v>79</v>
      </c>
      <c r="E16" s="45" t="s">
        <v>21</v>
      </c>
      <c r="F16" s="45"/>
      <c r="G16" s="17">
        <v>3343555</v>
      </c>
      <c r="H16" s="17">
        <v>25802</v>
      </c>
      <c r="I16" s="17">
        <v>3369357</v>
      </c>
      <c r="J16" s="18"/>
      <c r="K16" s="17">
        <v>3337857</v>
      </c>
      <c r="L16" s="17">
        <v>2786</v>
      </c>
      <c r="M16" s="17">
        <v>3340643</v>
      </c>
      <c r="N16" s="35">
        <f t="shared" si="0"/>
        <v>99.8</v>
      </c>
      <c r="O16" s="35">
        <f t="shared" si="1"/>
        <v>10.8</v>
      </c>
      <c r="P16" s="35">
        <f t="shared" si="2"/>
        <v>99.1</v>
      </c>
      <c r="Q16" s="35"/>
      <c r="R16" s="36">
        <v>99.2</v>
      </c>
      <c r="S16" s="16"/>
    </row>
    <row r="17" spans="1:19" ht="15.95" customHeight="1">
      <c r="A17" s="24"/>
      <c r="B17" s="25"/>
      <c r="C17" s="30" t="s">
        <v>80</v>
      </c>
      <c r="D17" s="45" t="s">
        <v>22</v>
      </c>
      <c r="E17" s="45"/>
      <c r="F17" s="45"/>
      <c r="G17" s="17">
        <v>30362784</v>
      </c>
      <c r="H17" s="17">
        <v>2416437</v>
      </c>
      <c r="I17" s="17">
        <v>32779221</v>
      </c>
      <c r="J17" s="17">
        <v>0</v>
      </c>
      <c r="K17" s="17">
        <v>29874446</v>
      </c>
      <c r="L17" s="17">
        <v>508666</v>
      </c>
      <c r="M17" s="17">
        <v>30383112</v>
      </c>
      <c r="N17" s="35">
        <f t="shared" si="0"/>
        <v>98.4</v>
      </c>
      <c r="O17" s="35">
        <f t="shared" si="1"/>
        <v>21.1</v>
      </c>
      <c r="P17" s="35">
        <f t="shared" si="2"/>
        <v>92.7</v>
      </c>
      <c r="Q17" s="35" t="str">
        <f>IF(J17=0,"-",ROUND(M17/(I17-J17)*100,1))</f>
        <v>-</v>
      </c>
      <c r="R17" s="36">
        <v>91.8</v>
      </c>
      <c r="S17" s="16">
        <v>0</v>
      </c>
    </row>
    <row r="18" spans="1:19" ht="15.95" customHeight="1">
      <c r="A18" s="24"/>
      <c r="B18" s="25"/>
      <c r="C18" s="25"/>
      <c r="D18" s="25" t="s">
        <v>76</v>
      </c>
      <c r="E18" s="45" t="s">
        <v>23</v>
      </c>
      <c r="F18" s="45"/>
      <c r="G18" s="17">
        <v>30258153</v>
      </c>
      <c r="H18" s="17">
        <v>2416437</v>
      </c>
      <c r="I18" s="17">
        <v>32674590</v>
      </c>
      <c r="J18" s="17">
        <v>0</v>
      </c>
      <c r="K18" s="17">
        <v>29769815</v>
      </c>
      <c r="L18" s="17">
        <v>508666</v>
      </c>
      <c r="M18" s="17">
        <v>30278481</v>
      </c>
      <c r="N18" s="35">
        <f t="shared" si="0"/>
        <v>98.4</v>
      </c>
      <c r="O18" s="35">
        <f t="shared" si="1"/>
        <v>21.1</v>
      </c>
      <c r="P18" s="35">
        <f t="shared" si="2"/>
        <v>92.7</v>
      </c>
      <c r="Q18" s="35" t="str">
        <f>IF(J18=0,"-",ROUND(M18/(I18-J18)*100,1))</f>
        <v>-</v>
      </c>
      <c r="R18" s="36">
        <v>91.8</v>
      </c>
      <c r="S18" s="16">
        <v>0</v>
      </c>
    </row>
    <row r="19" spans="1:19" ht="15.95" customHeight="1">
      <c r="A19" s="24"/>
      <c r="B19" s="25"/>
      <c r="C19" s="25"/>
      <c r="D19" s="25"/>
      <c r="E19" s="25" t="s">
        <v>81</v>
      </c>
      <c r="F19" s="29" t="s">
        <v>24</v>
      </c>
      <c r="G19" s="17">
        <v>10993720</v>
      </c>
      <c r="H19" s="17">
        <v>896982</v>
      </c>
      <c r="I19" s="17">
        <v>11890702</v>
      </c>
      <c r="J19" s="17">
        <v>0</v>
      </c>
      <c r="K19" s="17">
        <v>10809774</v>
      </c>
      <c r="L19" s="17">
        <v>192304</v>
      </c>
      <c r="M19" s="17">
        <v>11002078</v>
      </c>
      <c r="N19" s="35">
        <f t="shared" si="0"/>
        <v>98.3</v>
      </c>
      <c r="O19" s="35">
        <f t="shared" si="1"/>
        <v>21.4</v>
      </c>
      <c r="P19" s="35">
        <f t="shared" si="2"/>
        <v>92.5</v>
      </c>
      <c r="Q19" s="35" t="str">
        <f>IF(J19=0,"-",ROUND(M19/(I19-J19)*100,1))</f>
        <v>-</v>
      </c>
      <c r="R19" s="36">
        <v>91.7</v>
      </c>
      <c r="S19" s="16">
        <v>0</v>
      </c>
    </row>
    <row r="20" spans="1:19" ht="15.95" customHeight="1">
      <c r="A20" s="24"/>
      <c r="B20" s="25"/>
      <c r="C20" s="25"/>
      <c r="D20" s="25"/>
      <c r="E20" s="25" t="s">
        <v>82</v>
      </c>
      <c r="F20" s="29" t="s">
        <v>25</v>
      </c>
      <c r="G20" s="17">
        <v>13098964</v>
      </c>
      <c r="H20" s="17">
        <v>1086162</v>
      </c>
      <c r="I20" s="17">
        <v>14185126</v>
      </c>
      <c r="J20" s="17">
        <v>0</v>
      </c>
      <c r="K20" s="17">
        <v>12881733</v>
      </c>
      <c r="L20" s="17">
        <v>231362</v>
      </c>
      <c r="M20" s="17">
        <v>13113095</v>
      </c>
      <c r="N20" s="35">
        <f t="shared" si="0"/>
        <v>98.3</v>
      </c>
      <c r="O20" s="35">
        <f t="shared" si="1"/>
        <v>21.3</v>
      </c>
      <c r="P20" s="35">
        <f t="shared" si="2"/>
        <v>92.4</v>
      </c>
      <c r="Q20" s="35"/>
      <c r="R20" s="36">
        <v>91.4</v>
      </c>
      <c r="S20" s="16"/>
    </row>
    <row r="21" spans="1:19" ht="15.95" customHeight="1">
      <c r="A21" s="24"/>
      <c r="B21" s="25"/>
      <c r="C21" s="25"/>
      <c r="D21" s="25"/>
      <c r="E21" s="25" t="s">
        <v>83</v>
      </c>
      <c r="F21" s="29" t="s">
        <v>26</v>
      </c>
      <c r="G21" s="17">
        <v>6165469</v>
      </c>
      <c r="H21" s="17">
        <v>433293</v>
      </c>
      <c r="I21" s="17">
        <v>6598762</v>
      </c>
      <c r="J21" s="17">
        <v>0</v>
      </c>
      <c r="K21" s="17">
        <v>6078308</v>
      </c>
      <c r="L21" s="17">
        <v>85000</v>
      </c>
      <c r="M21" s="17">
        <v>6163308</v>
      </c>
      <c r="N21" s="35">
        <f t="shared" si="0"/>
        <v>98.6</v>
      </c>
      <c r="O21" s="35">
        <f t="shared" si="1"/>
        <v>19.600000000000001</v>
      </c>
      <c r="P21" s="35">
        <f t="shared" si="2"/>
        <v>93.4</v>
      </c>
      <c r="Q21" s="35"/>
      <c r="R21" s="36">
        <v>92.6</v>
      </c>
      <c r="S21" s="16"/>
    </row>
    <row r="22" spans="1:19" ht="15.75" customHeight="1">
      <c r="A22" s="24"/>
      <c r="B22" s="25"/>
      <c r="C22" s="25"/>
      <c r="D22" s="25" t="s">
        <v>77</v>
      </c>
      <c r="E22" s="45" t="s">
        <v>89</v>
      </c>
      <c r="F22" s="45"/>
      <c r="G22" s="17">
        <v>104631</v>
      </c>
      <c r="H22" s="17">
        <v>0</v>
      </c>
      <c r="I22" s="17">
        <v>104631</v>
      </c>
      <c r="J22" s="17">
        <v>0</v>
      </c>
      <c r="K22" s="17">
        <v>104631</v>
      </c>
      <c r="L22" s="17">
        <v>0</v>
      </c>
      <c r="M22" s="17">
        <v>104631</v>
      </c>
      <c r="N22" s="35">
        <f>IF(ISERROR(K22/G22),"-",ROUND(K22/G22*100,1))</f>
        <v>100</v>
      </c>
      <c r="O22" s="35" t="str">
        <f t="shared" ref="O22:O29" si="3">IF(ISERROR(L22/H22),"-",ROUND(L22/H22*100,1))</f>
        <v>-</v>
      </c>
      <c r="P22" s="35">
        <f>IF(ISERROR(M22/I22),"-",ROUND(M22/I22*100,1))</f>
        <v>100</v>
      </c>
      <c r="Q22" s="35"/>
      <c r="R22" s="36">
        <v>100</v>
      </c>
      <c r="S22" s="16"/>
    </row>
    <row r="23" spans="1:19" ht="15.95" customHeight="1">
      <c r="A23" s="24"/>
      <c r="B23" s="25"/>
      <c r="C23" s="30" t="s">
        <v>84</v>
      </c>
      <c r="D23" s="45" t="s">
        <v>28</v>
      </c>
      <c r="E23" s="45"/>
      <c r="F23" s="45"/>
      <c r="G23" s="17">
        <v>966670</v>
      </c>
      <c r="H23" s="17">
        <v>79095</v>
      </c>
      <c r="I23" s="17">
        <v>1045765</v>
      </c>
      <c r="J23" s="18"/>
      <c r="K23" s="17">
        <v>946212</v>
      </c>
      <c r="L23" s="17">
        <v>15432</v>
      </c>
      <c r="M23" s="17">
        <v>961644</v>
      </c>
      <c r="N23" s="35">
        <f t="shared" ref="N23:N29" si="4">IF(ISERROR(K23/G23),"-",ROUND(K23/G23*100,1))</f>
        <v>97.9</v>
      </c>
      <c r="O23" s="35">
        <f t="shared" si="3"/>
        <v>19.5</v>
      </c>
      <c r="P23" s="35">
        <f t="shared" ref="P23:P29" si="5">IF(ISERROR(M23/I23),"-",ROUND(M23/I23*100,1))</f>
        <v>92</v>
      </c>
      <c r="Q23" s="35"/>
      <c r="R23" s="36">
        <v>91.2</v>
      </c>
      <c r="S23" s="16"/>
    </row>
    <row r="24" spans="1:19" ht="15.95" customHeight="1">
      <c r="A24" s="24"/>
      <c r="B24" s="25"/>
      <c r="C24" s="30" t="s">
        <v>85</v>
      </c>
      <c r="D24" s="45" t="s">
        <v>29</v>
      </c>
      <c r="E24" s="45"/>
      <c r="F24" s="45"/>
      <c r="G24" s="17">
        <v>3556055</v>
      </c>
      <c r="H24" s="17">
        <v>0</v>
      </c>
      <c r="I24" s="17">
        <v>3556055</v>
      </c>
      <c r="J24" s="18"/>
      <c r="K24" s="17">
        <v>3556055</v>
      </c>
      <c r="L24" s="17">
        <v>0</v>
      </c>
      <c r="M24" s="17">
        <v>3556055</v>
      </c>
      <c r="N24" s="35">
        <f t="shared" si="4"/>
        <v>100</v>
      </c>
      <c r="O24" s="35" t="str">
        <f t="shared" si="3"/>
        <v>-</v>
      </c>
      <c r="P24" s="35">
        <f t="shared" si="5"/>
        <v>100</v>
      </c>
      <c r="Q24" s="35"/>
      <c r="R24" s="36">
        <v>100</v>
      </c>
      <c r="S24" s="16"/>
    </row>
    <row r="25" spans="1:19" ht="15.95" customHeight="1">
      <c r="A25" s="24"/>
      <c r="B25" s="25"/>
      <c r="C25" s="30" t="s">
        <v>86</v>
      </c>
      <c r="D25" s="45" t="s">
        <v>30</v>
      </c>
      <c r="E25" s="45"/>
      <c r="F25" s="45"/>
      <c r="G25" s="17">
        <v>24620</v>
      </c>
      <c r="H25" s="17">
        <v>0</v>
      </c>
      <c r="I25" s="17">
        <v>24620</v>
      </c>
      <c r="J25" s="18"/>
      <c r="K25" s="17">
        <v>24620</v>
      </c>
      <c r="L25" s="17">
        <v>0</v>
      </c>
      <c r="M25" s="17">
        <v>24620</v>
      </c>
      <c r="N25" s="35">
        <f t="shared" si="4"/>
        <v>100</v>
      </c>
      <c r="O25" s="35" t="str">
        <f t="shared" si="3"/>
        <v>-</v>
      </c>
      <c r="P25" s="35">
        <f t="shared" si="5"/>
        <v>100</v>
      </c>
      <c r="Q25" s="35"/>
      <c r="R25" s="36">
        <v>100</v>
      </c>
      <c r="S25" s="16"/>
    </row>
    <row r="26" spans="1:19" ht="15.95" customHeight="1">
      <c r="A26" s="24"/>
      <c r="B26" s="25"/>
      <c r="C26" s="30" t="s">
        <v>87</v>
      </c>
      <c r="D26" s="45" t="s">
        <v>31</v>
      </c>
      <c r="E26" s="45"/>
      <c r="F26" s="45"/>
      <c r="G26" s="17">
        <v>0</v>
      </c>
      <c r="H26" s="17">
        <v>450131</v>
      </c>
      <c r="I26" s="17">
        <v>450131</v>
      </c>
      <c r="J26" s="17">
        <v>0</v>
      </c>
      <c r="K26" s="17">
        <v>0</v>
      </c>
      <c r="L26" s="17">
        <v>1427</v>
      </c>
      <c r="M26" s="17">
        <v>1427</v>
      </c>
      <c r="N26" s="35" t="str">
        <f t="shared" si="4"/>
        <v>-</v>
      </c>
      <c r="O26" s="35">
        <f t="shared" si="3"/>
        <v>0.3</v>
      </c>
      <c r="P26" s="35">
        <f t="shared" si="5"/>
        <v>0.3</v>
      </c>
      <c r="Q26" s="35" t="str">
        <f>IF(J26=0,"-",ROUND(M26/(I26-J26)*100,1))</f>
        <v>-</v>
      </c>
      <c r="R26" s="36">
        <v>0</v>
      </c>
      <c r="S26" s="16">
        <v>0</v>
      </c>
    </row>
    <row r="27" spans="1:19" ht="15.95" customHeight="1">
      <c r="A27" s="24"/>
      <c r="B27" s="25"/>
      <c r="C27" s="30"/>
      <c r="D27" s="25" t="s">
        <v>76</v>
      </c>
      <c r="E27" s="45" t="s">
        <v>32</v>
      </c>
      <c r="F27" s="45"/>
      <c r="G27" s="17">
        <v>0</v>
      </c>
      <c r="H27" s="17">
        <v>446065</v>
      </c>
      <c r="I27" s="17">
        <v>446065</v>
      </c>
      <c r="J27" s="17">
        <v>0</v>
      </c>
      <c r="K27" s="17">
        <v>0</v>
      </c>
      <c r="L27" s="17">
        <v>1427</v>
      </c>
      <c r="M27" s="17">
        <v>1427</v>
      </c>
      <c r="N27" s="35" t="str">
        <f t="shared" si="4"/>
        <v>-</v>
      </c>
      <c r="O27" s="35">
        <f t="shared" si="3"/>
        <v>0.3</v>
      </c>
      <c r="P27" s="35">
        <f t="shared" si="5"/>
        <v>0.3</v>
      </c>
      <c r="Q27" s="35" t="str">
        <f>IF(J27=0,"-",ROUND(M27/(I27-J27)*100,1))</f>
        <v>-</v>
      </c>
      <c r="R27" s="36">
        <v>0</v>
      </c>
      <c r="S27" s="16">
        <v>0</v>
      </c>
    </row>
    <row r="28" spans="1:19" ht="15.95" customHeight="1">
      <c r="A28" s="24"/>
      <c r="B28" s="25"/>
      <c r="C28" s="25"/>
      <c r="D28" s="25" t="s">
        <v>77</v>
      </c>
      <c r="E28" s="45" t="s">
        <v>33</v>
      </c>
      <c r="F28" s="45"/>
      <c r="G28" s="17">
        <v>0</v>
      </c>
      <c r="H28" s="17">
        <v>4066</v>
      </c>
      <c r="I28" s="17">
        <v>4066</v>
      </c>
      <c r="J28" s="17">
        <v>0</v>
      </c>
      <c r="K28" s="17">
        <v>0</v>
      </c>
      <c r="L28" s="17">
        <v>0</v>
      </c>
      <c r="M28" s="17">
        <v>0</v>
      </c>
      <c r="N28" s="35" t="str">
        <f t="shared" si="4"/>
        <v>-</v>
      </c>
      <c r="O28" s="35">
        <f t="shared" si="3"/>
        <v>0</v>
      </c>
      <c r="P28" s="35">
        <f t="shared" si="5"/>
        <v>0</v>
      </c>
      <c r="Q28" s="35" t="str">
        <f>IF(J28=0,"-",ROUND(M28/(I28-J28)*100,1))</f>
        <v>-</v>
      </c>
      <c r="R28" s="36">
        <v>0</v>
      </c>
      <c r="S28" s="16">
        <v>0</v>
      </c>
    </row>
    <row r="29" spans="1:19" ht="15.95" customHeight="1">
      <c r="A29" s="24"/>
      <c r="B29" s="25"/>
      <c r="C29" s="25"/>
      <c r="D29" s="25" t="s">
        <v>78</v>
      </c>
      <c r="E29" s="45" t="s">
        <v>34</v>
      </c>
      <c r="F29" s="45"/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35" t="str">
        <f t="shared" si="4"/>
        <v>-</v>
      </c>
      <c r="O29" s="35" t="str">
        <f t="shared" si="3"/>
        <v>-</v>
      </c>
      <c r="P29" s="35" t="str">
        <f t="shared" si="5"/>
        <v>-</v>
      </c>
      <c r="Q29" s="35"/>
      <c r="R29" s="36" t="s">
        <v>107</v>
      </c>
      <c r="S29" s="16"/>
    </row>
    <row r="30" spans="1:19" ht="15.95" customHeight="1">
      <c r="A30" s="24"/>
      <c r="B30" s="25" t="s">
        <v>88</v>
      </c>
      <c r="C30" s="45" t="s">
        <v>35</v>
      </c>
      <c r="D30" s="45"/>
      <c r="E30" s="45"/>
      <c r="F30" s="45"/>
      <c r="G30" s="18"/>
      <c r="H30" s="18"/>
      <c r="I30" s="18"/>
      <c r="J30" s="18"/>
      <c r="K30" s="18"/>
      <c r="L30" s="18"/>
      <c r="M30" s="18"/>
      <c r="N30" s="37"/>
      <c r="O30" s="37"/>
      <c r="P30" s="37"/>
      <c r="Q30" s="37"/>
      <c r="R30" s="38"/>
      <c r="S30" s="16"/>
    </row>
    <row r="31" spans="1:19" ht="15.95" customHeight="1">
      <c r="A31" s="24" t="s">
        <v>36</v>
      </c>
      <c r="B31" s="45" t="s">
        <v>37</v>
      </c>
      <c r="C31" s="45"/>
      <c r="D31" s="45"/>
      <c r="E31" s="45"/>
      <c r="F31" s="45"/>
      <c r="G31" s="17">
        <v>812804</v>
      </c>
      <c r="H31" s="17">
        <v>62589</v>
      </c>
      <c r="I31" s="17">
        <v>875393</v>
      </c>
      <c r="J31" s="17">
        <v>0</v>
      </c>
      <c r="K31" s="17">
        <v>796608</v>
      </c>
      <c r="L31" s="17">
        <v>17044</v>
      </c>
      <c r="M31" s="17">
        <v>813652</v>
      </c>
      <c r="N31" s="35">
        <f t="shared" ref="N31:P33" si="6">IF(ISERROR(K31/G31),"-",ROUND(K31/G31*100,1))</f>
        <v>98</v>
      </c>
      <c r="O31" s="35">
        <f t="shared" si="6"/>
        <v>27.2</v>
      </c>
      <c r="P31" s="35">
        <f t="shared" si="6"/>
        <v>92.9</v>
      </c>
      <c r="Q31" s="35" t="str">
        <f>IF(J31=0,"-",ROUND(M31/(I31-J31)*100,1))</f>
        <v>-</v>
      </c>
      <c r="R31" s="36">
        <v>91.7</v>
      </c>
      <c r="S31" s="16">
        <v>0</v>
      </c>
    </row>
    <row r="32" spans="1:19" ht="15.95" customHeight="1">
      <c r="A32" s="24"/>
      <c r="B32" s="25" t="s">
        <v>53</v>
      </c>
      <c r="C32" s="45" t="s">
        <v>38</v>
      </c>
      <c r="D32" s="45"/>
      <c r="E32" s="45"/>
      <c r="F32" s="45"/>
      <c r="G32" s="17">
        <v>812804</v>
      </c>
      <c r="H32" s="17">
        <v>62589</v>
      </c>
      <c r="I32" s="17">
        <v>875393</v>
      </c>
      <c r="J32" s="17">
        <v>0</v>
      </c>
      <c r="K32" s="17">
        <v>796608</v>
      </c>
      <c r="L32" s="17">
        <v>17044</v>
      </c>
      <c r="M32" s="17">
        <v>813652</v>
      </c>
      <c r="N32" s="35">
        <f t="shared" si="6"/>
        <v>98</v>
      </c>
      <c r="O32" s="35">
        <f t="shared" si="6"/>
        <v>27.2</v>
      </c>
      <c r="P32" s="35">
        <f t="shared" si="6"/>
        <v>92.9</v>
      </c>
      <c r="Q32" s="35" t="str">
        <f>IF(J32=0,"-",ROUND(M32/(I32-J32)*100,1))</f>
        <v>-</v>
      </c>
      <c r="R32" s="36">
        <v>91.7</v>
      </c>
      <c r="S32" s="16">
        <v>0</v>
      </c>
    </row>
    <row r="33" spans="1:19" ht="15.95" customHeight="1">
      <c r="A33" s="24"/>
      <c r="B33" s="25"/>
      <c r="C33" s="30" t="s">
        <v>54</v>
      </c>
      <c r="D33" s="45" t="s">
        <v>39</v>
      </c>
      <c r="E33" s="45"/>
      <c r="F33" s="45"/>
      <c r="G33" s="17">
        <v>11360</v>
      </c>
      <c r="H33" s="17">
        <v>1167</v>
      </c>
      <c r="I33" s="17">
        <v>12527</v>
      </c>
      <c r="J33" s="18"/>
      <c r="K33" s="17">
        <v>11360</v>
      </c>
      <c r="L33" s="17">
        <v>18</v>
      </c>
      <c r="M33" s="17">
        <v>11378</v>
      </c>
      <c r="N33" s="35">
        <f t="shared" si="6"/>
        <v>100</v>
      </c>
      <c r="O33" s="35">
        <f t="shared" si="6"/>
        <v>1.5</v>
      </c>
      <c r="P33" s="35">
        <f t="shared" si="6"/>
        <v>90.8</v>
      </c>
      <c r="Q33" s="35"/>
      <c r="R33" s="36">
        <v>91.1</v>
      </c>
      <c r="S33" s="16"/>
    </row>
    <row r="34" spans="1:19" ht="15.95" customHeight="1">
      <c r="A34" s="24"/>
      <c r="B34" s="25"/>
      <c r="C34" s="30" t="s">
        <v>55</v>
      </c>
      <c r="D34" s="45" t="s">
        <v>40</v>
      </c>
      <c r="E34" s="45"/>
      <c r="F34" s="45"/>
      <c r="G34" s="18"/>
      <c r="H34" s="18"/>
      <c r="I34" s="18"/>
      <c r="J34" s="18"/>
      <c r="K34" s="18"/>
      <c r="L34" s="18"/>
      <c r="M34" s="18"/>
      <c r="N34" s="37"/>
      <c r="O34" s="37"/>
      <c r="P34" s="37"/>
      <c r="Q34" s="37"/>
      <c r="R34" s="38"/>
      <c r="S34" s="16"/>
    </row>
    <row r="35" spans="1:19" ht="15.95" customHeight="1">
      <c r="A35" s="24"/>
      <c r="B35" s="25"/>
      <c r="C35" s="30" t="s">
        <v>56</v>
      </c>
      <c r="D35" s="45" t="s">
        <v>41</v>
      </c>
      <c r="E35" s="45"/>
      <c r="F35" s="45"/>
      <c r="G35" s="17">
        <v>801444</v>
      </c>
      <c r="H35" s="17">
        <v>61422</v>
      </c>
      <c r="I35" s="17">
        <v>862866</v>
      </c>
      <c r="J35" s="17">
        <v>0</v>
      </c>
      <c r="K35" s="17">
        <v>785248</v>
      </c>
      <c r="L35" s="17">
        <v>17026</v>
      </c>
      <c r="M35" s="17">
        <v>802274</v>
      </c>
      <c r="N35" s="35">
        <f t="shared" ref="N35:P37" si="7">IF(ISERROR(K35/G35),"-",ROUND(K35/G35*100,1))</f>
        <v>98</v>
      </c>
      <c r="O35" s="35">
        <f t="shared" si="7"/>
        <v>27.7</v>
      </c>
      <c r="P35" s="35">
        <f t="shared" si="7"/>
        <v>93</v>
      </c>
      <c r="Q35" s="35" t="str">
        <f>IF(J35=0,"-",ROUND(M35/(I35-J35)*100,1))</f>
        <v>-</v>
      </c>
      <c r="R35" s="36">
        <v>91.8</v>
      </c>
      <c r="S35" s="16">
        <v>0</v>
      </c>
    </row>
    <row r="36" spans="1:19" ht="15.95" customHeight="1">
      <c r="A36" s="24"/>
      <c r="B36" s="25"/>
      <c r="C36" s="30"/>
      <c r="D36" s="25" t="s">
        <v>57</v>
      </c>
      <c r="E36" s="45" t="s">
        <v>24</v>
      </c>
      <c r="F36" s="45"/>
      <c r="G36" s="17">
        <v>416921</v>
      </c>
      <c r="H36" s="17">
        <v>30641</v>
      </c>
      <c r="I36" s="17">
        <v>447562</v>
      </c>
      <c r="J36" s="17">
        <v>0</v>
      </c>
      <c r="K36" s="17">
        <v>408698</v>
      </c>
      <c r="L36" s="17">
        <v>8532</v>
      </c>
      <c r="M36" s="17">
        <v>417230</v>
      </c>
      <c r="N36" s="35">
        <f t="shared" si="7"/>
        <v>98</v>
      </c>
      <c r="O36" s="35">
        <f t="shared" si="7"/>
        <v>27.8</v>
      </c>
      <c r="P36" s="35">
        <f t="shared" si="7"/>
        <v>93.2</v>
      </c>
      <c r="Q36" s="35" t="str">
        <f>IF(J36=0,"-",ROUND(M36/(I36-J36)*100,1))</f>
        <v>-</v>
      </c>
      <c r="R36" s="36">
        <v>92.1</v>
      </c>
      <c r="S36" s="16">
        <v>0</v>
      </c>
    </row>
    <row r="37" spans="1:19" ht="15.95" customHeight="1">
      <c r="A37" s="24"/>
      <c r="B37" s="25"/>
      <c r="C37" s="25"/>
      <c r="D37" s="25" t="s">
        <v>58</v>
      </c>
      <c r="E37" s="45" t="s">
        <v>25</v>
      </c>
      <c r="F37" s="45"/>
      <c r="G37" s="17">
        <v>384523</v>
      </c>
      <c r="H37" s="17">
        <v>30781</v>
      </c>
      <c r="I37" s="17">
        <v>415304</v>
      </c>
      <c r="J37" s="17">
        <v>0</v>
      </c>
      <c r="K37" s="17">
        <v>376550</v>
      </c>
      <c r="L37" s="17">
        <v>8494</v>
      </c>
      <c r="M37" s="17">
        <v>385044</v>
      </c>
      <c r="N37" s="35">
        <f t="shared" si="7"/>
        <v>97.9</v>
      </c>
      <c r="O37" s="35">
        <f t="shared" si="7"/>
        <v>27.6</v>
      </c>
      <c r="P37" s="35">
        <f t="shared" si="7"/>
        <v>92.7</v>
      </c>
      <c r="Q37" s="35"/>
      <c r="R37" s="36">
        <v>91.3</v>
      </c>
      <c r="S37" s="16"/>
    </row>
    <row r="38" spans="1:19" ht="15.95" customHeight="1">
      <c r="A38" s="24"/>
      <c r="B38" s="25"/>
      <c r="C38" s="30" t="s">
        <v>59</v>
      </c>
      <c r="D38" s="45" t="s">
        <v>42</v>
      </c>
      <c r="E38" s="45"/>
      <c r="F38" s="45"/>
      <c r="G38" s="18"/>
      <c r="H38" s="18"/>
      <c r="I38" s="18"/>
      <c r="J38" s="18"/>
      <c r="K38" s="18"/>
      <c r="L38" s="18"/>
      <c r="M38" s="18"/>
      <c r="N38" s="37"/>
      <c r="O38" s="37"/>
      <c r="P38" s="37"/>
      <c r="Q38" s="37"/>
      <c r="R38" s="38"/>
      <c r="S38" s="16"/>
    </row>
    <row r="39" spans="1:19" ht="15.95" customHeight="1">
      <c r="A39" s="24"/>
      <c r="B39" s="25"/>
      <c r="C39" s="30" t="s">
        <v>60</v>
      </c>
      <c r="D39" s="45" t="s">
        <v>43</v>
      </c>
      <c r="E39" s="45"/>
      <c r="F39" s="45"/>
      <c r="G39" s="18"/>
      <c r="H39" s="18"/>
      <c r="I39" s="18"/>
      <c r="J39" s="18"/>
      <c r="K39" s="18"/>
      <c r="L39" s="18"/>
      <c r="M39" s="18"/>
      <c r="N39" s="37"/>
      <c r="O39" s="37"/>
      <c r="P39" s="37"/>
      <c r="Q39" s="37"/>
      <c r="R39" s="38"/>
      <c r="S39" s="16"/>
    </row>
    <row r="40" spans="1:19" ht="15.95" customHeight="1">
      <c r="A40" s="24"/>
      <c r="B40" s="25"/>
      <c r="C40" s="30" t="s">
        <v>61</v>
      </c>
      <c r="D40" s="45" t="s">
        <v>44</v>
      </c>
      <c r="E40" s="45"/>
      <c r="F40" s="45"/>
      <c r="G40" s="18"/>
      <c r="H40" s="18"/>
      <c r="I40" s="18"/>
      <c r="J40" s="18"/>
      <c r="K40" s="18"/>
      <c r="L40" s="18"/>
      <c r="M40" s="18"/>
      <c r="N40" s="37"/>
      <c r="O40" s="37"/>
      <c r="P40" s="37"/>
      <c r="Q40" s="37"/>
      <c r="R40" s="38"/>
      <c r="S40" s="16"/>
    </row>
    <row r="41" spans="1:19" ht="15.95" customHeight="1">
      <c r="A41" s="24"/>
      <c r="B41" s="25" t="s">
        <v>62</v>
      </c>
      <c r="C41" s="45" t="s">
        <v>45</v>
      </c>
      <c r="D41" s="45"/>
      <c r="E41" s="45"/>
      <c r="F41" s="45"/>
      <c r="G41" s="18"/>
      <c r="H41" s="18"/>
      <c r="I41" s="18"/>
      <c r="J41" s="18"/>
      <c r="K41" s="18"/>
      <c r="L41" s="18"/>
      <c r="M41" s="18"/>
      <c r="N41" s="37"/>
      <c r="O41" s="37"/>
      <c r="P41" s="37"/>
      <c r="Q41" s="37"/>
      <c r="R41" s="38"/>
      <c r="S41" s="16"/>
    </row>
    <row r="42" spans="1:19" ht="15.95" customHeight="1" thickBot="1">
      <c r="A42" s="31" t="s">
        <v>46</v>
      </c>
      <c r="B42" s="54" t="s">
        <v>47</v>
      </c>
      <c r="C42" s="54"/>
      <c r="D42" s="54"/>
      <c r="E42" s="54"/>
      <c r="F42" s="54"/>
      <c r="G42" s="19"/>
      <c r="H42" s="19"/>
      <c r="I42" s="19"/>
      <c r="J42" s="19"/>
      <c r="K42" s="19"/>
      <c r="L42" s="19"/>
      <c r="M42" s="19"/>
      <c r="N42" s="39"/>
      <c r="O42" s="39"/>
      <c r="P42" s="39"/>
      <c r="Q42" s="39"/>
      <c r="R42" s="40"/>
      <c r="S42" s="16"/>
    </row>
    <row r="43" spans="1:19" ht="15.95" customHeight="1" thickTop="1">
      <c r="A43" s="32"/>
      <c r="B43" s="58" t="s">
        <v>48</v>
      </c>
      <c r="C43" s="58"/>
      <c r="D43" s="58"/>
      <c r="E43" s="58"/>
      <c r="F43" s="58"/>
      <c r="G43" s="20">
        <v>64791034</v>
      </c>
      <c r="H43" s="20">
        <v>5160002</v>
      </c>
      <c r="I43" s="20">
        <v>69951036</v>
      </c>
      <c r="J43" s="20">
        <v>0</v>
      </c>
      <c r="K43" s="20">
        <v>63788363</v>
      </c>
      <c r="L43" s="20">
        <v>1043886</v>
      </c>
      <c r="M43" s="20">
        <v>64832249</v>
      </c>
      <c r="N43" s="41">
        <f t="shared" ref="N43:P44" si="8">IF(ISERROR(K43/G43),"-",ROUND(K43/G43*100,1))</f>
        <v>98.5</v>
      </c>
      <c r="O43" s="41">
        <f t="shared" si="8"/>
        <v>20.2</v>
      </c>
      <c r="P43" s="41">
        <f t="shared" si="8"/>
        <v>92.7</v>
      </c>
      <c r="Q43" s="41" t="str">
        <f>IF(J43=0,"-",ROUND(M43/(I43-J43)*100,1))</f>
        <v>-</v>
      </c>
      <c r="R43" s="42">
        <v>91.9</v>
      </c>
      <c r="S43" s="16">
        <v>0</v>
      </c>
    </row>
    <row r="44" spans="1:19" ht="15.95" customHeight="1">
      <c r="A44" s="24"/>
      <c r="B44" s="45" t="s">
        <v>49</v>
      </c>
      <c r="C44" s="45"/>
      <c r="D44" s="45"/>
      <c r="E44" s="45"/>
      <c r="F44" s="45"/>
      <c r="G44" s="17">
        <v>12930378</v>
      </c>
      <c r="H44" s="17">
        <v>4993251</v>
      </c>
      <c r="I44" s="17">
        <v>17923629</v>
      </c>
      <c r="J44" s="18"/>
      <c r="K44" s="17">
        <v>11986405</v>
      </c>
      <c r="L44" s="17">
        <v>843925</v>
      </c>
      <c r="M44" s="17">
        <v>12830330</v>
      </c>
      <c r="N44" s="35">
        <f t="shared" si="8"/>
        <v>92.7</v>
      </c>
      <c r="O44" s="35">
        <f t="shared" si="8"/>
        <v>16.899999999999999</v>
      </c>
      <c r="P44" s="35">
        <f t="shared" si="8"/>
        <v>71.599999999999994</v>
      </c>
      <c r="Q44" s="35"/>
      <c r="R44" s="36">
        <v>69.5</v>
      </c>
      <c r="S44" s="16"/>
    </row>
    <row r="45" spans="1:19" ht="15.95" customHeight="1" thickBot="1">
      <c r="A45" s="26"/>
      <c r="B45" s="59" t="s">
        <v>50</v>
      </c>
      <c r="C45" s="59"/>
      <c r="D45" s="59"/>
      <c r="E45" s="59"/>
      <c r="F45" s="59"/>
      <c r="G45" s="21"/>
      <c r="H45" s="21"/>
      <c r="I45" s="21"/>
      <c r="J45" s="21"/>
      <c r="K45" s="21"/>
      <c r="L45" s="21"/>
      <c r="M45" s="21"/>
      <c r="N45" s="43"/>
      <c r="O45" s="43"/>
      <c r="P45" s="43"/>
      <c r="Q45" s="43"/>
      <c r="R45" s="44"/>
      <c r="S45" s="16"/>
    </row>
    <row r="46" spans="1:19" ht="15.95" customHeight="1">
      <c r="A46" s="5" t="s">
        <v>108</v>
      </c>
    </row>
  </sheetData>
  <mergeCells count="45">
    <mergeCell ref="C41:F41"/>
    <mergeCell ref="B42:F42"/>
    <mergeCell ref="B43:F43"/>
    <mergeCell ref="B44:F44"/>
    <mergeCell ref="B45:F45"/>
    <mergeCell ref="D40:F40"/>
    <mergeCell ref="E29:F29"/>
    <mergeCell ref="C30:F30"/>
    <mergeCell ref="B31:F31"/>
    <mergeCell ref="C32:F32"/>
    <mergeCell ref="D33:F33"/>
    <mergeCell ref="D34:F34"/>
    <mergeCell ref="D35:F35"/>
    <mergeCell ref="E36:F36"/>
    <mergeCell ref="E37:F37"/>
    <mergeCell ref="D38:F38"/>
    <mergeCell ref="D39:F39"/>
    <mergeCell ref="E28:F28"/>
    <mergeCell ref="E14:F14"/>
    <mergeCell ref="E15:F15"/>
    <mergeCell ref="E16:F16"/>
    <mergeCell ref="D17:F17"/>
    <mergeCell ref="E18:F18"/>
    <mergeCell ref="E22:F22"/>
    <mergeCell ref="D23:F23"/>
    <mergeCell ref="D24:F24"/>
    <mergeCell ref="D25:F25"/>
    <mergeCell ref="D26:F26"/>
    <mergeCell ref="E27:F27"/>
    <mergeCell ref="E13:F13"/>
    <mergeCell ref="A5:F8"/>
    <mergeCell ref="G5:J5"/>
    <mergeCell ref="K5:M5"/>
    <mergeCell ref="N5:R5"/>
    <mergeCell ref="G6:G7"/>
    <mergeCell ref="H6:H7"/>
    <mergeCell ref="I6:I7"/>
    <mergeCell ref="K6:K7"/>
    <mergeCell ref="L6:L7"/>
    <mergeCell ref="M6:M7"/>
    <mergeCell ref="N6:P6"/>
    <mergeCell ref="B9:F9"/>
    <mergeCell ref="C10:F10"/>
    <mergeCell ref="D11:F11"/>
    <mergeCell ref="E12:F12"/>
  </mergeCells>
  <phoneticPr fontId="2"/>
  <pageMargins left="0.78740157480314965" right="0.78740157480314965" top="0.98425196850393704" bottom="0.98425196850393704" header="0.51181102362204722" footer="0.51181102362204722"/>
  <pageSetup paperSize="9" scale="97" firstPageNumber="268" orientation="portrait" useFirstPageNumber="1" r:id="rId1"/>
  <headerFooter differentOddEven="1">
    <oddHeader>&amp;L&amp;"ＭＳ ゴシック,標準"&amp;12Ⅱ　市町村税の納税
　２　徴収実績・納税率</oddHeader>
    <oddFooter>&amp;C&amp;"ＭＳ ゴシック,標準"&amp;P</oddFooter>
    <evenFooter>&amp;C&amp;"ＭＳ ゴシック,標準"&amp;P</even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県計</vt:lpstr>
      <vt:lpstr>市計</vt:lpstr>
      <vt:lpstr>町村計</vt:lpstr>
      <vt:lpstr>市計!Print_Area</vt:lpstr>
    </vt:vector>
  </TitlesOfParts>
  <Company>埼玉県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S03696</cp:lastModifiedBy>
  <cp:lastPrinted>2015-02-20T00:56:13Z</cp:lastPrinted>
  <dcterms:created xsi:type="dcterms:W3CDTF">2010-03-17T01:38:07Z</dcterms:created>
  <dcterms:modified xsi:type="dcterms:W3CDTF">2015-02-20T00:56:46Z</dcterms:modified>
</cp:coreProperties>
</file>