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metadata.xml" ContentType="application/vnd.openxmlformats-officedocument.spreadsheetml.sheetMetadata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6" rupBuild="29822"/>
  <workbookPr/>
  <mc:AlternateContent xmlns:mc="http://schemas.openxmlformats.org/markup-compatibility/2006">
    <mc:Choice Requires="x15">
      <x15ac:absPath xmlns:x15ac="http://schemas.microsoft.com/office/spreadsheetml/2010/11/ac" url="C:\Users\111745\Box\【02_課所共有】02_09_入札課\R07年度\R07年度（ファイル基準表）\07_入札・契約制度\制度改革検討事項等\スライド制度の簡素化\90_作業\"/>
    </mc:Choice>
  </mc:AlternateContent>
  <xr:revisionPtr revIDLastSave="0" documentId="13_ncr:1_{159F27DA-3C97-4219-A3DF-DB36151568F2}" xr6:coauthVersionLast="47" xr6:coauthVersionMax="47" xr10:uidLastSave="{00000000-0000-0000-0000-000000000000}"/>
  <bookViews>
    <workbookView xWindow="28680" yWindow="-120" windowWidth="29040" windowHeight="15720" xr2:uid="{00000000-000D-0000-FFFF-FFFF00000000}"/>
  </bookViews>
  <sheets>
    <sheet name="入力フォーム" sheetId="1" r:id="rId1"/>
  </sheets>
  <definedNames>
    <definedName name="_Hlk216878480" localSheetId="0">入力フォーム!$C$105</definedName>
    <definedName name="image">INDIRECT(入力フォーム!#REF!)</definedName>
    <definedName name="OLE_LINK1" localSheetId="0">入力フォーム!#REF!</definedName>
    <definedName name="OLE_LINK2" localSheetId="0">入力フォーム!$C$66</definedName>
    <definedName name="OLE_LINK4" localSheetId="0">入力フォーム!$C$81</definedName>
    <definedName name="インフレスライド">#REF!</definedName>
    <definedName name="全体スライド">#REF!</definedName>
    <definedName name="単品スライド">#REF!</definedName>
  </definedNames>
  <calcPr calcId="191029"/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calcChain.xml><?xml version="1.0" encoding="utf-8"?>
<calcChain xmlns="http://schemas.openxmlformats.org/spreadsheetml/2006/main">
  <c r="H46" i="1" l="1"/>
  <c r="H8" i="1"/>
  <c r="H41" i="1" s="1"/>
  <c r="D43" i="1"/>
  <c r="H43" i="1" l="1"/>
  <c r="H39" i="1"/>
  <c r="H14" i="1"/>
  <c r="H15" i="1"/>
  <c r="D50" i="1"/>
  <c r="D47" i="1"/>
  <c r="D52" i="1" s="1"/>
  <c r="D45" i="1"/>
  <c r="D51" i="1" s="1"/>
  <c r="H44" i="1" l="1"/>
  <c r="H45" i="1" s="1"/>
  <c r="H40" i="1"/>
  <c r="H42" i="1"/>
  <c r="H16" i="1"/>
  <c r="H21" i="1"/>
  <c r="H18" i="1"/>
  <c r="D59" i="1"/>
  <c r="D57" i="1"/>
  <c r="D58" i="1"/>
  <c r="H47" i="1" l="1"/>
  <c r="H52" i="1" s="1"/>
  <c r="G59" i="1" s="1" a="1"/>
  <c r="G59" i="1" s="1"/>
  <c r="H19" i="1"/>
  <c r="H50" i="1" s="1"/>
  <c r="G57" i="1" s="1" a="1"/>
  <c r="G57" i="1" s="1"/>
  <c r="H22" i="1"/>
  <c r="H51" i="1" s="1"/>
  <c r="G58" i="1" s="1" a="1"/>
  <c r="G58" i="1" s="1"/>
  <c r="E57" i="1" l="1"/>
  <c r="E58" i="1"/>
  <c r="E59" i="1"/>
</calcChain>
</file>

<file path=xl/metadata.xml><?xml version="1.0" encoding="utf-8"?>
<metadata xmlns="http://schemas.openxmlformats.org/spreadsheetml/2006/main" xmlns:xda="http://schemas.microsoft.com/office/spreadsheetml/2017/dynamicarray">
  <metadataTypes count="1">
    <metadataType name="XLDAPR" minSupportedVersion="120000" copy="1" pasteAll="1" pasteValues="1" merge="1" splitFirst="1" rowColShift="1" clearFormats="1" clearComments="1" assign="1" coerce="1" cellMeta="1"/>
  </metadataTypes>
  <futureMetadata name="XLDAPR" count="1">
    <bk>
      <extLst>
        <ext uri="{bdbb8cdc-fa1e-496e-a857-3c3f30c029c3}">
          <xda:dynamicArrayProperties fDynamic="1" fCollapsed="0"/>
        </ext>
      </extLst>
    </bk>
  </futureMetadata>
  <cellMetadata count="1">
    <bk>
      <rc t="1" v="0"/>
    </bk>
  </cellMetadata>
</metadata>
</file>

<file path=xl/sharedStrings.xml><?xml version="1.0" encoding="utf-8"?>
<sst xmlns="http://schemas.openxmlformats.org/spreadsheetml/2006/main" count="102" uniqueCount="89">
  <si>
    <t>工期末</t>
    <rPh sb="0" eb="3">
      <t>コウキマツ</t>
    </rPh>
    <phoneticPr fontId="1"/>
  </si>
  <si>
    <t>協議請求予定日</t>
    <rPh sb="0" eb="2">
      <t>キョウギ</t>
    </rPh>
    <rPh sb="2" eb="4">
      <t>セイキュウ</t>
    </rPh>
    <rPh sb="4" eb="6">
      <t>ヨテイ</t>
    </rPh>
    <rPh sb="6" eb="7">
      <t>ビ</t>
    </rPh>
    <phoneticPr fontId="1"/>
  </si>
  <si>
    <t>予定差額</t>
    <rPh sb="0" eb="2">
      <t>ヨテイ</t>
    </rPh>
    <rPh sb="2" eb="4">
      <t>サガク</t>
    </rPh>
    <phoneticPr fontId="1"/>
  </si>
  <si>
    <t>スライドの種類と工期末により想定される請求期限</t>
    <rPh sb="5" eb="7">
      <t>シュルイ</t>
    </rPh>
    <rPh sb="8" eb="11">
      <t>コウキマツ</t>
    </rPh>
    <rPh sb="14" eb="16">
      <t>ソウテイ</t>
    </rPh>
    <rPh sb="19" eb="23">
      <t>セイキュウキゲン</t>
    </rPh>
    <phoneticPr fontId="1"/>
  </si>
  <si>
    <t>①</t>
    <phoneticPr fontId="1"/>
  </si>
  <si>
    <t>②</t>
    <phoneticPr fontId="1"/>
  </si>
  <si>
    <t>③</t>
    <phoneticPr fontId="1"/>
  </si>
  <si>
    <t>スライド制度簡易診断ツール</t>
    <rPh sb="4" eb="6">
      <t>セイド</t>
    </rPh>
    <rPh sb="6" eb="8">
      <t>カンイ</t>
    </rPh>
    <rPh sb="8" eb="10">
      <t>シンダン</t>
    </rPh>
    <phoneticPr fontId="1"/>
  </si>
  <si>
    <t>想定される基準日（全体スライド・インフレスライド対象）</t>
    <rPh sb="0" eb="2">
      <t>ソウテイ</t>
    </rPh>
    <rPh sb="9" eb="11">
      <t>ゼンタイ</t>
    </rPh>
    <rPh sb="24" eb="26">
      <t>タイショウ</t>
    </rPh>
    <phoneticPr fontId="1"/>
  </si>
  <si>
    <t>想定協議請求期限（全体スライド・インフレスライド）</t>
    <rPh sb="0" eb="2">
      <t>ソウテイ</t>
    </rPh>
    <rPh sb="2" eb="4">
      <t>キョウギ</t>
    </rPh>
    <rPh sb="4" eb="6">
      <t>セイキュウ</t>
    </rPh>
    <rPh sb="6" eb="8">
      <t>キゲン</t>
    </rPh>
    <rPh sb="9" eb="11">
      <t>ゼンタイ</t>
    </rPh>
    <phoneticPr fontId="1"/>
  </si>
  <si>
    <t>協議請求期限（単品スライド）</t>
    <rPh sb="0" eb="2">
      <t>キョウギ</t>
    </rPh>
    <rPh sb="2" eb="4">
      <t>セイキュウ</t>
    </rPh>
    <rPh sb="4" eb="6">
      <t>キゲン</t>
    </rPh>
    <rPh sb="7" eb="9">
      <t>タンピン</t>
    </rPh>
    <phoneticPr fontId="1"/>
  </si>
  <si>
    <t>インフレスライド</t>
    <phoneticPr fontId="1"/>
  </si>
  <si>
    <t>全体スライド</t>
    <rPh sb="0" eb="2">
      <t>ゼンタイ</t>
    </rPh>
    <phoneticPr fontId="1"/>
  </si>
  <si>
    <t>単品スライド</t>
    <rPh sb="0" eb="2">
      <t>タンピン</t>
    </rPh>
    <phoneticPr fontId="1"/>
  </si>
  <si>
    <t>契約締結日</t>
    <rPh sb="0" eb="2">
      <t>ケイヤク</t>
    </rPh>
    <rPh sb="2" eb="4">
      <t>テイケツ</t>
    </rPh>
    <rPh sb="4" eb="5">
      <t>ヒ</t>
    </rPh>
    <phoneticPr fontId="1"/>
  </si>
  <si>
    <t>⑥</t>
    <phoneticPr fontId="1"/>
  </si>
  <si>
    <t>⑦</t>
    <phoneticPr fontId="1"/>
  </si>
  <si>
    <t>判定①：協議時期による判定</t>
    <rPh sb="0" eb="2">
      <t>ハンテイ</t>
    </rPh>
    <rPh sb="11" eb="13">
      <t>ハンテイ</t>
    </rPh>
    <phoneticPr fontId="1"/>
  </si>
  <si>
    <t>判定②：変更額による判定</t>
    <rPh sb="0" eb="3">
      <t>ハンテイ2</t>
    </rPh>
    <rPh sb="4" eb="7">
      <t>ヘンコウガク</t>
    </rPh>
    <rPh sb="10" eb="12">
      <t>ハンテイ</t>
    </rPh>
    <phoneticPr fontId="1"/>
  </si>
  <si>
    <t>負担額（変動前残工事代金額の1.0％）</t>
    <rPh sb="0" eb="3">
      <t>フタンガク</t>
    </rPh>
    <phoneticPr fontId="1"/>
  </si>
  <si>
    <t>全体スライド用</t>
    <rPh sb="0" eb="2">
      <t>ゼンタイ</t>
    </rPh>
    <rPh sb="6" eb="7">
      <t>ヨウ</t>
    </rPh>
    <phoneticPr fontId="1"/>
  </si>
  <si>
    <t>インフレスライド用</t>
    <rPh sb="8" eb="9">
      <t>ヨウ</t>
    </rPh>
    <phoneticPr fontId="1"/>
  </si>
  <si>
    <t>負担額（変動前残工事代金額の1.5％）</t>
    <rPh sb="0" eb="3">
      <t>フタンガク</t>
    </rPh>
    <phoneticPr fontId="1"/>
  </si>
  <si>
    <t>スライド額（予定差額と負担額の差）</t>
    <rPh sb="4" eb="5">
      <t>ガク</t>
    </rPh>
    <phoneticPr fontId="1"/>
  </si>
  <si>
    <t>負担額（変動前残工事代金額の1.0％）</t>
    <phoneticPr fontId="1"/>
  </si>
  <si>
    <t>スライド額（変動額と負担額の差）</t>
    <rPh sb="4" eb="5">
      <t>ガク</t>
    </rPh>
    <rPh sb="6" eb="8">
      <t>ヘンドウ</t>
    </rPh>
    <phoneticPr fontId="1"/>
  </si>
  <si>
    <t>⑧</t>
    <phoneticPr fontId="1"/>
  </si>
  <si>
    <t>⑨</t>
    <phoneticPr fontId="1"/>
  </si>
  <si>
    <t>（全体スライド・インフレスライド）</t>
    <rPh sb="1" eb="3">
      <t>ゼンタイ</t>
    </rPh>
    <phoneticPr fontId="1"/>
  </si>
  <si>
    <t>（単品スライド）</t>
    <rPh sb="1" eb="3">
      <t>タンピン</t>
    </rPh>
    <phoneticPr fontId="1"/>
  </si>
  <si>
    <t>簡易判定</t>
    <rPh sb="0" eb="4">
      <t>カンイハンテイ</t>
    </rPh>
    <phoneticPr fontId="1"/>
  </si>
  <si>
    <t>簡易判定結果</t>
    <rPh sb="0" eb="2">
      <t>カンイ</t>
    </rPh>
    <rPh sb="2" eb="6">
      <t>ハンテイケッカ</t>
    </rPh>
    <phoneticPr fontId="1"/>
  </si>
  <si>
    <t>想定されるスライド額</t>
    <rPh sb="0" eb="2">
      <t>ソウテイ</t>
    </rPh>
    <rPh sb="9" eb="10">
      <t>ガク</t>
    </rPh>
    <phoneticPr fontId="1"/>
  </si>
  <si>
    <t>対称となるスライド名称</t>
    <rPh sb="0" eb="2">
      <t>タイショウ</t>
    </rPh>
    <rPh sb="9" eb="11">
      <t>メイショウ</t>
    </rPh>
    <phoneticPr fontId="1"/>
  </si>
  <si>
    <t>※実際に各スライド制度の適用が可能かについては、様式による請求により発注機関との協議を行ってください。</t>
    <rPh sb="34" eb="38">
      <t>ハッチュウキカン</t>
    </rPh>
    <phoneticPr fontId="1"/>
  </si>
  <si>
    <t>契約締結日を入力</t>
    <rPh sb="0" eb="2">
      <t>ケイヤク</t>
    </rPh>
    <rPh sb="2" eb="4">
      <t>テイケツ</t>
    </rPh>
    <rPh sb="4" eb="5">
      <t>ヒ</t>
    </rPh>
    <rPh sb="6" eb="8">
      <t>ニュウリョク</t>
    </rPh>
    <phoneticPr fontId="1"/>
  </si>
  <si>
    <t>原則として契約工期の末日を入力</t>
    <rPh sb="0" eb="2">
      <t>ゲンソク</t>
    </rPh>
    <rPh sb="5" eb="9">
      <t>ケイヤクコウキ</t>
    </rPh>
    <rPh sb="10" eb="12">
      <t>マツビ</t>
    </rPh>
    <rPh sb="13" eb="15">
      <t>ニュウリョク</t>
    </rPh>
    <phoneticPr fontId="1"/>
  </si>
  <si>
    <t>様式による請求予定日を入力</t>
    <rPh sb="0" eb="2">
      <t>ヨウシキ</t>
    </rPh>
    <rPh sb="5" eb="7">
      <t>セイキュウ</t>
    </rPh>
    <rPh sb="7" eb="9">
      <t>ヨテイ</t>
    </rPh>
    <rPh sb="9" eb="10">
      <t>ビ</t>
    </rPh>
    <rPh sb="11" eb="13">
      <t>ニュウリョク</t>
    </rPh>
    <phoneticPr fontId="1"/>
  </si>
  <si>
    <r>
      <t>適用対象か判定（変動額</t>
    </r>
    <r>
      <rPr>
        <vertAlign val="subscript"/>
        <sz val="11"/>
        <rFont val="Yu Gothic"/>
        <family val="3"/>
        <charset val="128"/>
        <scheme val="minor"/>
      </rPr>
      <t>鋼</t>
    </r>
    <r>
      <rPr>
        <sz val="11"/>
        <rFont val="Yu Gothic"/>
        <family val="3"/>
        <charset val="128"/>
        <scheme val="minor"/>
      </rPr>
      <t>が請負代金額の1.0%を超えた場合、対象）</t>
    </r>
    <rPh sb="0" eb="2">
      <t>テキヨウ</t>
    </rPh>
    <rPh sb="2" eb="4">
      <t>タイショウ</t>
    </rPh>
    <rPh sb="5" eb="7">
      <t>ハンテイ</t>
    </rPh>
    <rPh sb="27" eb="29">
      <t>バアイ</t>
    </rPh>
    <phoneticPr fontId="1"/>
  </si>
  <si>
    <r>
      <t>適用対象か判定（変動額</t>
    </r>
    <r>
      <rPr>
        <vertAlign val="subscript"/>
        <sz val="11"/>
        <rFont val="Yu Gothic"/>
        <family val="3"/>
        <charset val="128"/>
        <scheme val="minor"/>
      </rPr>
      <t>油</t>
    </r>
    <r>
      <rPr>
        <sz val="11"/>
        <rFont val="Yu Gothic"/>
        <family val="3"/>
        <charset val="128"/>
        <scheme val="minor"/>
      </rPr>
      <t>が請負代金額の1.0%を超えた場合、対象）</t>
    </r>
    <rPh sb="0" eb="2">
      <t>テキヨウ</t>
    </rPh>
    <rPh sb="2" eb="4">
      <t>タイショウ</t>
    </rPh>
    <rPh sb="5" eb="7">
      <t>ハンテイ</t>
    </rPh>
    <rPh sb="11" eb="12">
      <t>アブラ</t>
    </rPh>
    <phoneticPr fontId="1"/>
  </si>
  <si>
    <r>
      <t>適用対象か判定（変動額</t>
    </r>
    <r>
      <rPr>
        <vertAlign val="subscript"/>
        <sz val="11"/>
        <rFont val="Yu Gothic"/>
        <family val="3"/>
        <charset val="128"/>
        <scheme val="minor"/>
      </rPr>
      <t>材料</t>
    </r>
    <r>
      <rPr>
        <sz val="11"/>
        <rFont val="Yu Gothic"/>
        <family val="3"/>
        <charset val="128"/>
        <scheme val="minor"/>
      </rPr>
      <t>が請負代金額の1.0%を超えた場合、対象）</t>
    </r>
    <rPh sb="0" eb="2">
      <t>テキヨウ</t>
    </rPh>
    <rPh sb="2" eb="4">
      <t>タイショウ</t>
    </rPh>
    <rPh sb="5" eb="7">
      <t>ハンテイ</t>
    </rPh>
    <rPh sb="11" eb="13">
      <t>ザイリョウ</t>
    </rPh>
    <phoneticPr fontId="1"/>
  </si>
  <si>
    <t>事前にご承知のうえ参考としてご活用ください。</t>
    <phoneticPr fontId="1"/>
  </si>
  <si>
    <t>価格変動や協議の結果等により、実際の結果と異なる場合がございます、</t>
    <rPh sb="0" eb="4">
      <t>カカクヘンドウ</t>
    </rPh>
    <rPh sb="5" eb="7">
      <t>キョウギ</t>
    </rPh>
    <rPh sb="8" eb="10">
      <t>ケッカ</t>
    </rPh>
    <rPh sb="10" eb="11">
      <t>トウ</t>
    </rPh>
    <rPh sb="15" eb="17">
      <t>ジッサイ</t>
    </rPh>
    <rPh sb="18" eb="20">
      <t>ケッカ</t>
    </rPh>
    <rPh sb="21" eb="22">
      <t>コト</t>
    </rPh>
    <rPh sb="24" eb="26">
      <t>バアイ</t>
    </rPh>
    <phoneticPr fontId="1"/>
  </si>
  <si>
    <t>・</t>
    <phoneticPr fontId="1"/>
  </si>
  <si>
    <t>スライド制度簡易診断ツールの使用について</t>
    <rPh sb="4" eb="6">
      <t>セイド</t>
    </rPh>
    <rPh sb="6" eb="8">
      <t>カンイ</t>
    </rPh>
    <rPh sb="8" eb="10">
      <t>シンダン</t>
    </rPh>
    <rPh sb="14" eb="16">
      <t>シヨウ</t>
    </rPh>
    <phoneticPr fontId="1"/>
  </si>
  <si>
    <t>各制度について詳しくは、埼玉県庁HP「スライド制度について」のページをご参照ください</t>
    <rPh sb="0" eb="1">
      <t>カク</t>
    </rPh>
    <rPh sb="1" eb="3">
      <t>セイド</t>
    </rPh>
    <rPh sb="7" eb="8">
      <t>クワ</t>
    </rPh>
    <rPh sb="12" eb="16">
      <t>サイタマケンチョウ</t>
    </rPh>
    <rPh sb="23" eb="25">
      <t>セイド</t>
    </rPh>
    <rPh sb="36" eb="38">
      <t>サンショウ</t>
    </rPh>
    <phoneticPr fontId="1"/>
  </si>
  <si>
    <t>全てのスライド制度に関して簡易診断を行うため、</t>
    <rPh sb="0" eb="1">
      <t>スベ</t>
    </rPh>
    <rPh sb="7" eb="9">
      <t>セイド</t>
    </rPh>
    <rPh sb="10" eb="11">
      <t>カン</t>
    </rPh>
    <rPh sb="13" eb="17">
      <t>カンイシンダン</t>
    </rPh>
    <rPh sb="18" eb="19">
      <t>オコナ</t>
    </rPh>
    <phoneticPr fontId="1"/>
  </si>
  <si>
    <t>判定①（協議時期）</t>
    <rPh sb="0" eb="2">
      <t>ハンテイ</t>
    </rPh>
    <rPh sb="4" eb="8">
      <t>キョウギジキ</t>
    </rPh>
    <phoneticPr fontId="1"/>
  </si>
  <si>
    <t>判定②（変更額）</t>
    <rPh sb="0" eb="2">
      <t>ハンテイ</t>
    </rPh>
    <rPh sb="4" eb="7">
      <t>ヘンコウガク</t>
    </rPh>
    <phoneticPr fontId="1"/>
  </si>
  <si>
    <t>（予定価格を入力）</t>
    <rPh sb="1" eb="5">
      <t>ヨテイカカク</t>
    </rPh>
    <rPh sb="6" eb="8">
      <t>ニュウリョク</t>
    </rPh>
    <phoneticPr fontId="1"/>
  </si>
  <si>
    <t>落札率</t>
    <rPh sb="0" eb="3">
      <t>ラクサツリツ</t>
    </rPh>
    <phoneticPr fontId="1"/>
  </si>
  <si>
    <t>変動前残工事の工事価格</t>
    <rPh sb="7" eb="11">
      <t>コウジカカク</t>
    </rPh>
    <phoneticPr fontId="1"/>
  </si>
  <si>
    <t>変動後残工事の工事価格</t>
    <rPh sb="7" eb="11">
      <t>コウジカカク</t>
    </rPh>
    <phoneticPr fontId="1"/>
  </si>
  <si>
    <t>⑩</t>
    <phoneticPr fontId="1"/>
  </si>
  <si>
    <t>⑪</t>
    <phoneticPr fontId="1"/>
  </si>
  <si>
    <t>⑫</t>
    <phoneticPr fontId="1"/>
  </si>
  <si>
    <t>⑬</t>
    <phoneticPr fontId="1"/>
  </si>
  <si>
    <t>当初額</t>
    <rPh sb="0" eb="2">
      <t>トウショ</t>
    </rPh>
    <phoneticPr fontId="1"/>
  </si>
  <si>
    <t>変更額</t>
    <rPh sb="0" eb="2">
      <t>ヘンコウ</t>
    </rPh>
    <phoneticPr fontId="1"/>
  </si>
  <si>
    <t>変動額</t>
    <rPh sb="0" eb="3">
      <t>ヘンドウガク</t>
    </rPh>
    <phoneticPr fontId="1"/>
  </si>
  <si>
    <r>
      <rPr>
        <sz val="16"/>
        <rFont val="ＭＳ ゴシック"/>
        <family val="3"/>
        <charset val="128"/>
      </rPr>
      <t>①～⑬</t>
    </r>
    <r>
      <rPr>
        <sz val="16"/>
        <color theme="1"/>
        <rFont val="ＭＳ ゴシック"/>
        <family val="3"/>
        <charset val="128"/>
      </rPr>
      <t>に入力頂くことで、各スライドの適用可能性を簡易に判定します。</t>
    </r>
    <rPh sb="4" eb="7">
      <t>ニュウリョクイタダ</t>
    </rPh>
    <rPh sb="12" eb="13">
      <t>カク</t>
    </rPh>
    <rPh sb="18" eb="20">
      <t>テキヨウ</t>
    </rPh>
    <rPh sb="20" eb="23">
      <t>カノウセイ</t>
    </rPh>
    <rPh sb="24" eb="26">
      <t>カンイ</t>
    </rPh>
    <rPh sb="27" eb="29">
      <t>ハンテイ</t>
    </rPh>
    <phoneticPr fontId="1"/>
  </si>
  <si>
    <t>変動額対象項目計</t>
    <rPh sb="0" eb="2">
      <t>ヘンドウ</t>
    </rPh>
    <rPh sb="2" eb="3">
      <t>ガク</t>
    </rPh>
    <rPh sb="3" eb="5">
      <t>タイショウ</t>
    </rPh>
    <rPh sb="5" eb="7">
      <t>コウモク</t>
    </rPh>
    <rPh sb="7" eb="8">
      <t>ケイ</t>
    </rPh>
    <phoneticPr fontId="1"/>
  </si>
  <si>
    <t>・参考資料</t>
    <rPh sb="1" eb="3">
      <t>サンコウ</t>
    </rPh>
    <rPh sb="3" eb="5">
      <t>シリョウ</t>
    </rPh>
    <phoneticPr fontId="1"/>
  </si>
  <si>
    <t>変動前残工事代金額　=⑥×落札率×（1+消費税率10％）</t>
    <rPh sb="20" eb="24">
      <t>ショウヒゼイリツ</t>
    </rPh>
    <phoneticPr fontId="1"/>
  </si>
  <si>
    <t>変動後残工事代金額　=⑦×落札率×（1+消費税率10％）</t>
    <phoneticPr fontId="1"/>
  </si>
  <si>
    <t>予定価格（税込み）</t>
    <rPh sb="0" eb="4">
      <t>ヨテイカカク</t>
    </rPh>
    <rPh sb="5" eb="7">
      <t>ゼイコ</t>
    </rPh>
    <phoneticPr fontId="1"/>
  </si>
  <si>
    <t>請負代金額（税込み）</t>
    <rPh sb="4" eb="5">
      <t>ガク</t>
    </rPh>
    <rPh sb="6" eb="8">
      <t>ゼイコ</t>
    </rPh>
    <phoneticPr fontId="1"/>
  </si>
  <si>
    <t>（③から起算して14日として想定しています）</t>
    <phoneticPr fontId="1"/>
  </si>
  <si>
    <t>④（税込み金額）</t>
    <rPh sb="2" eb="4">
      <t>ゼイコ</t>
    </rPh>
    <rPh sb="5" eb="7">
      <t>キンガク</t>
    </rPh>
    <phoneticPr fontId="1"/>
  </si>
  <si>
    <t>⑤（税込み金額）</t>
    <phoneticPr fontId="1"/>
  </si>
  <si>
    <t>①～⑬全ての項目【黄色枠】へ情報を入力しください。</t>
    <rPh sb="9" eb="12">
      <t>キイロワク</t>
    </rPh>
    <phoneticPr fontId="1"/>
  </si>
  <si>
    <t>（当初請負代金額を入力）</t>
    <rPh sb="1" eb="3">
      <t>トウショ</t>
    </rPh>
    <rPh sb="3" eb="7">
      <t>ウケオイダイキン</t>
    </rPh>
    <rPh sb="7" eb="8">
      <t>ガク</t>
    </rPh>
    <rPh sb="9" eb="11">
      <t>ニュウリョク</t>
    </rPh>
    <phoneticPr fontId="1"/>
  </si>
  <si>
    <t>鋼材類</t>
    <rPh sb="0" eb="3">
      <t>コウザイルイ</t>
    </rPh>
    <phoneticPr fontId="1"/>
  </si>
  <si>
    <t>燃料油</t>
    <rPh sb="0" eb="3">
      <t>ネンリョウユ</t>
    </rPh>
    <phoneticPr fontId="1"/>
  </si>
  <si>
    <t>その他工事材料</t>
    <rPh sb="2" eb="7">
      <t>タコウジザイリョウ</t>
    </rPh>
    <phoneticPr fontId="1"/>
  </si>
  <si>
    <t>鋼材類　=(⑪－⑧)×落札率×（1+消費税率10％）</t>
    <rPh sb="0" eb="3">
      <t>コウザイルイ</t>
    </rPh>
    <rPh sb="11" eb="14">
      <t>ラクサツリツ</t>
    </rPh>
    <phoneticPr fontId="1"/>
  </si>
  <si>
    <t>燃料油　=(⑫－⑨)×落札率×（1+消費税率10％）</t>
    <rPh sb="0" eb="2">
      <t>ネンリョウ</t>
    </rPh>
    <rPh sb="2" eb="3">
      <t>アブラ</t>
    </rPh>
    <phoneticPr fontId="1"/>
  </si>
  <si>
    <t>その他工事材料　=(⑬－⑩)×落札率×（1+消費税率10％）</t>
    <rPh sb="2" eb="5">
      <t>タコウジ</t>
    </rPh>
    <rPh sb="5" eb="7">
      <t>ザイリョウ</t>
    </rPh>
    <phoneticPr fontId="1"/>
  </si>
  <si>
    <t>診断②：変更額について</t>
    <rPh sb="0" eb="2">
      <t>シンダン</t>
    </rPh>
    <rPh sb="4" eb="6">
      <t>ヘンコウ</t>
    </rPh>
    <rPh sb="6" eb="7">
      <t>ガク</t>
    </rPh>
    <phoneticPr fontId="1"/>
  </si>
  <si>
    <t>診断①：協議時期について</t>
    <rPh sb="0" eb="2">
      <t>シンダン</t>
    </rPh>
    <rPh sb="4" eb="6">
      <t>キョウギ</t>
    </rPh>
    <rPh sb="6" eb="8">
      <t>ジキ</t>
    </rPh>
    <phoneticPr fontId="1"/>
  </si>
  <si>
    <r>
      <t>（左記P</t>
    </r>
    <r>
      <rPr>
        <vertAlign val="subscript"/>
        <sz val="11"/>
        <color rgb="FFFF0000"/>
        <rFont val="Yu Gothic"/>
        <family val="3"/>
        <charset val="128"/>
        <scheme val="minor"/>
      </rPr>
      <t>1</t>
    </r>
    <r>
      <rPr>
        <sz val="11"/>
        <color rgb="FFFF0000"/>
        <rFont val="Yu Gothic"/>
        <family val="3"/>
        <charset val="128"/>
        <scheme val="minor"/>
      </rPr>
      <t>の赤字部分を参考に算出し入力）※落札率・消費税は掛け合わせない価格</t>
    </r>
    <rPh sb="6" eb="8">
      <t>アカジ</t>
    </rPh>
    <rPh sb="8" eb="10">
      <t>ブブン</t>
    </rPh>
    <rPh sb="11" eb="13">
      <t>サンコウ</t>
    </rPh>
    <rPh sb="17" eb="19">
      <t>ニュウリョク</t>
    </rPh>
    <phoneticPr fontId="1"/>
  </si>
  <si>
    <r>
      <t>（左記P</t>
    </r>
    <r>
      <rPr>
        <vertAlign val="subscript"/>
        <sz val="11"/>
        <color rgb="FFFF0000"/>
        <rFont val="Yu Gothic"/>
        <family val="3"/>
        <charset val="128"/>
        <scheme val="minor"/>
      </rPr>
      <t>2</t>
    </r>
    <r>
      <rPr>
        <sz val="11"/>
        <color rgb="FFFF0000"/>
        <rFont val="Yu Gothic"/>
        <family val="3"/>
        <charset val="128"/>
        <scheme val="minor"/>
      </rPr>
      <t>の赤字部分を参考に算出し入力）※落札率・消費税は掛け合わせない価格</t>
    </r>
    <rPh sb="6" eb="8">
      <t>アカジ</t>
    </rPh>
    <rPh sb="11" eb="13">
      <t>サンコウ</t>
    </rPh>
    <rPh sb="17" eb="19">
      <t>ニュウリョク</t>
    </rPh>
    <phoneticPr fontId="1"/>
  </si>
  <si>
    <t>（M当初鋼に関するpとDの積たちの和ついて、左記赤字部分を参考に算出し入力）</t>
    <rPh sb="2" eb="4">
      <t>トウショ</t>
    </rPh>
    <rPh sb="4" eb="5">
      <t>ハガネ</t>
    </rPh>
    <rPh sb="6" eb="7">
      <t>カン</t>
    </rPh>
    <rPh sb="13" eb="14">
      <t>セキ</t>
    </rPh>
    <rPh sb="17" eb="18">
      <t>ワ</t>
    </rPh>
    <rPh sb="26" eb="28">
      <t>ブブン</t>
    </rPh>
    <rPh sb="29" eb="31">
      <t>アカジ</t>
    </rPh>
    <rPh sb="31" eb="33">
      <t>ブブン</t>
    </rPh>
    <rPh sb="34" eb="36">
      <t>サンコウニュウリョク</t>
    </rPh>
    <phoneticPr fontId="1"/>
  </si>
  <si>
    <t>（M当初油に関するpとDの積たちの和ついて、左記赤字部分を参考に算出し入力）</t>
    <rPh sb="2" eb="4">
      <t>トウショ</t>
    </rPh>
    <rPh sb="4" eb="5">
      <t>アブラ</t>
    </rPh>
    <rPh sb="6" eb="7">
      <t>カン</t>
    </rPh>
    <rPh sb="13" eb="14">
      <t>セキ</t>
    </rPh>
    <rPh sb="17" eb="18">
      <t>ワ</t>
    </rPh>
    <rPh sb="22" eb="24">
      <t>サキ</t>
    </rPh>
    <rPh sb="26" eb="28">
      <t>ブブン</t>
    </rPh>
    <rPh sb="29" eb="31">
      <t>サンコウ</t>
    </rPh>
    <rPh sb="31" eb="33">
      <t>ブブン</t>
    </rPh>
    <rPh sb="34" eb="36">
      <t>サンコウニュウリョク</t>
    </rPh>
    <phoneticPr fontId="1"/>
  </si>
  <si>
    <t>（M当初材料に関するpとDの積たちの和ついて、左記赤字部分を参考に算出し入力）</t>
    <rPh sb="2" eb="4">
      <t>トウショ</t>
    </rPh>
    <rPh sb="4" eb="6">
      <t>ザイリョウ</t>
    </rPh>
    <rPh sb="7" eb="8">
      <t>カン</t>
    </rPh>
    <rPh sb="14" eb="15">
      <t>セキ</t>
    </rPh>
    <rPh sb="18" eb="19">
      <t>ワ</t>
    </rPh>
    <rPh sb="23" eb="25">
      <t>サキ</t>
    </rPh>
    <rPh sb="27" eb="29">
      <t>ブブン</t>
    </rPh>
    <rPh sb="30" eb="32">
      <t>サンコウ</t>
    </rPh>
    <rPh sb="32" eb="34">
      <t>ブブン</t>
    </rPh>
    <rPh sb="35" eb="37">
      <t>サンコウニュウリョク</t>
    </rPh>
    <phoneticPr fontId="1"/>
  </si>
  <si>
    <t>（M変更鋼に関するp'とDの積たちの和ついて、左記赤字部分を参考に算出し入力）</t>
    <rPh sb="2" eb="4">
      <t>ヘンコウ</t>
    </rPh>
    <rPh sb="4" eb="5">
      <t>コウ</t>
    </rPh>
    <rPh sb="6" eb="7">
      <t>カン</t>
    </rPh>
    <rPh sb="14" eb="15">
      <t>セキ</t>
    </rPh>
    <rPh sb="18" eb="19">
      <t>ワ</t>
    </rPh>
    <rPh sb="23" eb="25">
      <t>サキ</t>
    </rPh>
    <rPh sb="25" eb="27">
      <t>アカジ</t>
    </rPh>
    <rPh sb="27" eb="29">
      <t>ブブン</t>
    </rPh>
    <rPh sb="30" eb="32">
      <t>サンコウ</t>
    </rPh>
    <rPh sb="32" eb="34">
      <t>ブブン</t>
    </rPh>
    <rPh sb="35" eb="37">
      <t>サンコウニュウリョク</t>
    </rPh>
    <phoneticPr fontId="1"/>
  </si>
  <si>
    <t>（M変更油に関するp'とDの積たちの和ついて、左記赤字部分を参考に算出し入力）</t>
    <rPh sb="2" eb="4">
      <t>ヘンコウ</t>
    </rPh>
    <rPh sb="4" eb="5">
      <t>アブラ</t>
    </rPh>
    <rPh sb="6" eb="7">
      <t>カン</t>
    </rPh>
    <rPh sb="14" eb="15">
      <t>セキ</t>
    </rPh>
    <rPh sb="18" eb="19">
      <t>ワ</t>
    </rPh>
    <rPh sb="23" eb="25">
      <t>サキ</t>
    </rPh>
    <rPh sb="25" eb="27">
      <t>アカジ</t>
    </rPh>
    <rPh sb="27" eb="29">
      <t>ブブン</t>
    </rPh>
    <rPh sb="30" eb="32">
      <t>サンコウ</t>
    </rPh>
    <rPh sb="32" eb="34">
      <t>ブブン</t>
    </rPh>
    <rPh sb="35" eb="37">
      <t>サンコウニュウリョク</t>
    </rPh>
    <phoneticPr fontId="1"/>
  </si>
  <si>
    <t>（M変更材料に関するp'とDの積たちの和ついて、左記赤字部分を参考に算出し入力）</t>
    <rPh sb="2" eb="4">
      <t>ヘンコウ</t>
    </rPh>
    <rPh sb="4" eb="6">
      <t>ザイリョウ</t>
    </rPh>
    <rPh sb="7" eb="8">
      <t>カン</t>
    </rPh>
    <rPh sb="15" eb="16">
      <t>セキ</t>
    </rPh>
    <rPh sb="19" eb="20">
      <t>ワ</t>
    </rPh>
    <rPh sb="24" eb="26">
      <t>サキ</t>
    </rPh>
    <rPh sb="26" eb="28">
      <t>アカジ</t>
    </rPh>
    <rPh sb="28" eb="30">
      <t>ブブン</t>
    </rPh>
    <rPh sb="31" eb="33">
      <t>サンコウ</t>
    </rPh>
    <rPh sb="33" eb="35">
      <t>ブブン</t>
    </rPh>
    <rPh sb="36" eb="38">
      <t>サンコウニュウリョク</t>
    </rPh>
    <phoneticPr fontId="1"/>
  </si>
  <si>
    <t>Ver.1.0.1</t>
    <phoneticPr fontId="1"/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</si>
</sst>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3">
    <numFmt numFmtId="176" formatCode="[$-F800]dddd\,\ mmmm\ dd\,\ yyyy"/>
    <numFmt numFmtId="177" formatCode="&quot;¥&quot;#,##0_);[Red]\(&quot;¥&quot;#,##0\)"/>
    <numFmt numFmtId="178" formatCode="&quot;（&quot;@&quot;）&quot;"/>
  </numFmts>
  <fonts count="32">
    <font>
      <sz val="11"/>
      <color theme="1"/>
      <name val="Yu Gothic"/>
      <family val="2"/>
      <scheme val="minor"/>
    </font>
    <font>
      <sz val="6"/>
      <name val="Yu Gothic"/>
      <family val="3"/>
      <charset val="128"/>
      <scheme val="minor"/>
    </font>
    <font>
      <b/>
      <sz val="11"/>
      <color theme="1"/>
      <name val="Yu Gothic"/>
      <family val="3"/>
      <charset val="128"/>
      <scheme val="minor"/>
    </font>
    <font>
      <b/>
      <sz val="11"/>
      <color rgb="FFFF0000"/>
      <name val="Yu Gothic"/>
      <family val="3"/>
      <charset val="128"/>
      <scheme val="minor"/>
    </font>
    <font>
      <sz val="11"/>
      <color rgb="FFFF0000"/>
      <name val="Yu Gothic"/>
      <family val="2"/>
      <scheme val="minor"/>
    </font>
    <font>
      <sz val="11"/>
      <color rgb="FFFF0000"/>
      <name val="Yu Gothic"/>
      <family val="3"/>
      <charset val="128"/>
      <scheme val="minor"/>
    </font>
    <font>
      <sz val="11"/>
      <name val="Yu Gothic"/>
      <family val="3"/>
      <charset val="128"/>
      <scheme val="minor"/>
    </font>
    <font>
      <u/>
      <sz val="11"/>
      <color theme="10"/>
      <name val="Yu Gothic"/>
      <family val="2"/>
      <scheme val="minor"/>
    </font>
    <font>
      <b/>
      <sz val="24"/>
      <color theme="1"/>
      <name val="Yu Gothic"/>
      <family val="3"/>
      <charset val="128"/>
      <scheme val="minor"/>
    </font>
    <font>
      <b/>
      <sz val="24"/>
      <color theme="0"/>
      <name val="Yu Gothic"/>
      <family val="3"/>
      <charset val="128"/>
      <scheme val="minor"/>
    </font>
    <font>
      <b/>
      <sz val="10"/>
      <color theme="1"/>
      <name val="Yu Gothic"/>
      <family val="3"/>
      <charset val="128"/>
      <scheme val="minor"/>
    </font>
    <font>
      <sz val="11"/>
      <name val="Yu Gothic"/>
      <family val="2"/>
      <scheme val="minor"/>
    </font>
    <font>
      <b/>
      <sz val="16"/>
      <color theme="1"/>
      <name val="Yu Gothic"/>
      <family val="3"/>
      <charset val="128"/>
      <scheme val="minor"/>
    </font>
    <font>
      <b/>
      <sz val="16"/>
      <color rgb="FFFF0000"/>
      <name val="Yu Gothic"/>
      <family val="3"/>
      <charset val="128"/>
      <scheme val="minor"/>
    </font>
    <font>
      <vertAlign val="subscript"/>
      <sz val="11"/>
      <name val="Yu Gothic"/>
      <family val="3"/>
      <charset val="128"/>
      <scheme val="minor"/>
    </font>
    <font>
      <b/>
      <sz val="16"/>
      <color theme="0"/>
      <name val="Yu Gothic"/>
      <family val="3"/>
      <charset val="128"/>
      <scheme val="minor"/>
    </font>
    <font>
      <b/>
      <sz val="20"/>
      <color theme="0"/>
      <name val="Yu Gothic"/>
      <family val="3"/>
      <charset val="128"/>
      <scheme val="minor"/>
    </font>
    <font>
      <b/>
      <sz val="11"/>
      <color theme="0"/>
      <name val="Yu Gothic"/>
      <family val="3"/>
      <charset val="128"/>
      <scheme val="minor"/>
    </font>
    <font>
      <b/>
      <sz val="20"/>
      <name val="Yu Gothic"/>
      <family val="3"/>
      <charset val="128"/>
      <scheme val="minor"/>
    </font>
    <font>
      <sz val="20"/>
      <name val="Yu Gothic"/>
      <family val="3"/>
      <charset val="128"/>
      <scheme val="minor"/>
    </font>
    <font>
      <sz val="14"/>
      <color theme="1"/>
      <name val="Yu Gothic"/>
      <family val="2"/>
      <scheme val="minor"/>
    </font>
    <font>
      <vertAlign val="subscript"/>
      <sz val="11"/>
      <color rgb="FFFF0000"/>
      <name val="Yu Gothic"/>
      <family val="3"/>
      <charset val="128"/>
      <scheme val="minor"/>
    </font>
    <font>
      <u/>
      <sz val="24"/>
      <color theme="10"/>
      <name val="Yu Gothic"/>
      <family val="3"/>
      <charset val="128"/>
      <scheme val="minor"/>
    </font>
    <font>
      <sz val="24"/>
      <color theme="1"/>
      <name val="ＭＳ ゴシック"/>
      <family val="3"/>
      <charset val="128"/>
    </font>
    <font>
      <u/>
      <sz val="18"/>
      <color theme="10"/>
      <name val="Yu Gothic"/>
      <family val="3"/>
      <charset val="128"/>
      <scheme val="minor"/>
    </font>
    <font>
      <sz val="11"/>
      <color theme="1"/>
      <name val="Yu Gothic"/>
      <family val="2"/>
      <scheme val="minor"/>
    </font>
    <font>
      <sz val="18"/>
      <color theme="1"/>
      <name val="ＭＳ ゴシック"/>
      <family val="3"/>
      <charset val="128"/>
    </font>
    <font>
      <b/>
      <sz val="26"/>
      <color theme="1"/>
      <name val="Yu Gothic"/>
      <family val="3"/>
      <charset val="128"/>
      <scheme val="minor"/>
    </font>
    <font>
      <sz val="16"/>
      <color theme="1"/>
      <name val="ＭＳ ゴシック"/>
      <family val="3"/>
      <charset val="128"/>
    </font>
    <font>
      <sz val="16"/>
      <name val="ＭＳ ゴシック"/>
      <family val="3"/>
      <charset val="128"/>
    </font>
    <font>
      <b/>
      <sz val="16"/>
      <name val="Yu Gothic"/>
      <family val="3"/>
      <charset val="128"/>
      <scheme val="minor"/>
    </font>
    <font>
      <sz val="14"/>
      <color theme="1"/>
      <name val="Yu Gothic"/>
      <family val="3"/>
      <charset val="128"/>
      <scheme val="minor"/>
    </font>
  </fonts>
  <fills count="8">
    <fill>
      <patternFill patternType="none"/>
    </fill>
    <fill>
      <patternFill patternType="gray125"/>
    </fill>
    <fill>
      <patternFill patternType="solid">
        <fgColor theme="0" tint="-4.9989318521683403E-2"/>
        <bgColor indexed="64"/>
      </patternFill>
    </fill>
    <fill>
      <patternFill patternType="solid">
        <fgColor rgb="FFFFFF00"/>
        <bgColor indexed="64"/>
      </patternFill>
    </fill>
    <fill>
      <patternFill patternType="solid">
        <fgColor theme="5"/>
        <bgColor indexed="64"/>
      </patternFill>
    </fill>
    <fill>
      <patternFill patternType="solid">
        <fgColor theme="5" tint="0.79998168889431442"/>
        <bgColor indexed="64"/>
      </patternFill>
    </fill>
    <fill>
      <patternFill patternType="solid">
        <fgColor theme="0"/>
        <bgColor indexed="64"/>
      </patternFill>
    </fill>
    <fill>
      <patternFill patternType="solid">
        <fgColor theme="7" tint="0.79998168889431442"/>
        <bgColor indexed="64"/>
      </patternFill>
    </fill>
  </fills>
  <borders count="35">
    <border>
      <left/>
      <right/>
      <top/>
      <bottom/>
      <diagonal/>
    </border>
    <border>
      <left style="double">
        <color auto="1"/>
      </left>
      <right style="double">
        <color auto="1"/>
      </right>
      <top style="double">
        <color auto="1"/>
      </top>
      <bottom style="double">
        <color auto="1"/>
      </bottom>
      <diagonal/>
    </border>
    <border>
      <left style="thick">
        <color theme="5"/>
      </left>
      <right/>
      <top style="thick">
        <color theme="5"/>
      </top>
      <bottom/>
      <diagonal/>
    </border>
    <border>
      <left/>
      <right/>
      <top style="thick">
        <color theme="5"/>
      </top>
      <bottom/>
      <diagonal/>
    </border>
    <border>
      <left/>
      <right style="thick">
        <color theme="5"/>
      </right>
      <top style="thick">
        <color theme="5"/>
      </top>
      <bottom/>
      <diagonal/>
    </border>
    <border>
      <left style="thick">
        <color theme="5"/>
      </left>
      <right/>
      <top/>
      <bottom/>
      <diagonal/>
    </border>
    <border>
      <left/>
      <right style="thick">
        <color theme="5"/>
      </right>
      <top/>
      <bottom/>
      <diagonal/>
    </border>
    <border>
      <left style="thick">
        <color theme="5"/>
      </left>
      <right/>
      <top/>
      <bottom style="thick">
        <color theme="5"/>
      </bottom>
      <diagonal/>
    </border>
    <border>
      <left/>
      <right/>
      <top/>
      <bottom style="thick">
        <color theme="5"/>
      </bottom>
      <diagonal/>
    </border>
    <border>
      <left/>
      <right style="thick">
        <color theme="5"/>
      </right>
      <top/>
      <bottom style="thick">
        <color theme="5"/>
      </bottom>
      <diagonal/>
    </border>
    <border>
      <left style="double">
        <color theme="5"/>
      </left>
      <right style="thin">
        <color theme="5"/>
      </right>
      <top style="thin">
        <color theme="5"/>
      </top>
      <bottom style="thin">
        <color theme="5"/>
      </bottom>
      <diagonal/>
    </border>
    <border>
      <left style="thin">
        <color theme="5"/>
      </left>
      <right style="thin">
        <color theme="5"/>
      </right>
      <top style="thin">
        <color theme="5"/>
      </top>
      <bottom style="thin">
        <color theme="5"/>
      </bottom>
      <diagonal/>
    </border>
    <border>
      <left style="double">
        <color theme="5"/>
      </left>
      <right style="thin">
        <color theme="5"/>
      </right>
      <top style="thin">
        <color theme="5"/>
      </top>
      <bottom style="double">
        <color theme="5"/>
      </bottom>
      <diagonal/>
    </border>
    <border>
      <left style="thin">
        <color theme="5"/>
      </left>
      <right style="thin">
        <color theme="5"/>
      </right>
      <top style="thin">
        <color theme="5"/>
      </top>
      <bottom style="double">
        <color theme="5"/>
      </bottom>
      <diagonal/>
    </border>
    <border>
      <left style="double">
        <color theme="5"/>
      </left>
      <right style="thin">
        <color theme="5"/>
      </right>
      <top/>
      <bottom style="thin">
        <color theme="5"/>
      </bottom>
      <diagonal/>
    </border>
    <border>
      <left style="thin">
        <color theme="5"/>
      </left>
      <right style="thin">
        <color theme="5"/>
      </right>
      <top/>
      <bottom style="thin">
        <color theme="5"/>
      </bottom>
      <diagonal/>
    </border>
    <border>
      <left style="hair">
        <color auto="1"/>
      </left>
      <right style="hair">
        <color auto="1"/>
      </right>
      <top style="hair">
        <color auto="1"/>
      </top>
      <bottom style="hair">
        <color auto="1"/>
      </bottom>
      <diagonal/>
    </border>
    <border>
      <left/>
      <right style="thin">
        <color theme="5"/>
      </right>
      <top style="thin">
        <color theme="5"/>
      </top>
      <bottom style="thin">
        <color theme="5"/>
      </bottom>
      <diagonal/>
    </border>
    <border>
      <left/>
      <right style="thin">
        <color theme="5"/>
      </right>
      <top style="thin">
        <color theme="5"/>
      </top>
      <bottom style="double">
        <color theme="5"/>
      </bottom>
      <diagonal/>
    </border>
    <border>
      <left style="thin">
        <color theme="5"/>
      </left>
      <right/>
      <top style="double">
        <color theme="5"/>
      </top>
      <bottom/>
      <diagonal/>
    </border>
    <border>
      <left/>
      <right style="double">
        <color theme="5"/>
      </right>
      <top style="double">
        <color theme="5"/>
      </top>
      <bottom/>
      <diagonal/>
    </border>
    <border>
      <left style="thin">
        <color theme="5"/>
      </left>
      <right/>
      <top style="thin">
        <color theme="5"/>
      </top>
      <bottom style="double">
        <color theme="5"/>
      </bottom>
      <diagonal/>
    </border>
    <border>
      <left style="thin">
        <color theme="5"/>
      </left>
      <right/>
      <top style="thin">
        <color theme="5"/>
      </top>
      <bottom style="thin">
        <color theme="5"/>
      </bottom>
      <diagonal/>
    </border>
    <border>
      <left style="double">
        <color theme="5"/>
      </left>
      <right/>
      <top style="double">
        <color theme="5"/>
      </top>
      <bottom style="thin">
        <color theme="5"/>
      </bottom>
      <diagonal/>
    </border>
    <border>
      <left/>
      <right style="thin">
        <color theme="5"/>
      </right>
      <top style="double">
        <color theme="5"/>
      </top>
      <bottom style="thin">
        <color theme="5"/>
      </bottom>
      <diagonal/>
    </border>
    <border>
      <left style="thin">
        <color theme="5"/>
      </left>
      <right/>
      <top style="double">
        <color theme="5"/>
      </top>
      <bottom style="thin">
        <color theme="5"/>
      </bottom>
      <diagonal/>
    </border>
    <border>
      <left/>
      <right/>
      <top style="double">
        <color theme="5"/>
      </top>
      <bottom style="thin">
        <color theme="5"/>
      </bottom>
      <diagonal/>
    </border>
    <border>
      <left/>
      <right style="double">
        <color theme="5"/>
      </right>
      <top style="double">
        <color theme="5"/>
      </top>
      <bottom style="thin">
        <color theme="5"/>
      </bottom>
      <diagonal/>
    </border>
    <border>
      <left style="double">
        <color theme="5"/>
      </left>
      <right/>
      <top style="thin">
        <color theme="5"/>
      </top>
      <bottom style="double">
        <color theme="5"/>
      </bottom>
      <diagonal/>
    </border>
    <border>
      <left/>
      <right style="double">
        <color theme="5"/>
      </right>
      <top style="thin">
        <color theme="5"/>
      </top>
      <bottom style="double">
        <color theme="5"/>
      </bottom>
      <diagonal/>
    </border>
    <border>
      <left style="hair">
        <color auto="1"/>
      </left>
      <right style="hair">
        <color auto="1"/>
      </right>
      <top/>
      <bottom/>
      <diagonal/>
    </border>
    <border>
      <left style="hair">
        <color auto="1"/>
      </left>
      <right style="hair">
        <color auto="1"/>
      </right>
      <top/>
      <bottom style="hair">
        <color auto="1"/>
      </bottom>
      <diagonal/>
    </border>
    <border>
      <left/>
      <right style="double">
        <color theme="5"/>
      </right>
      <top style="thin">
        <color theme="5"/>
      </top>
      <bottom style="thin">
        <color theme="5"/>
      </bottom>
      <diagonal/>
    </border>
    <border>
      <left style="thin">
        <color theme="5"/>
      </left>
      <right/>
      <top/>
      <bottom style="double">
        <color theme="5"/>
      </bottom>
      <diagonal/>
    </border>
    <border>
      <left/>
      <right style="double">
        <color theme="5"/>
      </right>
      <top/>
      <bottom style="double">
        <color theme="5"/>
      </bottom>
      <diagonal/>
    </border>
  </borders>
  <cellStyleXfs count="3">
    <xf numFmtId="0" fontId="0" fillId="0" borderId="0"/>
    <xf numFmtId="0" fontId="7" fillId="0" borderId="0" applyNumberFormat="0" applyFill="0" applyBorder="0" applyAlignment="0" applyProtection="0"/>
    <xf numFmtId="9" fontId="25" fillId="0" borderId="0" applyFont="0" applyFill="0" applyBorder="0" applyAlignment="0" applyProtection="0">
      <alignment vertical="center"/>
    </xf>
  </cellStyleXfs>
  <cellXfs count="108">
    <xf numFmtId="0" fontId="0" fillId="0" borderId="0" xfId="0"/>
    <xf numFmtId="0" fontId="0" fillId="0" borderId="0" xfId="0" applyAlignment="1">
      <alignment vertical="center"/>
    </xf>
    <xf numFmtId="0" fontId="0" fillId="0" borderId="5" xfId="0" applyBorder="1"/>
    <xf numFmtId="0" fontId="0" fillId="0" borderId="6" xfId="0" applyBorder="1"/>
    <xf numFmtId="0" fontId="0" fillId="0" borderId="5" xfId="0" applyBorder="1" applyAlignment="1">
      <alignment vertical="center"/>
    </xf>
    <xf numFmtId="0" fontId="0" fillId="0" borderId="6" xfId="0" applyBorder="1" applyAlignment="1">
      <alignment vertical="center"/>
    </xf>
    <xf numFmtId="0" fontId="17" fillId="4" borderId="5" xfId="0" applyFont="1" applyFill="1" applyBorder="1"/>
    <xf numFmtId="0" fontId="17" fillId="4" borderId="6" xfId="0" applyFont="1" applyFill="1" applyBorder="1"/>
    <xf numFmtId="0" fontId="17" fillId="4" borderId="7" xfId="0" applyFont="1" applyFill="1" applyBorder="1"/>
    <xf numFmtId="0" fontId="17" fillId="4" borderId="8" xfId="0" applyFont="1" applyFill="1" applyBorder="1"/>
    <xf numFmtId="0" fontId="17" fillId="4" borderId="9" xfId="0" applyFont="1" applyFill="1" applyBorder="1"/>
    <xf numFmtId="0" fontId="17" fillId="4" borderId="8" xfId="0" applyFont="1" applyFill="1" applyBorder="1" applyAlignment="1">
      <alignment horizontal="right"/>
    </xf>
    <xf numFmtId="0" fontId="18" fillId="6" borderId="15" xfId="0" applyFont="1" applyFill="1" applyBorder="1" applyAlignment="1">
      <alignment horizontal="center"/>
    </xf>
    <xf numFmtId="0" fontId="18" fillId="6" borderId="11" xfId="0" applyFont="1" applyFill="1" applyBorder="1" applyAlignment="1">
      <alignment horizontal="center"/>
    </xf>
    <xf numFmtId="0" fontId="18" fillId="6" borderId="13" xfId="0" applyFont="1" applyFill="1" applyBorder="1" applyAlignment="1">
      <alignment horizontal="center"/>
    </xf>
    <xf numFmtId="0" fontId="0" fillId="0" borderId="6" xfId="0" applyBorder="1" applyAlignment="1">
      <alignment horizontal="left"/>
    </xf>
    <xf numFmtId="0" fontId="23" fillId="0" borderId="5" xfId="0" applyFont="1" applyBorder="1" applyAlignment="1">
      <alignment vertical="center"/>
    </xf>
    <xf numFmtId="176" fontId="0" fillId="2" borderId="16" xfId="0" applyNumberFormat="1" applyFill="1" applyBorder="1" applyAlignment="1">
      <alignment horizontal="center"/>
    </xf>
    <xf numFmtId="177" fontId="0" fillId="2" borderId="16" xfId="0" applyNumberFormat="1" applyFill="1" applyBorder="1" applyAlignment="1">
      <alignment horizontal="center"/>
    </xf>
    <xf numFmtId="0" fontId="11" fillId="5" borderId="16" xfId="0" applyFont="1" applyFill="1" applyBorder="1" applyAlignment="1">
      <alignment horizontal="center"/>
    </xf>
    <xf numFmtId="10" fontId="0" fillId="2" borderId="16" xfId="2" applyNumberFormat="1" applyFont="1" applyFill="1" applyBorder="1" applyAlignment="1">
      <alignment horizontal="center"/>
    </xf>
    <xf numFmtId="177" fontId="0" fillId="2" borderId="30" xfId="0" applyNumberFormat="1" applyFill="1" applyBorder="1" applyAlignment="1">
      <alignment horizontal="center"/>
    </xf>
    <xf numFmtId="177" fontId="0" fillId="2" borderId="31" xfId="0" applyNumberFormat="1" applyFill="1" applyBorder="1" applyAlignment="1">
      <alignment horizontal="center"/>
    </xf>
    <xf numFmtId="0" fontId="19" fillId="5" borderId="13" xfId="0" applyFont="1" applyFill="1" applyBorder="1" applyAlignment="1">
      <alignment horizontal="center" vertical="center" shrinkToFit="1"/>
    </xf>
    <xf numFmtId="0" fontId="0" fillId="0" borderId="7" xfId="0" applyBorder="1"/>
    <xf numFmtId="0" fontId="22" fillId="0" borderId="0" xfId="1" applyFont="1" applyBorder="1" applyAlignment="1">
      <alignment vertical="center" shrinkToFit="1"/>
    </xf>
    <xf numFmtId="0" fontId="28" fillId="0" borderId="6" xfId="0" applyFont="1" applyBorder="1" applyAlignment="1">
      <alignment vertical="center"/>
    </xf>
    <xf numFmtId="0" fontId="28" fillId="0" borderId="0" xfId="0" applyFont="1" applyAlignment="1">
      <alignment vertical="center"/>
    </xf>
    <xf numFmtId="0" fontId="8" fillId="0" borderId="0" xfId="0" applyFont="1" applyAlignment="1">
      <alignment horizontal="center"/>
    </xf>
    <xf numFmtId="0" fontId="10" fillId="0" borderId="0" xfId="0" applyFont="1" applyAlignment="1">
      <alignment horizontal="right" vertical="center"/>
    </xf>
    <xf numFmtId="0" fontId="12" fillId="0" borderId="0" xfId="0" applyFont="1"/>
    <xf numFmtId="0" fontId="31" fillId="0" borderId="0" xfId="0" applyFont="1" applyAlignment="1">
      <alignment horizontal="left" vertical="center"/>
    </xf>
    <xf numFmtId="0" fontId="5" fillId="0" borderId="0" xfId="0" applyFont="1" applyAlignment="1">
      <alignment horizontal="left" vertical="center" indent="1"/>
    </xf>
    <xf numFmtId="0" fontId="30" fillId="0" borderId="0" xfId="0" applyFont="1"/>
    <xf numFmtId="177" fontId="0" fillId="0" borderId="0" xfId="0" applyNumberFormat="1" applyAlignment="1">
      <alignment horizontal="center"/>
    </xf>
    <xf numFmtId="0" fontId="12" fillId="0" borderId="0" xfId="0" applyFont="1" applyAlignment="1">
      <alignment horizontal="left" indent="1"/>
    </xf>
    <xf numFmtId="0" fontId="12" fillId="0" borderId="0" xfId="0" applyFont="1" applyAlignment="1">
      <alignment vertical="center"/>
    </xf>
    <xf numFmtId="0" fontId="6" fillId="0" borderId="0" xfId="0" applyFont="1" applyAlignment="1">
      <alignment horizontal="left" indent="1"/>
    </xf>
    <xf numFmtId="0" fontId="0" fillId="0" borderId="0" xfId="0" applyAlignment="1">
      <alignment horizontal="left" indent="1"/>
    </xf>
    <xf numFmtId="0" fontId="3" fillId="0" borderId="0" xfId="0" applyFont="1"/>
    <xf numFmtId="0" fontId="0" fillId="0" borderId="0" xfId="0" applyAlignment="1">
      <alignment horizontal="left" indent="2"/>
    </xf>
    <xf numFmtId="0" fontId="23" fillId="0" borderId="0" xfId="0" applyFont="1" applyAlignment="1">
      <alignment vertical="center"/>
    </xf>
    <xf numFmtId="0" fontId="26" fillId="0" borderId="0" xfId="0" applyFont="1" applyAlignment="1">
      <alignment vertical="center"/>
    </xf>
    <xf numFmtId="0" fontId="0" fillId="0" borderId="0" xfId="0" applyAlignment="1">
      <alignment horizontal="center"/>
    </xf>
    <xf numFmtId="0" fontId="30" fillId="0" borderId="0" xfId="0" applyFont="1" applyAlignment="1">
      <alignment horizontal="left" indent="1"/>
    </xf>
    <xf numFmtId="0" fontId="5" fillId="0" borderId="0" xfId="0" applyFont="1" applyAlignment="1">
      <alignment horizontal="left" vertical="center" indent="1" shrinkToFit="1"/>
    </xf>
    <xf numFmtId="177" fontId="20" fillId="0" borderId="0" xfId="0" applyNumberFormat="1" applyFont="1" applyAlignment="1">
      <alignment horizontal="center"/>
    </xf>
    <xf numFmtId="0" fontId="2" fillId="0" borderId="0" xfId="0" applyFont="1"/>
    <xf numFmtId="178" fontId="4" fillId="0" borderId="0" xfId="0" applyNumberFormat="1" applyFont="1" applyAlignment="1">
      <alignment horizontal="left" vertical="center" indent="1"/>
    </xf>
    <xf numFmtId="0" fontId="6" fillId="0" borderId="0" xfId="0" applyFont="1" applyAlignment="1">
      <alignment horizontal="left"/>
    </xf>
    <xf numFmtId="0" fontId="20" fillId="0" borderId="0" xfId="0" applyFont="1" applyAlignment="1">
      <alignment horizontal="left" vertical="center"/>
    </xf>
    <xf numFmtId="178" fontId="5" fillId="0" borderId="0" xfId="0" applyNumberFormat="1" applyFont="1" applyAlignment="1">
      <alignment horizontal="left" vertical="center" indent="1"/>
    </xf>
    <xf numFmtId="0" fontId="6" fillId="0" borderId="0" xfId="0" applyFont="1" applyAlignment="1">
      <alignment horizontal="left" indent="2"/>
    </xf>
    <xf numFmtId="178" fontId="0" fillId="0" borderId="0" xfId="0" applyNumberFormat="1" applyAlignment="1">
      <alignment horizontal="left" indent="2"/>
    </xf>
    <xf numFmtId="0" fontId="13" fillId="0" borderId="0" xfId="0" applyFont="1" applyAlignment="1">
      <alignment horizontal="left"/>
    </xf>
    <xf numFmtId="178" fontId="0" fillId="0" borderId="0" xfId="0" applyNumberFormat="1" applyAlignment="1">
      <alignment horizontal="left" indent="1"/>
    </xf>
    <xf numFmtId="0" fontId="9" fillId="4" borderId="0" xfId="0" applyFont="1" applyFill="1"/>
    <xf numFmtId="0" fontId="17" fillId="4" borderId="0" xfId="0" applyFont="1" applyFill="1"/>
    <xf numFmtId="0" fontId="15" fillId="4" borderId="0" xfId="0" applyFont="1" applyFill="1" applyAlignment="1">
      <alignment horizontal="left"/>
    </xf>
    <xf numFmtId="0" fontId="16" fillId="4" borderId="0" xfId="0" applyFont="1" applyFill="1"/>
    <xf numFmtId="0" fontId="17" fillId="4" borderId="0" xfId="0" applyFont="1" applyFill="1" applyAlignment="1">
      <alignment horizontal="center"/>
    </xf>
    <xf numFmtId="176" fontId="20" fillId="3" borderId="1" xfId="0" applyNumberFormat="1" applyFont="1" applyFill="1" applyBorder="1" applyAlignment="1" applyProtection="1">
      <alignment horizontal="center"/>
      <protection locked="0"/>
    </xf>
    <xf numFmtId="177" fontId="20" fillId="3" borderId="1" xfId="0" applyNumberFormat="1" applyFont="1" applyFill="1" applyBorder="1" applyAlignment="1" applyProtection="1">
      <alignment horizontal="center"/>
      <protection locked="0"/>
    </xf>
    <xf numFmtId="0" fontId="0" fillId="2" borderId="16" xfId="0" applyFill="1" applyBorder="1" applyAlignment="1">
      <alignment horizontal="center"/>
    </xf>
    <xf numFmtId="0" fontId="24" fillId="0" borderId="8" xfId="1" applyFont="1" applyBorder="1" applyAlignment="1" applyProtection="1">
      <alignment horizontal="center" vertical="center" shrinkToFit="1"/>
      <protection locked="0"/>
    </xf>
    <xf numFmtId="0" fontId="24" fillId="0" borderId="9" xfId="1" applyFont="1" applyBorder="1" applyAlignment="1" applyProtection="1">
      <alignment horizontal="center" vertical="center" shrinkToFit="1"/>
      <protection locked="0"/>
    </xf>
    <xf numFmtId="0" fontId="19" fillId="5" borderId="25" xfId="0" applyFont="1" applyFill="1" applyBorder="1" applyAlignment="1">
      <alignment horizontal="center" vertical="center"/>
    </xf>
    <xf numFmtId="0" fontId="19" fillId="5" borderId="26" xfId="0" applyFont="1" applyFill="1" applyBorder="1" applyAlignment="1">
      <alignment horizontal="center" vertical="center"/>
    </xf>
    <xf numFmtId="0" fontId="19" fillId="5" borderId="24" xfId="0" applyFont="1" applyFill="1" applyBorder="1" applyAlignment="1">
      <alignment horizontal="center" vertical="center"/>
    </xf>
    <xf numFmtId="0" fontId="19" fillId="5" borderId="21" xfId="0" applyFont="1" applyFill="1" applyBorder="1" applyAlignment="1">
      <alignment horizontal="center" vertical="center" shrinkToFit="1"/>
    </xf>
    <xf numFmtId="0" fontId="19" fillId="5" borderId="18" xfId="0" applyFont="1" applyFill="1" applyBorder="1" applyAlignment="1">
      <alignment horizontal="center" vertical="center" shrinkToFit="1"/>
    </xf>
    <xf numFmtId="177" fontId="18" fillId="6" borderId="21" xfId="0" applyNumberFormat="1" applyFont="1" applyFill="1" applyBorder="1" applyAlignment="1">
      <alignment horizontal="center" shrinkToFit="1"/>
    </xf>
    <xf numFmtId="177" fontId="18" fillId="6" borderId="29" xfId="0" applyNumberFormat="1" applyFont="1" applyFill="1" applyBorder="1" applyAlignment="1">
      <alignment horizontal="center" shrinkToFit="1"/>
    </xf>
    <xf numFmtId="0" fontId="9" fillId="4" borderId="2" xfId="0" applyFont="1" applyFill="1" applyBorder="1" applyAlignment="1">
      <alignment horizontal="distributed" vertical="center" indent="25"/>
    </xf>
    <xf numFmtId="0" fontId="9" fillId="4" borderId="3" xfId="0" applyFont="1" applyFill="1" applyBorder="1" applyAlignment="1">
      <alignment horizontal="distributed" vertical="center" indent="25"/>
    </xf>
    <xf numFmtId="0" fontId="9" fillId="4" borderId="4" xfId="0" applyFont="1" applyFill="1" applyBorder="1" applyAlignment="1">
      <alignment horizontal="distributed" vertical="center" indent="25"/>
    </xf>
    <xf numFmtId="0" fontId="18" fillId="6" borderId="14" xfId="0" applyFont="1" applyFill="1" applyBorder="1" applyAlignment="1">
      <alignment horizontal="center"/>
    </xf>
    <xf numFmtId="0" fontId="18" fillId="6" borderId="15" xfId="0" applyFont="1" applyFill="1" applyBorder="1" applyAlignment="1">
      <alignment horizontal="center"/>
    </xf>
    <xf numFmtId="0" fontId="18" fillId="6" borderId="10" xfId="0" applyFont="1" applyFill="1" applyBorder="1" applyAlignment="1">
      <alignment horizontal="center"/>
    </xf>
    <xf numFmtId="0" fontId="18" fillId="6" borderId="11" xfId="0" applyFont="1" applyFill="1" applyBorder="1" applyAlignment="1">
      <alignment horizontal="center"/>
    </xf>
    <xf numFmtId="0" fontId="18" fillId="6" borderId="12" xfId="0" applyFont="1" applyFill="1" applyBorder="1" applyAlignment="1">
      <alignment horizontal="center"/>
    </xf>
    <xf numFmtId="0" fontId="18" fillId="6" borderId="13" xfId="0" applyFont="1" applyFill="1" applyBorder="1" applyAlignment="1">
      <alignment horizontal="center"/>
    </xf>
    <xf numFmtId="0" fontId="27" fillId="7" borderId="2" xfId="0" applyFont="1" applyFill="1" applyBorder="1" applyAlignment="1">
      <alignment horizontal="center" vertical="center" shrinkToFit="1"/>
    </xf>
    <xf numFmtId="0" fontId="27" fillId="7" borderId="3" xfId="0" applyFont="1" applyFill="1" applyBorder="1" applyAlignment="1">
      <alignment horizontal="center" vertical="center" shrinkToFit="1"/>
    </xf>
    <xf numFmtId="0" fontId="27" fillId="7" borderId="4" xfId="0" applyFont="1" applyFill="1" applyBorder="1" applyAlignment="1">
      <alignment horizontal="center" vertical="center" shrinkToFit="1"/>
    </xf>
    <xf numFmtId="0" fontId="27" fillId="7" borderId="5" xfId="0" applyFont="1" applyFill="1" applyBorder="1" applyAlignment="1">
      <alignment horizontal="center" vertical="center" shrinkToFit="1"/>
    </xf>
    <xf numFmtId="0" fontId="27" fillId="7" borderId="0" xfId="0" applyFont="1" applyFill="1" applyAlignment="1">
      <alignment horizontal="center" vertical="center" shrinkToFit="1"/>
    </xf>
    <xf numFmtId="0" fontId="27" fillId="7" borderId="6" xfId="0" applyFont="1" applyFill="1" applyBorder="1" applyAlignment="1">
      <alignment horizontal="center" vertical="center" shrinkToFit="1"/>
    </xf>
    <xf numFmtId="0" fontId="27" fillId="7" borderId="7" xfId="0" applyFont="1" applyFill="1" applyBorder="1" applyAlignment="1">
      <alignment horizontal="center" vertical="center" shrinkToFit="1"/>
    </xf>
    <xf numFmtId="0" fontId="27" fillId="7" borderId="8" xfId="0" applyFont="1" applyFill="1" applyBorder="1" applyAlignment="1">
      <alignment horizontal="center" vertical="center" shrinkToFit="1"/>
    </xf>
    <xf numFmtId="0" fontId="27" fillId="7" borderId="9" xfId="0" applyFont="1" applyFill="1" applyBorder="1" applyAlignment="1">
      <alignment horizontal="center" vertical="center" shrinkToFit="1"/>
    </xf>
    <xf numFmtId="0" fontId="19" fillId="5" borderId="23" xfId="0" applyFont="1" applyFill="1" applyBorder="1" applyAlignment="1">
      <alignment horizontal="center" vertical="center"/>
    </xf>
    <xf numFmtId="0" fontId="19" fillId="5" borderId="28" xfId="0" applyFont="1" applyFill="1" applyBorder="1" applyAlignment="1">
      <alignment horizontal="center" vertical="center"/>
    </xf>
    <xf numFmtId="0" fontId="19" fillId="5" borderId="18" xfId="0" applyFont="1" applyFill="1" applyBorder="1" applyAlignment="1">
      <alignment horizontal="center" vertical="center"/>
    </xf>
    <xf numFmtId="177" fontId="18" fillId="6" borderId="22" xfId="0" applyNumberFormat="1" applyFont="1" applyFill="1" applyBorder="1" applyAlignment="1">
      <alignment horizontal="center" shrinkToFit="1"/>
    </xf>
    <xf numFmtId="177" fontId="18" fillId="6" borderId="32" xfId="0" applyNumberFormat="1" applyFont="1" applyFill="1" applyBorder="1" applyAlignment="1">
      <alignment horizontal="center" shrinkToFit="1"/>
    </xf>
    <xf numFmtId="0" fontId="19" fillId="5" borderId="19" xfId="0" applyFont="1" applyFill="1" applyBorder="1" applyAlignment="1">
      <alignment horizontal="center" vertical="center" shrinkToFit="1"/>
    </xf>
    <xf numFmtId="0" fontId="19" fillId="5" borderId="20" xfId="0" applyFont="1" applyFill="1" applyBorder="1" applyAlignment="1">
      <alignment horizontal="center" vertical="center" shrinkToFit="1"/>
    </xf>
    <xf numFmtId="0" fontId="19" fillId="5" borderId="33" xfId="0" applyFont="1" applyFill="1" applyBorder="1" applyAlignment="1">
      <alignment horizontal="center" vertical="center" shrinkToFit="1"/>
    </xf>
    <xf numFmtId="0" fontId="19" fillId="5" borderId="34" xfId="0" applyFont="1" applyFill="1" applyBorder="1" applyAlignment="1">
      <alignment horizontal="center" vertical="center" shrinkToFit="1"/>
    </xf>
    <xf numFmtId="177" fontId="18" fillId="6" borderId="25" xfId="0" applyNumberFormat="1" applyFont="1" applyFill="1" applyBorder="1" applyAlignment="1">
      <alignment horizontal="center" shrinkToFit="1"/>
    </xf>
    <xf numFmtId="177" fontId="18" fillId="6" borderId="27" xfId="0" applyNumberFormat="1" applyFont="1" applyFill="1" applyBorder="1" applyAlignment="1">
      <alignment horizontal="center" shrinkToFit="1"/>
    </xf>
    <xf numFmtId="0" fontId="18" fillId="6" borderId="25" xfId="0" applyFont="1" applyFill="1" applyBorder="1" applyAlignment="1">
      <alignment horizontal="center"/>
    </xf>
    <xf numFmtId="0" fontId="18" fillId="6" borderId="24" xfId="0" applyFont="1" applyFill="1" applyBorder="1" applyAlignment="1">
      <alignment horizontal="center"/>
    </xf>
    <xf numFmtId="0" fontId="18" fillId="6" borderId="22" xfId="0" applyFont="1" applyFill="1" applyBorder="1" applyAlignment="1">
      <alignment horizontal="center"/>
    </xf>
    <xf numFmtId="0" fontId="18" fillId="6" borderId="17" xfId="0" applyFont="1" applyFill="1" applyBorder="1" applyAlignment="1">
      <alignment horizontal="center"/>
    </xf>
    <xf numFmtId="0" fontId="18" fillId="6" borderId="21" xfId="0" applyFont="1" applyFill="1" applyBorder="1" applyAlignment="1">
      <alignment horizontal="center"/>
    </xf>
    <xf numFmtId="0" fontId="18" fillId="6" borderId="18" xfId="0" applyFont="1" applyFill="1" applyBorder="1" applyAlignment="1">
      <alignment horizontal="center"/>
    </xf>
  </cellXfs>
  <cellStyles count="3">
    <cellStyle name="パーセント" xfId="2" builtinId="5"/>
    <cellStyle name="ハイパーリンク" xfId="1" builtinId="8"/>
    <cellStyle name="標準" xfId="0" builtinId="0"/>
  </cellStyles>
  <dxfs count="7">
    <dxf>
      <fill>
        <patternFill>
          <bgColor theme="8" tint="0.79998168889431442"/>
        </patternFill>
      </fill>
    </dxf>
    <dxf>
      <fill>
        <patternFill>
          <bgColor theme="5" tint="0.79998168889431442"/>
        </patternFill>
      </fill>
    </dxf>
    <dxf>
      <font>
        <color rgb="FFFF0000"/>
      </font>
      <fill>
        <patternFill>
          <bgColor theme="7" tint="0.79998168889431442"/>
        </patternFill>
      </fill>
    </dxf>
    <dxf>
      <font>
        <color rgb="FF0070C0"/>
      </font>
    </dxf>
    <dxf>
      <font>
        <color rgb="FFFF0000"/>
      </font>
    </dxf>
    <dxf>
      <fill>
        <patternFill>
          <bgColor theme="8" tint="0.79998168889431442"/>
        </patternFill>
      </fill>
    </dxf>
    <dxf>
      <fill>
        <patternFill>
          <bgColor theme="8" tint="0.79998168889431442"/>
        </patternFill>
      </fill>
      <border>
        <left style="dashDot">
          <color theme="8"/>
        </left>
        <right style="dashDot">
          <color theme="8"/>
        </right>
        <top style="dashDot">
          <color theme="8"/>
        </top>
        <bottom style="dashDot">
          <color theme="8"/>
        </bottom>
      </border>
    </dxf>
  </dxfs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6" Type="http://schemas.openxmlformats.org/officeDocument/2006/relationships/calcChain" Target="calcChain.xml"/><Relationship Id="rId5" Type="http://schemas.openxmlformats.org/officeDocument/2006/relationships/sheetMetadata" Target="metadata.xml"/><Relationship Id="rId4" Type="http://schemas.openxmlformats.org/officeDocument/2006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png"/></Relationships>
</file>

<file path=xl/drawings/drawing1.xml><?xml version="1.0" encoding="utf-8"?>
<xdr:wsDr xmlns:xdr="http://schemas.openxmlformats.org/drawingml/2006/spreadsheetDrawing" xmlns:a="http://schemas.openxmlformats.org/drawingml/2006/main">
  <xdr:twoCellAnchor editAs="oneCell">
    <xdr:from>
      <xdr:col>1</xdr:col>
      <xdr:colOff>31289</xdr:colOff>
      <xdr:row>14</xdr:row>
      <xdr:rowOff>28549</xdr:rowOff>
    </xdr:from>
    <xdr:to>
      <xdr:col>4</xdr:col>
      <xdr:colOff>190</xdr:colOff>
      <xdr:row>32</xdr:row>
      <xdr:rowOff>234950</xdr:rowOff>
    </xdr:to>
    <xdr:pic>
      <xdr:nvPicPr>
        <xdr:cNvPr id="3" name="図 2">
          <a:extLst>
            <a:ext uri="{FF2B5EF4-FFF2-40B4-BE49-F238E27FC236}">
              <a16:creationId xmlns:a16="http://schemas.microsoft.com/office/drawing/2014/main" id="{0E9570EB-5DC5-5637-8EE2-B8923C72F533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250364" y="4676749"/>
          <a:ext cx="7944501" cy="4914926"/>
        </a:xfrm>
        <a:prstGeom prst="rect">
          <a:avLst/>
        </a:prstGeom>
        <a:ln>
          <a:solidFill>
            <a:sysClr val="windowText" lastClr="000000"/>
          </a:solidFill>
        </a:ln>
      </xdr:spPr>
    </xdr:pic>
    <xdr:clientData/>
  </xdr:twoCellAnchor>
</xdr:wsDr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Yu Gothic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Yu Gothic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3" Type="http://schemas.openxmlformats.org/officeDocument/2006/relationships/drawing" Target="../drawings/drawing1.xml"/><Relationship Id="rId2" Type="http://schemas.openxmlformats.org/officeDocument/2006/relationships/printerSettings" Target="../printerSettings/printerSettings1.bin"/><Relationship Id="rId1" Type="http://schemas.openxmlformats.org/officeDocument/2006/relationships/hyperlink" Target="https://www.pref.saitama.lg.jp/a0211/suraido.html" TargetMode="External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sheetPr>
    <pageSetUpPr fitToPage="1"/>
  </sheetPr>
  <dimension ref="A1:I76"/>
  <sheetViews>
    <sheetView showGridLines="0" tabSelected="1" zoomScaleNormal="100" workbookViewId="0">
      <selection activeCell="C11" sqref="C11:D11"/>
    </sheetView>
  </sheetViews>
  <sheetFormatPr defaultRowHeight="18"/>
  <cols>
    <col min="1" max="1" width="2.9140625" customWidth="1"/>
    <col min="3" max="3" width="75.25" customWidth="1"/>
    <col min="4" max="4" width="20.9140625" customWidth="1"/>
    <col min="5" max="5" width="12.25" customWidth="1"/>
    <col min="6" max="6" width="8.6640625" customWidth="1"/>
    <col min="7" max="7" width="75.25" bestFit="1" customWidth="1"/>
    <col min="8" max="8" width="20.83203125" customWidth="1"/>
    <col min="9" max="9" width="2.9140625" customWidth="1"/>
  </cols>
  <sheetData>
    <row r="1" spans="1:9" ht="39" customHeight="1" thickTop="1">
      <c r="A1" s="73" t="s">
        <v>7</v>
      </c>
      <c r="B1" s="74"/>
      <c r="C1" s="74"/>
      <c r="D1" s="74"/>
      <c r="E1" s="74"/>
      <c r="F1" s="74"/>
      <c r="G1" s="74"/>
      <c r="H1" s="74"/>
      <c r="I1" s="75"/>
    </row>
    <row r="2" spans="1:9" ht="18" customHeight="1" thickBot="1">
      <c r="A2" s="2"/>
      <c r="B2" s="28"/>
      <c r="C2" s="28"/>
      <c r="D2" s="28"/>
      <c r="E2" s="28"/>
      <c r="F2" s="28"/>
      <c r="G2" s="28"/>
      <c r="H2" s="29" t="s">
        <v>88</v>
      </c>
      <c r="I2" s="3"/>
    </row>
    <row r="3" spans="1:9" ht="27" thickTop="1">
      <c r="A3" s="2"/>
      <c r="B3" s="82" t="s">
        <v>44</v>
      </c>
      <c r="C3" s="83"/>
      <c r="D3" s="84"/>
      <c r="F3" s="30" t="s">
        <v>78</v>
      </c>
      <c r="I3" s="3"/>
    </row>
    <row r="4" spans="1:9" s="1" customFormat="1" ht="27" thickBot="1">
      <c r="A4" s="4"/>
      <c r="B4" s="85"/>
      <c r="C4" s="86"/>
      <c r="D4" s="87"/>
      <c r="G4" s="30" t="s">
        <v>65</v>
      </c>
      <c r="H4" s="31" t="s">
        <v>68</v>
      </c>
      <c r="I4" s="5"/>
    </row>
    <row r="5" spans="1:9" s="1" customFormat="1" ht="23.5" thickTop="1" thickBot="1">
      <c r="A5" s="4"/>
      <c r="B5" s="88"/>
      <c r="C5" s="89"/>
      <c r="D5" s="90"/>
      <c r="G5" s="32" t="s">
        <v>49</v>
      </c>
      <c r="H5" s="62"/>
      <c r="I5" s="5"/>
    </row>
    <row r="6" spans="1:9" s="1" customFormat="1" ht="27" customHeight="1" thickTop="1" thickBot="1">
      <c r="A6" s="4"/>
      <c r="B6" s="16" t="s">
        <v>43</v>
      </c>
      <c r="C6" s="27" t="s">
        <v>60</v>
      </c>
      <c r="D6" s="26"/>
      <c r="G6" s="33" t="s">
        <v>66</v>
      </c>
      <c r="H6" s="31" t="s">
        <v>69</v>
      </c>
      <c r="I6" s="5"/>
    </row>
    <row r="7" spans="1:9" s="1" customFormat="1" ht="23" customHeight="1" thickTop="1" thickBot="1">
      <c r="A7" s="2"/>
      <c r="B7" s="16" t="s">
        <v>43</v>
      </c>
      <c r="C7" s="27" t="s">
        <v>42</v>
      </c>
      <c r="D7" s="15"/>
      <c r="E7"/>
      <c r="G7" s="32" t="s">
        <v>71</v>
      </c>
      <c r="H7" s="62"/>
      <c r="I7" s="5"/>
    </row>
    <row r="8" spans="1:9" ht="19.5" thickTop="1">
      <c r="A8" s="2"/>
      <c r="B8" s="2"/>
      <c r="C8" s="27" t="s">
        <v>41</v>
      </c>
      <c r="D8" s="26"/>
      <c r="G8" t="s">
        <v>50</v>
      </c>
      <c r="H8" s="20" t="str">
        <f>IF(H5="","",IF(H7="","",H7/H5))</f>
        <v/>
      </c>
      <c r="I8" s="3"/>
    </row>
    <row r="9" spans="1:9" ht="23.5" customHeight="1">
      <c r="A9" s="2"/>
      <c r="B9" s="16" t="s">
        <v>43</v>
      </c>
      <c r="C9" s="27" t="s">
        <v>46</v>
      </c>
      <c r="D9" s="26"/>
      <c r="F9" s="35" t="s">
        <v>28</v>
      </c>
      <c r="I9" s="3"/>
    </row>
    <row r="10" spans="1:9" ht="23" customHeight="1" thickBot="1">
      <c r="A10" s="2"/>
      <c r="B10" s="16"/>
      <c r="C10" s="27" t="s">
        <v>70</v>
      </c>
      <c r="D10" s="26"/>
      <c r="G10" s="33" t="s">
        <v>51</v>
      </c>
      <c r="H10" s="31" t="s">
        <v>15</v>
      </c>
      <c r="I10" s="3"/>
    </row>
    <row r="11" spans="1:9" ht="23.5" customHeight="1" thickTop="1" thickBot="1">
      <c r="A11" s="2"/>
      <c r="B11" s="24"/>
      <c r="C11" s="64" t="s">
        <v>45</v>
      </c>
      <c r="D11" s="65"/>
      <c r="G11" s="32" t="s">
        <v>80</v>
      </c>
      <c r="H11" s="62"/>
      <c r="I11" s="3"/>
    </row>
    <row r="12" spans="1:9" ht="23.5" customHeight="1" thickTop="1" thickBot="1">
      <c r="A12" s="2"/>
      <c r="G12" s="33" t="s">
        <v>52</v>
      </c>
      <c r="H12" s="31" t="s">
        <v>16</v>
      </c>
      <c r="I12" s="3"/>
    </row>
    <row r="13" spans="1:9" ht="23.5" customHeight="1" thickTop="1" thickBot="1">
      <c r="A13" s="2"/>
      <c r="B13" s="36" t="s">
        <v>62</v>
      </c>
      <c r="C13" s="27"/>
      <c r="D13" s="27"/>
      <c r="G13" s="32" t="s">
        <v>81</v>
      </c>
      <c r="H13" s="62"/>
      <c r="I13" s="3"/>
    </row>
    <row r="14" spans="1:9" ht="18.5" thickTop="1">
      <c r="A14" s="2"/>
      <c r="G14" s="37" t="s">
        <v>63</v>
      </c>
      <c r="H14" s="63" t="str">
        <f>IF(H8="","",IF(H11="","",H11*H8*1.1))</f>
        <v/>
      </c>
      <c r="I14" s="3"/>
    </row>
    <row r="15" spans="1:9">
      <c r="A15" s="2"/>
      <c r="G15" s="37" t="s">
        <v>64</v>
      </c>
      <c r="H15" s="63" t="str">
        <f>IF(H8="","",IF(H13="","",H13*H8*1.1))</f>
        <v/>
      </c>
      <c r="I15" s="3"/>
    </row>
    <row r="16" spans="1:9" ht="17.5" customHeight="1">
      <c r="A16" s="2"/>
      <c r="G16" s="38" t="s">
        <v>2</v>
      </c>
      <c r="H16" s="18" t="str">
        <f>IF(H14="","",IF(H15="","",(H15-H14)))</f>
        <v/>
      </c>
      <c r="I16" s="3"/>
    </row>
    <row r="17" spans="1:9" ht="17.5" customHeight="1">
      <c r="A17" s="2"/>
      <c r="G17" s="38" t="s">
        <v>20</v>
      </c>
      <c r="H17" s="34"/>
      <c r="I17" s="3"/>
    </row>
    <row r="18" spans="1:9" ht="17.5" customHeight="1">
      <c r="A18" s="2"/>
      <c r="F18" s="39"/>
      <c r="G18" s="40" t="s">
        <v>22</v>
      </c>
      <c r="H18" s="18" t="str">
        <f>IF(H14="","",H14*0.015)</f>
        <v/>
      </c>
      <c r="I18" s="3"/>
    </row>
    <row r="19" spans="1:9" ht="17.5" customHeight="1">
      <c r="A19" s="2"/>
      <c r="B19" s="41"/>
      <c r="F19" s="39"/>
      <c r="G19" s="40" t="s">
        <v>23</v>
      </c>
      <c r="H19" s="18" t="str">
        <f>IF(H16="","",IF(H18="","",H16-H18))</f>
        <v/>
      </c>
      <c r="I19" s="3"/>
    </row>
    <row r="20" spans="1:9" ht="17.5" customHeight="1">
      <c r="A20" s="2"/>
      <c r="B20" s="41"/>
      <c r="C20" s="42"/>
      <c r="D20" s="42"/>
      <c r="F20" s="39"/>
      <c r="G20" s="38" t="s">
        <v>21</v>
      </c>
      <c r="H20" s="34"/>
      <c r="I20" s="3"/>
    </row>
    <row r="21" spans="1:9" ht="17.5" customHeight="1">
      <c r="A21" s="2"/>
      <c r="F21" s="30"/>
      <c r="G21" s="40" t="s">
        <v>24</v>
      </c>
      <c r="H21" s="18" t="str">
        <f>IF(H14="","",H14*0.01)</f>
        <v/>
      </c>
      <c r="I21" s="3"/>
    </row>
    <row r="22" spans="1:9" ht="17.5" customHeight="1">
      <c r="A22" s="2"/>
      <c r="B22" s="41"/>
      <c r="G22" s="40" t="s">
        <v>23</v>
      </c>
      <c r="H22" s="18" t="str">
        <f>IF(H16="","",IF(H21="","",H16-H21))</f>
        <v/>
      </c>
      <c r="I22" s="3"/>
    </row>
    <row r="23" spans="1:9" ht="22.5" customHeight="1">
      <c r="A23" s="2"/>
      <c r="B23" s="41"/>
      <c r="C23" s="42"/>
      <c r="D23" s="42"/>
      <c r="F23" s="35" t="s">
        <v>29</v>
      </c>
      <c r="I23" s="3"/>
    </row>
    <row r="24" spans="1:9" ht="23.5" customHeight="1">
      <c r="A24" s="2"/>
      <c r="G24" s="30" t="s">
        <v>57</v>
      </c>
      <c r="I24" s="3"/>
    </row>
    <row r="25" spans="1:9" ht="23" customHeight="1" thickBot="1">
      <c r="A25" s="2"/>
      <c r="G25" s="44" t="s">
        <v>72</v>
      </c>
      <c r="H25" s="31" t="s">
        <v>26</v>
      </c>
      <c r="I25" s="3"/>
    </row>
    <row r="26" spans="1:9" ht="23.5" thickTop="1" thickBot="1">
      <c r="A26" s="2"/>
      <c r="G26" s="45" t="s">
        <v>82</v>
      </c>
      <c r="H26" s="62"/>
      <c r="I26" s="3"/>
    </row>
    <row r="27" spans="1:9" ht="23" customHeight="1" thickTop="1" thickBot="1">
      <c r="A27" s="2"/>
      <c r="G27" s="44" t="s">
        <v>73</v>
      </c>
      <c r="H27" s="31" t="s">
        <v>27</v>
      </c>
      <c r="I27" s="3"/>
    </row>
    <row r="28" spans="1:9" ht="23.5" thickTop="1" thickBot="1">
      <c r="A28" s="2"/>
      <c r="G28" s="45" t="s">
        <v>83</v>
      </c>
      <c r="H28" s="62"/>
      <c r="I28" s="3"/>
    </row>
    <row r="29" spans="1:9" ht="23" customHeight="1" thickTop="1" thickBot="1">
      <c r="A29" s="2"/>
      <c r="G29" s="44" t="s">
        <v>74</v>
      </c>
      <c r="H29" s="31" t="s">
        <v>53</v>
      </c>
      <c r="I29" s="3"/>
    </row>
    <row r="30" spans="1:9" ht="23.5" thickTop="1" thickBot="1">
      <c r="A30" s="2"/>
      <c r="G30" s="45" t="s">
        <v>84</v>
      </c>
      <c r="H30" s="62"/>
      <c r="I30" s="3"/>
    </row>
    <row r="31" spans="1:9" ht="23" customHeight="1" thickTop="1">
      <c r="A31" s="2"/>
      <c r="G31" s="30" t="s">
        <v>58</v>
      </c>
      <c r="H31" s="46"/>
      <c r="I31" s="3"/>
    </row>
    <row r="32" spans="1:9" ht="23" customHeight="1" thickBot="1">
      <c r="A32" s="2"/>
      <c r="G32" s="44" t="s">
        <v>72</v>
      </c>
      <c r="H32" s="31" t="s">
        <v>54</v>
      </c>
      <c r="I32" s="3"/>
    </row>
    <row r="33" spans="1:9" ht="23.5" thickTop="1" thickBot="1">
      <c r="A33" s="2"/>
      <c r="F33" s="39"/>
      <c r="G33" s="45" t="s">
        <v>85</v>
      </c>
      <c r="H33" s="62"/>
      <c r="I33" s="3"/>
    </row>
    <row r="34" spans="1:9" ht="23.5" customHeight="1" thickTop="1" thickBot="1">
      <c r="A34" s="2"/>
      <c r="B34" s="25"/>
      <c r="C34" s="25"/>
      <c r="D34" s="25"/>
      <c r="G34" s="44" t="s">
        <v>73</v>
      </c>
      <c r="H34" s="31" t="s">
        <v>55</v>
      </c>
      <c r="I34" s="3"/>
    </row>
    <row r="35" spans="1:9" ht="23" customHeight="1" thickTop="1" thickBot="1">
      <c r="A35" s="2"/>
      <c r="B35" s="30" t="s">
        <v>79</v>
      </c>
      <c r="D35" s="43"/>
      <c r="G35" s="45" t="s">
        <v>86</v>
      </c>
      <c r="H35" s="62"/>
      <c r="I35" s="3"/>
    </row>
    <row r="36" spans="1:9" ht="23" customHeight="1" thickTop="1" thickBot="1">
      <c r="A36" s="2"/>
      <c r="B36" s="47"/>
      <c r="C36" s="30" t="s">
        <v>14</v>
      </c>
      <c r="D36" s="31" t="s">
        <v>4</v>
      </c>
      <c r="G36" s="44" t="s">
        <v>74</v>
      </c>
      <c r="H36" s="31" t="s">
        <v>56</v>
      </c>
      <c r="I36" s="3"/>
    </row>
    <row r="37" spans="1:9" ht="23" customHeight="1" thickTop="1" thickBot="1">
      <c r="A37" s="2"/>
      <c r="B37" s="47"/>
      <c r="C37" s="48" t="s">
        <v>35</v>
      </c>
      <c r="D37" s="61"/>
      <c r="G37" s="45" t="s">
        <v>87</v>
      </c>
      <c r="H37" s="62"/>
      <c r="I37" s="3"/>
    </row>
    <row r="38" spans="1:9" ht="23" customHeight="1" thickTop="1" thickBot="1">
      <c r="A38" s="2"/>
      <c r="C38" s="30" t="s">
        <v>0</v>
      </c>
      <c r="D38" s="31" t="s">
        <v>5</v>
      </c>
      <c r="G38" s="49" t="s">
        <v>59</v>
      </c>
      <c r="H38" s="34"/>
      <c r="I38" s="3"/>
    </row>
    <row r="39" spans="1:9" ht="23" customHeight="1" thickTop="1" thickBot="1">
      <c r="A39" s="2"/>
      <c r="C39" s="48" t="s">
        <v>36</v>
      </c>
      <c r="D39" s="61"/>
      <c r="G39" s="37" t="s">
        <v>75</v>
      </c>
      <c r="H39" s="63" t="str">
        <f>IF(H8="","",IF(H26="","",IF(H33="","",(H33-H26)*H8*1.1)))</f>
        <v/>
      </c>
      <c r="I39" s="3"/>
    </row>
    <row r="40" spans="1:9" ht="23" customHeight="1" thickTop="1" thickBot="1">
      <c r="A40" s="2"/>
      <c r="C40" s="30" t="s">
        <v>1</v>
      </c>
      <c r="D40" s="50" t="s">
        <v>6</v>
      </c>
      <c r="G40" s="52" t="s">
        <v>38</v>
      </c>
      <c r="H40" s="21" t="str">
        <f>IF(H39="","",IF(H39&gt;H46,"対象","対象外"))</f>
        <v/>
      </c>
      <c r="I40" s="3"/>
    </row>
    <row r="41" spans="1:9" ht="23" customHeight="1" thickTop="1" thickBot="1">
      <c r="A41" s="2"/>
      <c r="C41" s="51" t="s">
        <v>37</v>
      </c>
      <c r="D41" s="61"/>
      <c r="F41" s="30"/>
      <c r="G41" s="37" t="s">
        <v>76</v>
      </c>
      <c r="H41" s="63" t="str">
        <f>IF(H8="","",IF(H28="","",IF(H35="","",(H35-H28)*H8*1.1)))</f>
        <v/>
      </c>
      <c r="I41" s="3"/>
    </row>
    <row r="42" spans="1:9" ht="20.5" thickTop="1">
      <c r="A42" s="2"/>
      <c r="C42" s="38" t="s">
        <v>8</v>
      </c>
      <c r="D42" s="43"/>
      <c r="G42" s="52" t="s">
        <v>39</v>
      </c>
      <c r="H42" s="21" t="str">
        <f>IF(H39="","",IF(H41&gt;H46,"対象","対象外"))</f>
        <v/>
      </c>
      <c r="I42" s="3"/>
    </row>
    <row r="43" spans="1:9">
      <c r="A43" s="2"/>
      <c r="C43" s="40" t="s">
        <v>67</v>
      </c>
      <c r="D43" s="17" t="str">
        <f>IF(D41="","",D41+14)</f>
        <v/>
      </c>
      <c r="G43" s="37" t="s">
        <v>77</v>
      </c>
      <c r="H43" s="63" t="str">
        <f>IF(H8="","",IF(H30="","",IF(H37="","",(H37-H30)*H8*1.1)))</f>
        <v/>
      </c>
      <c r="I43" s="3"/>
    </row>
    <row r="44" spans="1:9" ht="20">
      <c r="A44" s="2"/>
      <c r="C44" s="38" t="s">
        <v>9</v>
      </c>
      <c r="D44" s="43"/>
      <c r="G44" s="52" t="s">
        <v>40</v>
      </c>
      <c r="H44" s="22" t="str">
        <f>IF(H39="","",IF(H43&gt;H46,"対象","対象外"))</f>
        <v/>
      </c>
      <c r="I44" s="3"/>
    </row>
    <row r="45" spans="1:9">
      <c r="A45" s="2"/>
      <c r="C45" s="53" t="s">
        <v>3</v>
      </c>
      <c r="D45" s="17" t="str">
        <f>IF(D39="","",EDATE(D39,-2)-14)</f>
        <v/>
      </c>
      <c r="G45" s="37" t="s">
        <v>61</v>
      </c>
      <c r="H45" s="18" t="str">
        <f>IF(H39="","",IF(H41="","",IF(H43="","",IF(H40="対象",H39,0)+IF(H42="対象",H41,0)+IF(H44="対象",H43,0))))</f>
        <v/>
      </c>
      <c r="I45" s="3"/>
    </row>
    <row r="46" spans="1:9">
      <c r="A46" s="2"/>
      <c r="B46" s="39"/>
      <c r="C46" s="38" t="s">
        <v>10</v>
      </c>
      <c r="D46" s="43"/>
      <c r="G46" s="38" t="s">
        <v>19</v>
      </c>
      <c r="H46" s="18" t="str">
        <f>IF(H7="","",H7*0.01)</f>
        <v/>
      </c>
      <c r="I46" s="3"/>
    </row>
    <row r="47" spans="1:9">
      <c r="A47" s="2"/>
      <c r="B47" s="39"/>
      <c r="C47" s="53" t="s">
        <v>3</v>
      </c>
      <c r="D47" s="17" t="str">
        <f>IF(D39="","",EDATE(D39,-2))</f>
        <v/>
      </c>
      <c r="G47" s="38" t="s">
        <v>25</v>
      </c>
      <c r="H47" s="18" t="str">
        <f>IF(H45="","",IF(H46="","",H45-H46))</f>
        <v/>
      </c>
      <c r="I47" s="3"/>
    </row>
    <row r="48" spans="1:9" hidden="1">
      <c r="A48" s="2"/>
      <c r="B48" s="39"/>
      <c r="D48" s="43"/>
      <c r="H48" s="43"/>
      <c r="I48" s="3"/>
    </row>
    <row r="49" spans="1:9" ht="26.5" hidden="1">
      <c r="A49" s="2"/>
      <c r="B49" s="54" t="s">
        <v>17</v>
      </c>
      <c r="D49" s="43"/>
      <c r="F49" s="54" t="s">
        <v>18</v>
      </c>
      <c r="H49" s="43"/>
      <c r="I49" s="3"/>
    </row>
    <row r="50" spans="1:9" ht="17.5" hidden="1" customHeight="1">
      <c r="A50" s="2"/>
      <c r="C50" s="55" t="s">
        <v>12</v>
      </c>
      <c r="D50" s="19" t="str">
        <f>IF(D41="","NG",IF(D37="","NG",IF(D39="","NG",IF(EDATE(D37,12)&lt;=D41,IF(D41&lt;=D45,"OK","NG"),"NG"))))</f>
        <v>NG</v>
      </c>
      <c r="G50" s="55" t="s">
        <v>12</v>
      </c>
      <c r="H50" s="19" t="str">
        <f>IF(H14="","NG",IF(H19&gt;0,"OK","NG"))</f>
        <v>NG</v>
      </c>
      <c r="I50" s="3"/>
    </row>
    <row r="51" spans="1:9" hidden="1">
      <c r="A51" s="2"/>
      <c r="C51" s="55" t="s">
        <v>11</v>
      </c>
      <c r="D51" s="19" t="str">
        <f>IF(D41="","NG",IF(D39="","NG",IF(D41&lt;=D45,"OK","NG")))</f>
        <v>NG</v>
      </c>
      <c r="G51" s="55" t="s">
        <v>11</v>
      </c>
      <c r="H51" s="19" t="str">
        <f>IF(H14="","NG",IF(H22&gt;0,"OK","NG"))</f>
        <v>NG</v>
      </c>
      <c r="I51" s="3"/>
    </row>
    <row r="52" spans="1:9" hidden="1">
      <c r="A52" s="2"/>
      <c r="C52" s="55" t="s">
        <v>13</v>
      </c>
      <c r="D52" s="19" t="str">
        <f>IF(D41="","NG",IF(D39="","NG",IF(D41&lt;=D47,"OK","NG")))</f>
        <v>NG</v>
      </c>
      <c r="G52" s="55" t="s">
        <v>13</v>
      </c>
      <c r="H52" s="19" t="str">
        <f>IF(H7="","NG",IF(H47&gt;0,"OK","NG"))</f>
        <v>NG</v>
      </c>
      <c r="I52" s="3"/>
    </row>
    <row r="53" spans="1:9" ht="17.5" customHeight="1">
      <c r="A53" s="2"/>
      <c r="I53" s="3"/>
    </row>
    <row r="54" spans="1:9" ht="39" thickBot="1">
      <c r="A54" s="6"/>
      <c r="B54" s="56" t="s">
        <v>30</v>
      </c>
      <c r="C54" s="57"/>
      <c r="D54" s="57"/>
      <c r="E54" s="57"/>
      <c r="F54" s="58"/>
      <c r="G54" s="59"/>
      <c r="H54" s="60"/>
      <c r="I54" s="7"/>
    </row>
    <row r="55" spans="1:9" ht="33" thickTop="1">
      <c r="A55" s="6"/>
      <c r="B55" s="91" t="s">
        <v>33</v>
      </c>
      <c r="C55" s="68"/>
      <c r="D55" s="66" t="s">
        <v>31</v>
      </c>
      <c r="E55" s="67"/>
      <c r="F55" s="68"/>
      <c r="G55" s="96" t="s">
        <v>32</v>
      </c>
      <c r="H55" s="97"/>
      <c r="I55" s="7"/>
    </row>
    <row r="56" spans="1:9" ht="33" thickBot="1">
      <c r="A56" s="6"/>
      <c r="B56" s="92"/>
      <c r="C56" s="93"/>
      <c r="D56" s="23" t="s">
        <v>47</v>
      </c>
      <c r="E56" s="69" t="s">
        <v>48</v>
      </c>
      <c r="F56" s="70"/>
      <c r="G56" s="98"/>
      <c r="H56" s="99"/>
      <c r="I56" s="7"/>
    </row>
    <row r="57" spans="1:9" ht="33" thickTop="1">
      <c r="A57" s="6"/>
      <c r="B57" s="76" t="s">
        <v>12</v>
      </c>
      <c r="C57" s="77"/>
      <c r="D57" s="12" t="str">
        <f>D50</f>
        <v>NG</v>
      </c>
      <c r="E57" s="102" t="str">
        <f>H50</f>
        <v>NG</v>
      </c>
      <c r="F57" s="103"/>
      <c r="G57" s="100" t="str" cm="1">
        <f t="array" ref="G57">_xlfn.IFS(AND(D50="NG",H50="NG"),"判定①と判定②の双方で、条件を満たしていません",D50="NG","判定①が条件を満たしていません",H50="NG","判定②が条件を満たしていません",TRUE,H19)</f>
        <v>判定①と判定②の双方で、条件を満たしていません</v>
      </c>
      <c r="H57" s="101"/>
      <c r="I57" s="7"/>
    </row>
    <row r="58" spans="1:9" ht="32.5">
      <c r="A58" s="6"/>
      <c r="B58" s="78" t="s">
        <v>11</v>
      </c>
      <c r="C58" s="79"/>
      <c r="D58" s="13" t="str">
        <f>D51</f>
        <v>NG</v>
      </c>
      <c r="E58" s="104" t="str">
        <f>H51</f>
        <v>NG</v>
      </c>
      <c r="F58" s="105"/>
      <c r="G58" s="94" t="str" cm="1">
        <f t="array" ref="G58">_xlfn.IFS(AND(D51="NG",H51="NG"),"判定①と判定②の双方で、条件を満たしていません",D51="NG","判定①が条件を満たしていません",H51="NG","判定②が条件を満たしていません",TRUE,H22)</f>
        <v>判定①と判定②の双方で、条件を満たしていません</v>
      </c>
      <c r="H58" s="95"/>
      <c r="I58" s="7"/>
    </row>
    <row r="59" spans="1:9" ht="33" thickBot="1">
      <c r="A59" s="6"/>
      <c r="B59" s="80" t="s">
        <v>13</v>
      </c>
      <c r="C59" s="81"/>
      <c r="D59" s="14" t="str">
        <f>D52</f>
        <v>NG</v>
      </c>
      <c r="E59" s="106" t="str">
        <f>H52</f>
        <v>NG</v>
      </c>
      <c r="F59" s="107"/>
      <c r="G59" s="71" t="str" cm="1">
        <f t="array" ref="G59">_xlfn.IFS(AND(D52="NG",H52="NG"),"判定①と判定②の双方で、条件を満たしていません",D52="NG","\"&amp;TEXT(H47,"#,##0")&amp;" (判定①が条件を満たしていませんが、運用により適用可能となる場合もあります)",H52="NG","判定②が条件を満たしていません",TRUE,H47)</f>
        <v>判定①と判定②の双方で、条件を満たしていません</v>
      </c>
      <c r="H59" s="72"/>
      <c r="I59" s="7"/>
    </row>
    <row r="60" spans="1:9" ht="19" thickTop="1" thickBot="1">
      <c r="A60" s="8"/>
      <c r="B60" s="9"/>
      <c r="C60" s="9"/>
      <c r="D60" s="9"/>
      <c r="E60" s="9"/>
      <c r="F60" s="9"/>
      <c r="G60" s="9"/>
      <c r="H60" s="11" t="s">
        <v>34</v>
      </c>
      <c r="I60" s="10"/>
    </row>
    <row r="61" spans="1:9" ht="18.5" thickTop="1"/>
    <row r="66" ht="32.5" customHeight="1"/>
    <row r="67" ht="32.5" customHeight="1"/>
    <row r="75" ht="18.5" customHeight="1"/>
    <row r="76" ht="18.5" customHeight="1"/>
  </sheetData>
  <sheetProtection algorithmName="SHA-512" hashValue="VlM+AgMDGYRBpgvX6U4gvuesFuy0gyUkEl1CsFdAVX5zlpfWmAYJ8zu/i0IBF27pxRBLj/K7KMxt6SCQ/dK6ow==" saltValue="RgrH+UlKW+z9cmHtqSxflQ==" spinCount="100000" sheet="1" selectLockedCells="1"/>
  <mergeCells count="16">
    <mergeCell ref="C11:D11"/>
    <mergeCell ref="D55:F55"/>
    <mergeCell ref="E56:F56"/>
    <mergeCell ref="G59:H59"/>
    <mergeCell ref="A1:I1"/>
    <mergeCell ref="B57:C57"/>
    <mergeCell ref="B58:C58"/>
    <mergeCell ref="B59:C59"/>
    <mergeCell ref="B3:D5"/>
    <mergeCell ref="B55:C56"/>
    <mergeCell ref="G58:H58"/>
    <mergeCell ref="G55:H56"/>
    <mergeCell ref="G57:H57"/>
    <mergeCell ref="E57:F57"/>
    <mergeCell ref="E58:F58"/>
    <mergeCell ref="E59:F59"/>
  </mergeCells>
  <phoneticPr fontId="1"/>
  <conditionalFormatting sqref="D49 H49">
    <cfRule type="containsText" dxfId="6" priority="9" operator="containsText" text="NG">
      <formula>NOT(ISERROR(SEARCH("NG",D49)))</formula>
    </cfRule>
  </conditionalFormatting>
  <conditionalFormatting sqref="D50:D52 H50:H52">
    <cfRule type="containsText" dxfId="5" priority="8" operator="containsText" text="NG">
      <formula>NOT(ISERROR(SEARCH("NG",D50)))</formula>
    </cfRule>
  </conditionalFormatting>
  <conditionalFormatting sqref="D57:E59">
    <cfRule type="containsText" dxfId="4" priority="4" operator="containsText" text="OK">
      <formula>NOT(ISERROR(SEARCH("OK",D57)))</formula>
    </cfRule>
    <cfRule type="containsText" dxfId="3" priority="5" operator="containsText" text="NG">
      <formula>NOT(ISERROR(SEARCH("NG",D57)))</formula>
    </cfRule>
  </conditionalFormatting>
  <conditionalFormatting sqref="G57:G59">
    <cfRule type="expression" priority="6">
      <formula>ISTEXT(#REF!)</formula>
    </cfRule>
  </conditionalFormatting>
  <conditionalFormatting sqref="G59:H59">
    <cfRule type="expression" dxfId="2" priority="1">
      <formula>AND($D$59="NG",$E$59="OK")</formula>
    </cfRule>
  </conditionalFormatting>
  <conditionalFormatting sqref="H40 H42 H44">
    <cfRule type="notContainsText" dxfId="1" priority="2" operator="notContains" text="対象外">
      <formula>ISERROR(SEARCH("対象外",H40))</formula>
    </cfRule>
    <cfRule type="containsText" dxfId="0" priority="3" operator="containsText" text="対象外">
      <formula>NOT(ISERROR(SEARCH("対象外",H40)))</formula>
    </cfRule>
  </conditionalFormatting>
  <dataValidations count="3">
    <dataValidation type="date" operator="greaterThanOrEqual" allowBlank="1" showInputMessage="1" showErrorMessage="1" promptTitle="入力方法" prompt="「2025/4/1」のように、半角英数で入力してください。" sqref="D39 D41 D37" xr:uid="{1514916F-2935-44F7-A730-AC7287542002}">
      <formula1>36526</formula1>
    </dataValidation>
    <dataValidation type="whole" operator="greaterThanOrEqual" allowBlank="1" showInputMessage="1" showErrorMessage="1" promptTitle="入力方法" prompt="「10000000」のように、半角数字で入力してください。" sqref="H11 H13 H5 H7 H35 H33 H28 H26 H37 H30:H31" xr:uid="{FDE32FA6-EE84-4BDF-BBAE-A2E6A03222F7}">
      <formula1>0</formula1>
    </dataValidation>
    <dataValidation operator="greaterThanOrEqual" allowBlank="1" showErrorMessage="1" promptTitle="入力方法" prompt="「10000000」のように、半角数字で入力してください。" sqref="H14:H15 H38" xr:uid="{4B1B2E57-D142-4B64-88C6-C82C1E3D35E3}"/>
  </dataValidations>
  <hyperlinks>
    <hyperlink ref="C11" r:id="rId1" display="詳しい制度については、埼玉県庁HP「スライド制度について」のページをご参照ください。" xr:uid="{E1504EE8-DBF9-4D7F-81D6-B10AA13E48FF}"/>
  </hyperlinks>
  <pageMargins left="0.7" right="0.7" top="0.75" bottom="0.75" header="0.3" footer="0.3"/>
  <pageSetup paperSize="8" scale="56" orientation="landscape" r:id="rId2"/>
  <drawing r:id="rId3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ワークシート</vt:lpstr>
      </vt:variant>
      <vt:variant>
        <vt:i4>1</vt:i4>
      </vt:variant>
      <vt:variant>
        <vt:lpstr>名前付き一覧</vt:lpstr>
      </vt:variant>
      <vt:variant>
        <vt:i4>3</vt:i4>
      </vt:variant>
    </vt:vector>
  </HeadingPairs>
  <TitlesOfParts>
    <vt:vector size="4" baseType="lpstr">
      <vt:lpstr>入力フォーム</vt:lpstr>
      <vt:lpstr>入力フォーム!_Hlk216878480</vt:lpstr>
      <vt:lpstr>入力フォーム!OLE_LINK2</vt:lpstr>
      <vt:lpstr>入力フォーム!OLE_LINK4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/>
  <cp:lastModifiedBy>岡村 祥史（入札課）</cp:lastModifiedBy>
  <cp:lastPrinted>2026-02-04T06:54:35Z</cp:lastPrinted>
  <dcterms:created xsi:type="dcterms:W3CDTF">2015-06-05T18:19:34Z</dcterms:created>
  <dcterms:modified xsi:type="dcterms:W3CDTF">2026-04-19T23:58:08Z</dcterms:modified>
</cp:coreProperties>
</file>