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24226"/>
  <mc:AlternateContent xmlns:mc="http://schemas.openxmlformats.org/markup-compatibility/2006">
    <mc:Choice Requires="x15">
      <x15ac:absPath xmlns:x15ac="http://schemas.microsoft.com/office/spreadsheetml/2010/11/ac" url="V:\入札課\02 企画・公共調達改革担当\令和４年度\01 例規等\30 県　入札・契約要綱等（工事等）\R4.05.25_スライド制度に関する記載例の作成について\00_元データ\インフレスライド\HP用\"/>
    </mc:Choice>
  </mc:AlternateContent>
  <xr:revisionPtr revIDLastSave="0" documentId="13_ncr:1_{73DD0EAF-61EC-4009-B163-5C9F754EE17F}" xr6:coauthVersionLast="36" xr6:coauthVersionMax="36" xr10:uidLastSave="{00000000-0000-0000-0000-000000000000}"/>
  <bookViews>
    <workbookView xWindow="120" yWindow="30" windowWidth="13995" windowHeight="7140" xr2:uid="{00000000-000D-0000-FFFF-FFFF00000000}"/>
  </bookViews>
  <sheets>
    <sheet name="Sheet2" sheetId="2" r:id="rId1"/>
  </sheets>
  <definedNames>
    <definedName name="_xlnm.Print_Area" localSheetId="0">Sheet2!$A$1:$M$48</definedName>
  </definedNames>
  <calcPr calcId="191029"/>
</workbook>
</file>

<file path=xl/calcChain.xml><?xml version="1.0" encoding="utf-8"?>
<calcChain xmlns="http://schemas.openxmlformats.org/spreadsheetml/2006/main">
  <c r="K33" i="2" l="1"/>
  <c r="K31" i="2"/>
  <c r="M32" i="2" l="1"/>
  <c r="M33" i="2" s="1"/>
  <c r="K27" i="2"/>
  <c r="M23" i="2" l="1"/>
  <c r="K23" i="2"/>
  <c r="M22" i="2"/>
  <c r="M21" i="2"/>
  <c r="M20" i="2"/>
  <c r="M19" i="2"/>
  <c r="M18" i="2"/>
  <c r="M17" i="2"/>
  <c r="M16" i="2"/>
  <c r="M15" i="2"/>
  <c r="M14" i="2"/>
  <c r="K22" i="2"/>
  <c r="K21" i="2"/>
  <c r="K20" i="2"/>
  <c r="K19" i="2"/>
  <c r="K18" i="2"/>
  <c r="K17" i="2"/>
  <c r="K16" i="2"/>
  <c r="K15" i="2"/>
  <c r="K14" i="2"/>
  <c r="M25" i="2" l="1"/>
  <c r="M27" i="2" s="1"/>
  <c r="M29" i="2" s="1"/>
  <c r="M31" i="2" s="1"/>
  <c r="K25" i="2"/>
  <c r="K29" i="2" s="1"/>
  <c r="D41" i="2" l="1"/>
  <c r="D43" i="2"/>
  <c r="D42" i="2"/>
  <c r="D44" i="2" l="1"/>
  <c r="D45" i="2" s="1"/>
  <c r="D46" i="2" s="1"/>
  <c r="C9" i="2" s="1"/>
</calcChain>
</file>

<file path=xl/sharedStrings.xml><?xml version="1.0" encoding="utf-8"?>
<sst xmlns="http://schemas.openxmlformats.org/spreadsheetml/2006/main" count="89" uniqueCount="79">
  <si>
    <t>工事名</t>
    <rPh sb="0" eb="3">
      <t>コウジメイ</t>
    </rPh>
    <phoneticPr fontId="1"/>
  </si>
  <si>
    <t>工事場所</t>
    <rPh sb="0" eb="2">
      <t>コウジ</t>
    </rPh>
    <rPh sb="2" eb="4">
      <t>バショ</t>
    </rPh>
    <phoneticPr fontId="1"/>
  </si>
  <si>
    <t>請負者</t>
    <rPh sb="0" eb="2">
      <t>ウケオイ</t>
    </rPh>
    <rPh sb="2" eb="3">
      <t>シャ</t>
    </rPh>
    <phoneticPr fontId="1"/>
  </si>
  <si>
    <t>工　　期</t>
    <rPh sb="0" eb="1">
      <t>コウ</t>
    </rPh>
    <rPh sb="3" eb="4">
      <t>キ</t>
    </rPh>
    <phoneticPr fontId="1"/>
  </si>
  <si>
    <t>請負代金額</t>
    <rPh sb="0" eb="2">
      <t>ウケオイ</t>
    </rPh>
    <rPh sb="2" eb="4">
      <t>ダイキン</t>
    </rPh>
    <rPh sb="4" eb="5">
      <t>ガク</t>
    </rPh>
    <phoneticPr fontId="1"/>
  </si>
  <si>
    <t>　○○○○□□□金(○○○)工事(○○○その１)</t>
    <rPh sb="8" eb="9">
      <t>キン</t>
    </rPh>
    <rPh sb="14" eb="16">
      <t>コウジ</t>
    </rPh>
    <phoneticPr fontId="1"/>
  </si>
  <si>
    <t>　主要地方道○○□□線／○○市○○地内</t>
    <rPh sb="1" eb="3">
      <t>シュヨウ</t>
    </rPh>
    <rPh sb="3" eb="5">
      <t>チホウ</t>
    </rPh>
    <rPh sb="5" eb="6">
      <t>ドウ</t>
    </rPh>
    <rPh sb="10" eb="11">
      <t>セン</t>
    </rPh>
    <rPh sb="14" eb="15">
      <t>シ</t>
    </rPh>
    <rPh sb="17" eb="18">
      <t>チ</t>
    </rPh>
    <rPh sb="18" eb="19">
      <t>ナイ</t>
    </rPh>
    <phoneticPr fontId="1"/>
  </si>
  <si>
    <t>　□□□建設㈱　代表取締役　□□　○○</t>
    <rPh sb="4" eb="6">
      <t>ケンセツ</t>
    </rPh>
    <rPh sb="8" eb="10">
      <t>ダイヒョウ</t>
    </rPh>
    <rPh sb="10" eb="13">
      <t>トリシマリヤク</t>
    </rPh>
    <phoneticPr fontId="1"/>
  </si>
  <si>
    <t>工事区分</t>
    <rPh sb="0" eb="2">
      <t>コウジ</t>
    </rPh>
    <rPh sb="2" eb="4">
      <t>クブン</t>
    </rPh>
    <phoneticPr fontId="1"/>
  </si>
  <si>
    <t>種別</t>
    <rPh sb="0" eb="2">
      <t>シュベツ</t>
    </rPh>
    <phoneticPr fontId="1"/>
  </si>
  <si>
    <t>細別</t>
    <rPh sb="0" eb="2">
      <t>サイベツベツ</t>
    </rPh>
    <phoneticPr fontId="1"/>
  </si>
  <si>
    <t>規格</t>
    <rPh sb="0" eb="2">
      <t>キカク</t>
    </rPh>
    <phoneticPr fontId="1"/>
  </si>
  <si>
    <t>単位</t>
    <rPh sb="0" eb="2">
      <t>タンイ</t>
    </rPh>
    <phoneticPr fontId="1"/>
  </si>
  <si>
    <t>工種</t>
    <rPh sb="0" eb="1">
      <t>コウ</t>
    </rPh>
    <rPh sb="1" eb="2">
      <t>シュ</t>
    </rPh>
    <phoneticPr fontId="1"/>
  </si>
  <si>
    <t>m3</t>
    <phoneticPr fontId="1"/>
  </si>
  <si>
    <t>m2</t>
    <phoneticPr fontId="1"/>
  </si>
  <si>
    <t>直接工事費</t>
    <rPh sb="0" eb="2">
      <t>チョクセツ</t>
    </rPh>
    <rPh sb="2" eb="5">
      <t>コウジヒ</t>
    </rPh>
    <phoneticPr fontId="1"/>
  </si>
  <si>
    <t>式</t>
    <rPh sb="0" eb="1">
      <t>シキ</t>
    </rPh>
    <phoneticPr fontId="1"/>
  </si>
  <si>
    <t>純工事費</t>
    <rPh sb="0" eb="1">
      <t>ジュン</t>
    </rPh>
    <rPh sb="1" eb="3">
      <t>コウジ</t>
    </rPh>
    <rPh sb="3" eb="4">
      <t>ヒ</t>
    </rPh>
    <phoneticPr fontId="1"/>
  </si>
  <si>
    <t>残工事数量</t>
    <rPh sb="0" eb="1">
      <t>ザン</t>
    </rPh>
    <rPh sb="1" eb="3">
      <t>コウジ</t>
    </rPh>
    <rPh sb="3" eb="5">
      <t>スウリョウ</t>
    </rPh>
    <phoneticPr fontId="1"/>
  </si>
  <si>
    <t>工事原価</t>
    <rPh sb="0" eb="2">
      <t>コウジ</t>
    </rPh>
    <rPh sb="2" eb="4">
      <t>ゲンカ</t>
    </rPh>
    <phoneticPr fontId="1"/>
  </si>
  <si>
    <t>工事価格</t>
    <rPh sb="0" eb="2">
      <t>コウジ</t>
    </rPh>
    <rPh sb="2" eb="4">
      <t>カカク</t>
    </rPh>
    <phoneticPr fontId="1"/>
  </si>
  <si>
    <t>原単価</t>
    <rPh sb="0" eb="1">
      <t>ゲン</t>
    </rPh>
    <rPh sb="1" eb="3">
      <t>タンカ</t>
    </rPh>
    <phoneticPr fontId="1"/>
  </si>
  <si>
    <t>新単価</t>
    <rPh sb="0" eb="1">
      <t>シン</t>
    </rPh>
    <rPh sb="1" eb="3">
      <t>タンカ</t>
    </rPh>
    <phoneticPr fontId="1"/>
  </si>
  <si>
    <t>原金額</t>
    <rPh sb="0" eb="1">
      <t>ゲン</t>
    </rPh>
    <rPh sb="1" eb="3">
      <t>キンガク</t>
    </rPh>
    <phoneticPr fontId="1"/>
  </si>
  <si>
    <t>新金額</t>
    <rPh sb="0" eb="1">
      <t>シン</t>
    </rPh>
    <rPh sb="1" eb="3">
      <t>キンガク</t>
    </rPh>
    <phoneticPr fontId="1"/>
  </si>
  <si>
    <t>落札率</t>
    <rPh sb="0" eb="2">
      <t>ラクサツ</t>
    </rPh>
    <rPh sb="2" eb="3">
      <t>リツ</t>
    </rPh>
    <phoneticPr fontId="1"/>
  </si>
  <si>
    <t>工事価格×落札率</t>
    <rPh sb="0" eb="2">
      <t>コウジ</t>
    </rPh>
    <rPh sb="2" eb="4">
      <t>カカク</t>
    </rPh>
    <rPh sb="5" eb="7">
      <t>ラクサツ</t>
    </rPh>
    <rPh sb="7" eb="8">
      <t>リツ</t>
    </rPh>
    <phoneticPr fontId="1"/>
  </si>
  <si>
    <t>スライド額</t>
    <rPh sb="4" eb="5">
      <t>ガク</t>
    </rPh>
    <phoneticPr fontId="1"/>
  </si>
  <si>
    <t>スライド対象の残工事</t>
    <rPh sb="4" eb="6">
      <t>タイショウ</t>
    </rPh>
    <rPh sb="7" eb="8">
      <t>ザン</t>
    </rPh>
    <rPh sb="8" eb="10">
      <t>コウジ</t>
    </rPh>
    <phoneticPr fontId="1"/>
  </si>
  <si>
    <t>スライド額内訳書</t>
    <rPh sb="4" eb="5">
      <t>ガク</t>
    </rPh>
    <rPh sb="5" eb="8">
      <t>ウチワケショ</t>
    </rPh>
    <phoneticPr fontId="1"/>
  </si>
  <si>
    <t>P1(税抜)</t>
    <rPh sb="3" eb="4">
      <t>ゼイ</t>
    </rPh>
    <rPh sb="4" eb="5">
      <t>ヌ</t>
    </rPh>
    <phoneticPr fontId="1"/>
  </si>
  <si>
    <t>P2(税抜)</t>
    <rPh sb="3" eb="4">
      <t>ゼイ</t>
    </rPh>
    <rPh sb="4" eb="5">
      <t>ヌ</t>
    </rPh>
    <phoneticPr fontId="1"/>
  </si>
  <si>
    <t>スライド額の算出</t>
    <rPh sb="4" eb="5">
      <t>ガク</t>
    </rPh>
    <rPh sb="6" eb="8">
      <t>サンシュツ</t>
    </rPh>
    <phoneticPr fontId="1"/>
  </si>
  <si>
    <t>①</t>
    <phoneticPr fontId="1"/>
  </si>
  <si>
    <t>②</t>
    <phoneticPr fontId="1"/>
  </si>
  <si>
    <t>③</t>
    <phoneticPr fontId="1"/>
  </si>
  <si>
    <t>①－②－③</t>
    <phoneticPr fontId="1"/>
  </si>
  <si>
    <t>スライド額(税抜)</t>
    <rPh sb="4" eb="5">
      <t>ガク</t>
    </rPh>
    <rPh sb="6" eb="7">
      <t>ゼイ</t>
    </rPh>
    <rPh sb="7" eb="8">
      <t>ヌ</t>
    </rPh>
    <phoneticPr fontId="1"/>
  </si>
  <si>
    <t>消費税相当額</t>
    <rPh sb="0" eb="3">
      <t>ショウヒゼイ</t>
    </rPh>
    <rPh sb="3" eb="5">
      <t>ソウトウ</t>
    </rPh>
    <rPh sb="5" eb="6">
      <t>ガク</t>
    </rPh>
    <phoneticPr fontId="1"/>
  </si>
  <si>
    <t>スライド額(税込)</t>
    <rPh sb="4" eb="5">
      <t>ガク</t>
    </rPh>
    <rPh sb="6" eb="7">
      <t>ゼイ</t>
    </rPh>
    <rPh sb="7" eb="8">
      <t>コミ</t>
    </rPh>
    <phoneticPr fontId="1"/>
  </si>
  <si>
    <t>項　目</t>
    <rPh sb="0" eb="1">
      <t>コウ</t>
    </rPh>
    <rPh sb="2" eb="3">
      <t>メ</t>
    </rPh>
    <phoneticPr fontId="1"/>
  </si>
  <si>
    <t>金額　(円)</t>
    <rPh sb="0" eb="2">
      <t>キンガク</t>
    </rPh>
    <rPh sb="4" eb="5">
      <t>エン</t>
    </rPh>
    <phoneticPr fontId="1"/>
  </si>
  <si>
    <t>備考</t>
    <rPh sb="0" eb="2">
      <t>ビコウ</t>
    </rPh>
    <phoneticPr fontId="1"/>
  </si>
  <si>
    <t>P1(税抜)=</t>
    <rPh sb="3" eb="4">
      <t>ゼイ</t>
    </rPh>
    <rPh sb="4" eb="5">
      <t>ヌ</t>
    </rPh>
    <phoneticPr fontId="1"/>
  </si>
  <si>
    <t>P2(税抜)=</t>
    <rPh sb="3" eb="4">
      <t>ゼイ</t>
    </rPh>
    <rPh sb="4" eb="5">
      <t>ヌ</t>
    </rPh>
    <phoneticPr fontId="1"/>
  </si>
  <si>
    <t>スライド額(税抜)が0円以下の場合は0円とする。</t>
    <rPh sb="4" eb="5">
      <t>ガク</t>
    </rPh>
    <rPh sb="6" eb="7">
      <t>ゼイ</t>
    </rPh>
    <rPh sb="7" eb="8">
      <t>ヌ</t>
    </rPh>
    <rPh sb="11" eb="12">
      <t>エン</t>
    </rPh>
    <rPh sb="12" eb="14">
      <t>イカ</t>
    </rPh>
    <rPh sb="15" eb="17">
      <t>バアイ</t>
    </rPh>
    <rPh sb="19" eb="20">
      <t>エン</t>
    </rPh>
    <phoneticPr fontId="1"/>
  </si>
  <si>
    <t>スライド請求者に対し原単価から
新金額までの列の数字は原則、公開とする。</t>
    <rPh sb="4" eb="6">
      <t>セイキュウ</t>
    </rPh>
    <rPh sb="6" eb="7">
      <t>シャ</t>
    </rPh>
    <rPh sb="8" eb="9">
      <t>タイ</t>
    </rPh>
    <rPh sb="10" eb="11">
      <t>ゲン</t>
    </rPh>
    <rPh sb="11" eb="13">
      <t>タンカ</t>
    </rPh>
    <rPh sb="16" eb="17">
      <t>シン</t>
    </rPh>
    <rPh sb="17" eb="19">
      <t>キンガク</t>
    </rPh>
    <rPh sb="22" eb="23">
      <t>レツ</t>
    </rPh>
    <rPh sb="24" eb="26">
      <t>スウジ</t>
    </rPh>
    <rPh sb="27" eb="29">
      <t>ゲンソク</t>
    </rPh>
    <rPh sb="30" eb="32">
      <t>コウカイ</t>
    </rPh>
    <phoneticPr fontId="1"/>
  </si>
  <si>
    <t>※共通仮設費、現場管理費、一般管理費は全体額に占める残工事費の割合に応じて按分しています。</t>
    <rPh sb="1" eb="3">
      <t>キョウツウ</t>
    </rPh>
    <rPh sb="3" eb="5">
      <t>カセツ</t>
    </rPh>
    <rPh sb="5" eb="6">
      <t>ヒ</t>
    </rPh>
    <rPh sb="7" eb="9">
      <t>ゲンバ</t>
    </rPh>
    <rPh sb="9" eb="12">
      <t>カンリヒ</t>
    </rPh>
    <rPh sb="13" eb="15">
      <t>イッパン</t>
    </rPh>
    <rPh sb="15" eb="18">
      <t>カンリヒ</t>
    </rPh>
    <rPh sb="19" eb="21">
      <t>ゼンタイ</t>
    </rPh>
    <rPh sb="21" eb="22">
      <t>ガク</t>
    </rPh>
    <rPh sb="23" eb="24">
      <t>シ</t>
    </rPh>
    <rPh sb="26" eb="27">
      <t>ザン</t>
    </rPh>
    <rPh sb="27" eb="29">
      <t>コウジ</t>
    </rPh>
    <rPh sb="29" eb="30">
      <t>ヒ</t>
    </rPh>
    <rPh sb="31" eb="33">
      <t>ワリアイ</t>
    </rPh>
    <rPh sb="34" eb="35">
      <t>オウ</t>
    </rPh>
    <rPh sb="37" eb="39">
      <t>アンブン</t>
    </rPh>
    <phoneticPr fontId="1"/>
  </si>
  <si>
    <t>埼玉県○○県土整備事務所</t>
    <rPh sb="0" eb="3">
      <t>サイタマケン</t>
    </rPh>
    <rPh sb="5" eb="7">
      <t>ケンド</t>
    </rPh>
    <rPh sb="7" eb="9">
      <t>セイビ</t>
    </rPh>
    <rPh sb="9" eb="11">
      <t>ジム</t>
    </rPh>
    <rPh sb="11" eb="12">
      <t>ショ</t>
    </rPh>
    <phoneticPr fontId="1"/>
  </si>
  <si>
    <t>道路土工</t>
    <rPh sb="0" eb="2">
      <t>ドウロ</t>
    </rPh>
    <rPh sb="2" eb="4">
      <t>ドコウ</t>
    </rPh>
    <phoneticPr fontId="1"/>
  </si>
  <si>
    <t>道路改良</t>
    <rPh sb="0" eb="2">
      <t>ドウロ</t>
    </rPh>
    <rPh sb="2" eb="4">
      <t>カイリョウ</t>
    </rPh>
    <phoneticPr fontId="1"/>
  </si>
  <si>
    <t>掘削工</t>
    <rPh sb="0" eb="2">
      <t>クッサク</t>
    </rPh>
    <rPh sb="2" eb="3">
      <t>コウ</t>
    </rPh>
    <phoneticPr fontId="1"/>
  </si>
  <si>
    <t>掘削</t>
    <rPh sb="0" eb="2">
      <t>クッサク</t>
    </rPh>
    <phoneticPr fontId="1"/>
  </si>
  <si>
    <t>路床盛土工</t>
    <rPh sb="0" eb="2">
      <t>ロショウ</t>
    </rPh>
    <rPh sb="2" eb="4">
      <t>モリド</t>
    </rPh>
    <rPh sb="4" eb="5">
      <t>コウ</t>
    </rPh>
    <phoneticPr fontId="1"/>
  </si>
  <si>
    <t>路床盛土</t>
    <rPh sb="0" eb="2">
      <t>ロショウ</t>
    </rPh>
    <rPh sb="2" eb="4">
      <t>モリド</t>
    </rPh>
    <phoneticPr fontId="1"/>
  </si>
  <si>
    <t>排水構造物工</t>
    <rPh sb="0" eb="2">
      <t>ハイスイ</t>
    </rPh>
    <rPh sb="2" eb="5">
      <t>コウゾウブツ</t>
    </rPh>
    <rPh sb="5" eb="6">
      <t>コウ</t>
    </rPh>
    <phoneticPr fontId="1"/>
  </si>
  <si>
    <t>作業土工</t>
    <rPh sb="0" eb="2">
      <t>サギョウ</t>
    </rPh>
    <rPh sb="2" eb="4">
      <t>ドコウ</t>
    </rPh>
    <phoneticPr fontId="1"/>
  </si>
  <si>
    <t>床掘</t>
    <rPh sb="0" eb="2">
      <t>トコボリ</t>
    </rPh>
    <phoneticPr fontId="1"/>
  </si>
  <si>
    <t>埋戻し</t>
    <rPh sb="0" eb="2">
      <t>ウメモド</t>
    </rPh>
    <phoneticPr fontId="1"/>
  </si>
  <si>
    <t>側溝工</t>
    <rPh sb="0" eb="2">
      <t>ソッコウ</t>
    </rPh>
    <rPh sb="2" eb="3">
      <t>コウ</t>
    </rPh>
    <phoneticPr fontId="1"/>
  </si>
  <si>
    <t>自由勾配側溝</t>
    <rPh sb="0" eb="2">
      <t>ジユウ</t>
    </rPh>
    <rPh sb="2" eb="4">
      <t>コウバイ</t>
    </rPh>
    <rPh sb="4" eb="6">
      <t>ソッコウ</t>
    </rPh>
    <phoneticPr fontId="1"/>
  </si>
  <si>
    <t>m</t>
    <phoneticPr fontId="1"/>
  </si>
  <si>
    <t>舗装工</t>
    <rPh sb="0" eb="2">
      <t>ホソウ</t>
    </rPh>
    <rPh sb="2" eb="3">
      <t>コウ</t>
    </rPh>
    <phoneticPr fontId="1"/>
  </si>
  <si>
    <t>As舗装工</t>
    <rPh sb="2" eb="4">
      <t>ホソウ</t>
    </rPh>
    <rPh sb="4" eb="5">
      <t>コウ</t>
    </rPh>
    <phoneticPr fontId="1"/>
  </si>
  <si>
    <t>下層路盤</t>
    <rPh sb="0" eb="4">
      <t>カソウロバン</t>
    </rPh>
    <phoneticPr fontId="1"/>
  </si>
  <si>
    <t>上層路盤</t>
    <rPh sb="0" eb="2">
      <t>ジョウソウ</t>
    </rPh>
    <rPh sb="2" eb="4">
      <t>ロバン</t>
    </rPh>
    <phoneticPr fontId="1"/>
  </si>
  <si>
    <t>基層</t>
    <rPh sb="0" eb="2">
      <t>キソウ</t>
    </rPh>
    <phoneticPr fontId="1"/>
  </si>
  <si>
    <t>表層</t>
    <rPh sb="0" eb="2">
      <t>ヒョウソウ</t>
    </rPh>
    <phoneticPr fontId="1"/>
  </si>
  <si>
    <t>区画線工</t>
    <rPh sb="0" eb="4">
      <t>クカクセンコウ</t>
    </rPh>
    <phoneticPr fontId="1"/>
  </si>
  <si>
    <t>溶融式区画線</t>
    <rPh sb="0" eb="2">
      <t>ヨウユウ</t>
    </rPh>
    <rPh sb="2" eb="3">
      <t>シキ</t>
    </rPh>
    <rPh sb="3" eb="5">
      <t>クカク</t>
    </rPh>
    <rPh sb="5" eb="6">
      <t>セン</t>
    </rPh>
    <phoneticPr fontId="1"/>
  </si>
  <si>
    <t>P1(税抜)×1%</t>
    <rPh sb="3" eb="4">
      <t>ゼイ</t>
    </rPh>
    <rPh sb="4" eb="5">
      <t>ヌ</t>
    </rPh>
    <phoneticPr fontId="1"/>
  </si>
  <si>
    <r>
      <t>　</t>
    </r>
    <r>
      <rPr>
        <b/>
        <sz val="11"/>
        <color rgb="FFFF0000"/>
        <rFont val="BIZ UDゴシック"/>
        <family val="3"/>
        <charset val="128"/>
      </rPr>
      <t>令和４年１月１７日</t>
    </r>
    <r>
      <rPr>
        <sz val="11"/>
        <color theme="1"/>
        <rFont val="BIZ UDゴシック"/>
        <family val="3"/>
        <charset val="128"/>
      </rPr>
      <t>～</t>
    </r>
    <r>
      <rPr>
        <b/>
        <sz val="11"/>
        <color rgb="FFFF0000"/>
        <rFont val="BIZ UDゴシック"/>
        <family val="3"/>
        <charset val="128"/>
      </rPr>
      <t>令和４年８月３１日</t>
    </r>
    <r>
      <rPr>
        <sz val="11"/>
        <color theme="1"/>
        <rFont val="BIZ UDゴシック"/>
        <family val="3"/>
        <charset val="128"/>
      </rPr>
      <t>まで</t>
    </r>
    <rPh sb="1" eb="3">
      <t>レイワ</t>
    </rPh>
    <rPh sb="4" eb="5">
      <t>ネン</t>
    </rPh>
    <rPh sb="6" eb="7">
      <t>ガツ</t>
    </rPh>
    <rPh sb="9" eb="10">
      <t>ヒ</t>
    </rPh>
    <rPh sb="11" eb="13">
      <t>レイワ</t>
    </rPh>
    <rPh sb="14" eb="15">
      <t>ネン</t>
    </rPh>
    <rPh sb="16" eb="17">
      <t>ゲツ</t>
    </rPh>
    <rPh sb="19" eb="20">
      <t>ヒ</t>
    </rPh>
    <phoneticPr fontId="1"/>
  </si>
  <si>
    <r>
      <t>　</t>
    </r>
    <r>
      <rPr>
        <b/>
        <sz val="11"/>
        <color rgb="FFFF0000"/>
        <rFont val="BIZ UDゴシック"/>
        <family val="3"/>
        <charset val="128"/>
      </rPr>
      <t>金　２３，８７０，０００円</t>
    </r>
    <rPh sb="1" eb="2">
      <t>キン</t>
    </rPh>
    <rPh sb="13" eb="14">
      <t>エン</t>
    </rPh>
    <phoneticPr fontId="1"/>
  </si>
  <si>
    <r>
      <t>共通仮設費</t>
    </r>
    <r>
      <rPr>
        <vertAlign val="superscript"/>
        <sz val="10.5"/>
        <color rgb="FFFF0000"/>
        <rFont val="ＭＳ Ｐゴシック"/>
        <family val="3"/>
        <charset val="128"/>
      </rPr>
      <t>※</t>
    </r>
    <rPh sb="0" eb="2">
      <t>キョウツウ</t>
    </rPh>
    <rPh sb="2" eb="4">
      <t>カセツ</t>
    </rPh>
    <rPh sb="4" eb="5">
      <t>ヒ</t>
    </rPh>
    <phoneticPr fontId="1"/>
  </si>
  <si>
    <r>
      <t>現場管理費</t>
    </r>
    <r>
      <rPr>
        <vertAlign val="superscript"/>
        <sz val="10.5"/>
        <color rgb="FFFF0000"/>
        <rFont val="ＭＳ Ｐゴシック"/>
        <family val="3"/>
        <charset val="128"/>
      </rPr>
      <t>※</t>
    </r>
    <rPh sb="0" eb="2">
      <t>ゲンバ</t>
    </rPh>
    <rPh sb="2" eb="5">
      <t>カンリヒ</t>
    </rPh>
    <phoneticPr fontId="1"/>
  </si>
  <si>
    <r>
      <t>一般管理費</t>
    </r>
    <r>
      <rPr>
        <vertAlign val="superscript"/>
        <sz val="10.5"/>
        <color rgb="FFFF0000"/>
        <rFont val="ＭＳ Ｐゴシック"/>
        <family val="3"/>
        <charset val="128"/>
      </rPr>
      <t>※</t>
    </r>
    <rPh sb="0" eb="2">
      <t>イッパン</t>
    </rPh>
    <rPh sb="2" eb="5">
      <t>カンリヒ</t>
    </rPh>
    <phoneticPr fontId="1"/>
  </si>
  <si>
    <r>
      <t>千円未満切捨て</t>
    </r>
    <r>
      <rPr>
        <vertAlign val="superscript"/>
        <sz val="10.5"/>
        <color rgb="FFFF0000"/>
        <rFont val="ＭＳ Ｐゴシック"/>
        <family val="3"/>
        <charset val="128"/>
      </rPr>
      <t>※※</t>
    </r>
    <rPh sb="0" eb="2">
      <t>センエン</t>
    </rPh>
    <rPh sb="2" eb="4">
      <t>ミマン</t>
    </rPh>
    <rPh sb="4" eb="6">
      <t>キリス</t>
    </rPh>
    <phoneticPr fontId="1"/>
  </si>
  <si>
    <t>※※端数処理については、積算基準書等に基づいて行ってください。</t>
    <rPh sb="2" eb="4">
      <t>ハスウ</t>
    </rPh>
    <rPh sb="4" eb="6">
      <t>ショリ</t>
    </rPh>
    <rPh sb="12" eb="14">
      <t>セキサン</t>
    </rPh>
    <rPh sb="14" eb="16">
      <t>キジュン</t>
    </rPh>
    <rPh sb="16" eb="17">
      <t>ショ</t>
    </rPh>
    <rPh sb="17" eb="18">
      <t>トウ</t>
    </rPh>
    <rPh sb="19" eb="20">
      <t>モト</t>
    </rPh>
    <rPh sb="23" eb="24">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</si>
</sst>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quot;金　&quot;[$-411]#,##0&quot;円&quot;"/>
  </numFmts>
  <fonts count="16">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6"/>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
      <b/>
      <sz val="10.5"/>
      <color rgb="FFFF0000"/>
      <name val="游ゴシック"/>
      <family val="3"/>
      <charset val="128"/>
    </font>
    <font>
      <sz val="10.5"/>
      <name val="ＭＳ Ｐゴシック"/>
      <family val="3"/>
      <charset val="128"/>
    </font>
    <font>
      <b/>
      <sz val="10.5"/>
      <color rgb="FFFF0000"/>
      <name val="BIZ UDゴシック"/>
      <family val="3"/>
      <charset val="128"/>
    </font>
    <font>
      <b/>
      <sz val="11"/>
      <color rgb="FFFF0000"/>
      <name val="BIZ UDゴシック"/>
      <family val="3"/>
      <charset val="128"/>
    </font>
    <font>
      <sz val="11"/>
      <color theme="1"/>
      <name val="BIZ UDゴシック"/>
      <family val="3"/>
      <charset val="128"/>
    </font>
    <font>
      <sz val="10.5"/>
      <name val="ＭＳ Ｐゴシック"/>
      <family val="3"/>
      <charset val="128"/>
      <scheme val="minor"/>
    </font>
    <font>
      <vertAlign val="superscript"/>
      <sz val="10.5"/>
      <color rgb="FFFF0000"/>
      <name val="ＭＳ Ｐゴシック"/>
      <family val="3"/>
      <charset val="128"/>
    </font>
    <font>
      <sz val="11"/>
      <color rgb="FFFF0000"/>
      <name val="BIZ UD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ck">
        <color auto="1"/>
      </right>
      <top/>
      <bottom/>
      <diagonal/>
    </border>
  </borders>
  <cellStyleXfs count="3">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86">
    <xf numFmtId="0" fontId="0" fillId="0" borderId="0" xfId="0">
      <alignment vertical="center"/>
    </xf>
    <xf numFmtId="0" fontId="0" fillId="2" borderId="0" xfId="0" applyFill="1">
      <alignment vertical="center"/>
    </xf>
    <xf numFmtId="0" fontId="3" fillId="2" borderId="0" xfId="0" applyFont="1" applyFill="1" applyAlignment="1">
      <alignment horizontal="center" vertical="center"/>
    </xf>
    <xf numFmtId="0" fontId="3"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0" fillId="2" borderId="1"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0" xfId="0" applyFill="1" applyBorder="1" applyAlignment="1">
      <alignment vertical="center"/>
    </xf>
    <xf numFmtId="0" fontId="0" fillId="2" borderId="1" xfId="0" applyFill="1" applyBorder="1" applyAlignment="1">
      <alignment vertical="center" shrinkToFit="1"/>
    </xf>
    <xf numFmtId="0" fontId="0" fillId="3" borderId="5"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7"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0" xfId="0" applyFill="1" applyBorder="1" applyAlignment="1">
      <alignment horizontal="center" vertical="center"/>
    </xf>
    <xf numFmtId="0" fontId="0" fillId="2" borderId="1" xfId="0" applyFill="1" applyBorder="1" applyAlignment="1">
      <alignment horizontal="left" vertical="center" shrinkToFit="1"/>
    </xf>
    <xf numFmtId="0" fontId="0" fillId="2" borderId="13" xfId="0" applyFill="1" applyBorder="1" applyAlignment="1">
      <alignment horizontal="center" vertical="center" shrinkToFit="1"/>
    </xf>
    <xf numFmtId="0" fontId="2" fillId="2" borderId="0" xfId="0" applyFont="1" applyFill="1">
      <alignment vertical="center"/>
    </xf>
    <xf numFmtId="0" fontId="4" fillId="2" borderId="0" xfId="0" applyFont="1" applyFill="1">
      <alignment vertical="center"/>
    </xf>
    <xf numFmtId="0" fontId="7" fillId="2" borderId="1" xfId="0" applyFont="1" applyFill="1" applyBorder="1" applyAlignment="1">
      <alignment vertical="center" shrinkToFit="1"/>
    </xf>
    <xf numFmtId="0" fontId="7" fillId="2" borderId="13" xfId="0" applyFont="1" applyFill="1" applyBorder="1" applyAlignment="1">
      <alignment vertical="center" shrinkToFit="1"/>
    </xf>
    <xf numFmtId="0" fontId="7" fillId="3" borderId="8" xfId="0" applyFont="1" applyFill="1" applyBorder="1" applyAlignment="1">
      <alignment vertical="center" shrinkToFit="1"/>
    </xf>
    <xf numFmtId="0" fontId="7" fillId="3" borderId="1" xfId="0" applyFont="1" applyFill="1" applyBorder="1" applyAlignment="1">
      <alignment horizontal="right" vertical="center" shrinkToFit="1"/>
    </xf>
    <xf numFmtId="0" fontId="7" fillId="3" borderId="1" xfId="0" applyFont="1" applyFill="1" applyBorder="1" applyAlignment="1">
      <alignment vertical="center" shrinkToFit="1"/>
    </xf>
    <xf numFmtId="0" fontId="7" fillId="3" borderId="9" xfId="0" applyFont="1" applyFill="1" applyBorder="1" applyAlignment="1">
      <alignment horizontal="right" vertical="center" shrinkToFit="1"/>
    </xf>
    <xf numFmtId="0" fontId="7" fillId="3" borderId="10" xfId="0" applyFont="1" applyFill="1" applyBorder="1" applyAlignment="1">
      <alignment vertical="center" shrinkToFit="1"/>
    </xf>
    <xf numFmtId="0" fontId="7" fillId="3" borderId="11" xfId="0" applyFont="1" applyFill="1" applyBorder="1" applyAlignment="1">
      <alignment vertical="center" shrinkToFit="1"/>
    </xf>
    <xf numFmtId="0" fontId="7" fillId="3" borderId="12" xfId="0" applyFont="1" applyFill="1" applyBorder="1" applyAlignment="1">
      <alignment vertical="center" shrinkToFit="1"/>
    </xf>
    <xf numFmtId="0" fontId="8" fillId="2" borderId="1" xfId="0" applyFont="1" applyFill="1" applyBorder="1" applyAlignment="1">
      <alignment vertical="center" shrinkToFit="1"/>
    </xf>
    <xf numFmtId="0" fontId="8" fillId="2" borderId="1" xfId="0" applyFont="1" applyFill="1" applyBorder="1" applyAlignment="1">
      <alignment horizontal="center" vertical="center" shrinkToFit="1"/>
    </xf>
    <xf numFmtId="0" fontId="8" fillId="2" borderId="13" xfId="0" applyFont="1" applyFill="1" applyBorder="1" applyAlignment="1">
      <alignment vertical="center" shrinkToFit="1"/>
    </xf>
    <xf numFmtId="0" fontId="8" fillId="3" borderId="8" xfId="0" applyFont="1" applyFill="1" applyBorder="1" applyAlignment="1">
      <alignment vertical="center" shrinkToFit="1"/>
    </xf>
    <xf numFmtId="0" fontId="8" fillId="3" borderId="1" xfId="0" applyFont="1" applyFill="1" applyBorder="1" applyAlignment="1">
      <alignment vertical="center" shrinkToFit="1"/>
    </xf>
    <xf numFmtId="0" fontId="8" fillId="3" borderId="9" xfId="0" applyFont="1" applyFill="1" applyBorder="1" applyAlignment="1">
      <alignment vertical="center" shrinkToFit="1"/>
    </xf>
    <xf numFmtId="0" fontId="8" fillId="2" borderId="13" xfId="0" applyFont="1" applyFill="1" applyBorder="1" applyAlignment="1">
      <alignment horizontal="right" vertical="center" shrinkToFit="1"/>
    </xf>
    <xf numFmtId="0" fontId="8" fillId="2" borderId="1" xfId="0" applyFont="1" applyFill="1" applyBorder="1" applyAlignment="1">
      <alignment horizontal="right" vertical="center" shrinkToFit="1"/>
    </xf>
    <xf numFmtId="0" fontId="9" fillId="2" borderId="1" xfId="0" applyFont="1" applyFill="1" applyBorder="1" applyAlignment="1">
      <alignment vertical="center" shrinkToFit="1"/>
    </xf>
    <xf numFmtId="0" fontId="9" fillId="2" borderId="1" xfId="0" applyFont="1" applyFill="1" applyBorder="1" applyAlignment="1">
      <alignment horizontal="center" vertical="center" shrinkToFit="1"/>
    </xf>
    <xf numFmtId="38" fontId="10" fillId="3" borderId="8" xfId="1" applyFont="1" applyFill="1" applyBorder="1" applyAlignment="1">
      <alignment horizontal="right" vertical="center" shrinkToFit="1"/>
    </xf>
    <xf numFmtId="38" fontId="10" fillId="3" borderId="1" xfId="1" applyFont="1" applyFill="1" applyBorder="1" applyAlignment="1">
      <alignment horizontal="right" vertical="center" shrinkToFit="1"/>
    </xf>
    <xf numFmtId="38" fontId="10" fillId="3" borderId="9" xfId="1" applyFont="1" applyFill="1" applyBorder="1" applyAlignment="1">
      <alignment horizontal="right" vertical="center" shrinkToFit="1"/>
    </xf>
    <xf numFmtId="0" fontId="10" fillId="3" borderId="8" xfId="0" applyFont="1" applyFill="1" applyBorder="1" applyAlignment="1">
      <alignment horizontal="right" vertical="center" shrinkToFit="1"/>
    </xf>
    <xf numFmtId="0" fontId="10" fillId="3" borderId="1" xfId="0" applyFont="1" applyFill="1" applyBorder="1" applyAlignment="1">
      <alignment horizontal="right" vertical="center" shrinkToFit="1"/>
    </xf>
    <xf numFmtId="0" fontId="10" fillId="3" borderId="8" xfId="0" applyFont="1" applyFill="1" applyBorder="1" applyAlignment="1">
      <alignment vertical="center" shrinkToFit="1"/>
    </xf>
    <xf numFmtId="38" fontId="10" fillId="3" borderId="1" xfId="0" applyNumberFormat="1" applyFont="1" applyFill="1" applyBorder="1" applyAlignment="1">
      <alignment horizontal="right" vertical="center" shrinkToFit="1"/>
    </xf>
    <xf numFmtId="0" fontId="10" fillId="3" borderId="1" xfId="0" applyFont="1" applyFill="1" applyBorder="1" applyAlignment="1">
      <alignment vertical="center" shrinkToFit="1"/>
    </xf>
    <xf numFmtId="38" fontId="10" fillId="3" borderId="9" xfId="0" applyNumberFormat="1" applyFont="1" applyFill="1" applyBorder="1" applyAlignment="1">
      <alignment horizontal="right" vertical="center" shrinkToFit="1"/>
    </xf>
    <xf numFmtId="9" fontId="10" fillId="3" borderId="1" xfId="2" applyFont="1" applyFill="1" applyBorder="1" applyAlignment="1">
      <alignment horizontal="right" vertical="center" shrinkToFit="1"/>
    </xf>
    <xf numFmtId="9" fontId="10" fillId="3" borderId="9" xfId="2" applyFont="1" applyFill="1" applyBorder="1" applyAlignment="1">
      <alignment horizontal="right" vertical="center" shrinkToFit="1"/>
    </xf>
    <xf numFmtId="0" fontId="10" fillId="2" borderId="1" xfId="0" applyFont="1" applyFill="1" applyBorder="1" applyAlignment="1">
      <alignment vertical="center" shrinkToFit="1"/>
    </xf>
    <xf numFmtId="0" fontId="10" fillId="2" borderId="1" xfId="0" applyFont="1" applyFill="1" applyBorder="1" applyAlignment="1">
      <alignment horizontal="center" vertical="center" shrinkToFit="1"/>
    </xf>
    <xf numFmtId="38" fontId="10" fillId="2" borderId="1" xfId="1" applyFont="1" applyFill="1" applyBorder="1" applyAlignment="1">
      <alignment horizontal="right" vertical="center" shrinkToFit="1"/>
    </xf>
    <xf numFmtId="0" fontId="10" fillId="2" borderId="1" xfId="0" applyFont="1" applyFill="1" applyBorder="1" applyAlignment="1">
      <alignment horizontal="right" vertical="center" shrinkToFit="1"/>
    </xf>
    <xf numFmtId="0" fontId="11" fillId="2" borderId="0" xfId="0" applyFont="1" applyFill="1" applyAlignment="1">
      <alignment vertical="center"/>
    </xf>
    <xf numFmtId="0" fontId="13" fillId="3" borderId="8" xfId="0" applyFont="1" applyFill="1" applyBorder="1" applyAlignment="1">
      <alignment horizontal="right" vertical="center" shrinkToFit="1"/>
    </xf>
    <xf numFmtId="0" fontId="13" fillId="3" borderId="1" xfId="0" applyFont="1" applyFill="1" applyBorder="1" applyAlignment="1">
      <alignment horizontal="right" vertical="center" shrinkToFit="1"/>
    </xf>
    <xf numFmtId="0" fontId="2" fillId="2" borderId="0" xfId="0" applyFont="1" applyFill="1" applyBorder="1" applyAlignment="1">
      <alignment horizontal="center" vertical="center"/>
    </xf>
    <xf numFmtId="0" fontId="9" fillId="2" borderId="1" xfId="0" applyFont="1" applyFill="1" applyBorder="1" applyAlignment="1">
      <alignment horizontal="left" vertical="center" shrinkToFit="1"/>
    </xf>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9" fillId="2" borderId="2" xfId="0" applyFont="1" applyFill="1" applyBorder="1" applyAlignment="1">
      <alignment horizontal="left" vertical="center" shrinkToFit="1"/>
    </xf>
    <xf numFmtId="0" fontId="9" fillId="2" borderId="3" xfId="0" applyFont="1" applyFill="1" applyBorder="1" applyAlignment="1">
      <alignment horizontal="left" vertical="center" shrinkToFit="1"/>
    </xf>
    <xf numFmtId="0" fontId="9" fillId="2" borderId="4" xfId="0" applyFont="1" applyFill="1" applyBorder="1" applyAlignment="1">
      <alignment horizontal="left" vertical="center" shrinkToFit="1"/>
    </xf>
    <xf numFmtId="0" fontId="3" fillId="2" borderId="0" xfId="0" applyFont="1" applyFill="1" applyAlignment="1">
      <alignment horizontal="center" vertical="center"/>
    </xf>
    <xf numFmtId="0" fontId="12" fillId="2" borderId="1"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38" fontId="11" fillId="2" borderId="1" xfId="0" applyNumberFormat="1" applyFont="1" applyFill="1" applyBorder="1" applyAlignment="1">
      <alignment horizontal="right" vertical="center"/>
    </xf>
    <xf numFmtId="0" fontId="11" fillId="2" borderId="1" xfId="0" applyFont="1" applyFill="1" applyBorder="1" applyAlignment="1">
      <alignment horizontal="right" vertical="center"/>
    </xf>
    <xf numFmtId="38" fontId="11" fillId="2" borderId="1" xfId="0" quotePrefix="1" applyNumberFormat="1" applyFont="1" applyFill="1" applyBorder="1" applyAlignment="1">
      <alignment horizontal="right" vertical="center"/>
    </xf>
    <xf numFmtId="38" fontId="11" fillId="2" borderId="1" xfId="1" quotePrefix="1" applyFont="1" applyFill="1" applyBorder="1" applyAlignment="1">
      <alignment horizontal="right" vertical="center" shrinkToFit="1"/>
    </xf>
    <xf numFmtId="176" fontId="11" fillId="2" borderId="1" xfId="0" applyNumberFormat="1" applyFont="1" applyFill="1" applyBorder="1" applyAlignment="1">
      <alignment horizontal="center"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1" xfId="0" applyFill="1" applyBorder="1" applyAlignment="1">
      <alignment horizontal="center" vertical="center"/>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0" fillId="2" borderId="1" xfId="0" applyFill="1" applyBorder="1" applyAlignment="1">
      <alignment horizontal="left" vertical="center" shrinkToFit="1"/>
    </xf>
    <xf numFmtId="38" fontId="11" fillId="2" borderId="2" xfId="1" applyFont="1" applyFill="1" applyBorder="1" applyAlignment="1">
      <alignment horizontal="right" vertical="center"/>
    </xf>
    <xf numFmtId="38" fontId="11" fillId="2" borderId="4" xfId="1" applyFont="1" applyFill="1" applyBorder="1" applyAlignment="1">
      <alignment horizontal="right" vertical="center"/>
    </xf>
    <xf numFmtId="38" fontId="11" fillId="2" borderId="2" xfId="0" applyNumberFormat="1" applyFont="1" applyFill="1" applyBorder="1" applyAlignment="1">
      <alignment horizontal="right" vertical="center"/>
    </xf>
    <xf numFmtId="0" fontId="11" fillId="2" borderId="4" xfId="0" applyFont="1" applyFill="1" applyBorder="1" applyAlignment="1">
      <alignment horizontal="right" vertical="center"/>
    </xf>
    <xf numFmtId="0" fontId="0" fillId="2" borderId="1" xfId="0" applyFill="1" applyBorder="1" applyAlignment="1">
      <alignment horizontal="center" vertical="center" shrinkToFit="1"/>
    </xf>
    <xf numFmtId="0" fontId="15" fillId="2" borderId="0" xfId="0" applyFont="1" applyFill="1">
      <alignment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371475</xdr:colOff>
      <xdr:row>5</xdr:row>
      <xdr:rowOff>155008</xdr:rowOff>
    </xdr:from>
    <xdr:ext cx="2300630" cy="642484"/>
    <xdr:sp macro="" textlink="">
      <xdr:nvSpPr>
        <xdr:cNvPr id="4" name="テキスト ボックス 3">
          <a:extLst>
            <a:ext uri="{FF2B5EF4-FFF2-40B4-BE49-F238E27FC236}">
              <a16:creationId xmlns:a16="http://schemas.microsoft.com/office/drawing/2014/main" id="{722DBD3A-A350-4958-AC57-5E35CBA5273A}"/>
            </a:ext>
          </a:extLst>
        </xdr:cNvPr>
        <xdr:cNvSpPr txBox="1"/>
      </xdr:nvSpPr>
      <xdr:spPr>
        <a:xfrm>
          <a:off x="5210175" y="1212283"/>
          <a:ext cx="2300630" cy="642484"/>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spAutoFit/>
        </a:bodyPr>
        <a:lstStyle/>
        <a:p>
          <a:r>
            <a:rPr kumimoji="1" lang="ja-JP" altLang="en-US" sz="1100" b="1">
              <a:solidFill>
                <a:srgbClr val="FF0000"/>
              </a:solidFill>
              <a:latin typeface="BIZ UDゴシック" panose="020B0400000000000000" pitchFamily="49" charset="-128"/>
              <a:ea typeface="BIZ UDゴシック" panose="020B0400000000000000" pitchFamily="49" charset="-128"/>
            </a:rPr>
            <a:t>！注意！</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r>
            <a:rPr kumimoji="1" lang="ja-JP" altLang="en-US" sz="1100" b="1">
              <a:solidFill>
                <a:srgbClr val="FF0000"/>
              </a:solidFill>
              <a:latin typeface="BIZ UDゴシック" panose="020B0400000000000000" pitchFamily="49" charset="-128"/>
              <a:ea typeface="BIZ UDゴシック" panose="020B0400000000000000" pitchFamily="49" charset="-128"/>
            </a:rPr>
            <a:t>非公開の単価が含まれる場合は、</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r>
            <a:rPr kumimoji="1" lang="ja-JP" altLang="en-US" sz="1100" b="1">
              <a:solidFill>
                <a:srgbClr val="FF0000"/>
              </a:solidFill>
              <a:latin typeface="BIZ UDゴシック" panose="020B0400000000000000" pitchFamily="49" charset="-128"/>
              <a:ea typeface="BIZ UDゴシック" panose="020B0400000000000000" pitchFamily="49" charset="-128"/>
            </a:rPr>
            <a:t>直接工事費以降の公表とする。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3"/>
  <sheetViews>
    <sheetView tabSelected="1" zoomScaleNormal="100" workbookViewId="0">
      <selection activeCell="D31" sqref="D31:F31"/>
    </sheetView>
  </sheetViews>
  <sheetFormatPr defaultRowHeight="13.5"/>
  <cols>
    <col min="1" max="1" width="0.875" customWidth="1"/>
    <col min="2" max="3" width="12" customWidth="1"/>
    <col min="4" max="6" width="7.5" customWidth="1"/>
    <col min="7" max="7" width="5.75" customWidth="1"/>
    <col min="8" max="8" width="9.5" customWidth="1"/>
    <col min="9" max="9" width="0.875" customWidth="1"/>
    <col min="10" max="10" width="8.125" customWidth="1"/>
    <col min="11" max="11" width="11.875" bestFit="1" customWidth="1"/>
    <col min="12" max="12" width="8.125" customWidth="1"/>
    <col min="13" max="13" width="11.875" bestFit="1" customWidth="1"/>
  </cols>
  <sheetData>
    <row r="1" spans="1:17" ht="18.75">
      <c r="A1" s="1"/>
      <c r="B1" s="63" t="s">
        <v>30</v>
      </c>
      <c r="C1" s="63"/>
      <c r="D1" s="63"/>
      <c r="E1" s="63"/>
      <c r="F1" s="63"/>
      <c r="G1" s="63"/>
      <c r="H1" s="63"/>
      <c r="I1" s="2"/>
      <c r="J1" s="3"/>
      <c r="K1" s="3"/>
      <c r="L1" s="3"/>
      <c r="M1" s="3"/>
      <c r="N1" s="4"/>
      <c r="O1" s="4"/>
      <c r="P1" s="4"/>
      <c r="Q1" s="1"/>
    </row>
    <row r="2" spans="1:17">
      <c r="A2" s="1"/>
      <c r="B2" s="5"/>
      <c r="C2" s="5"/>
      <c r="D2" s="5"/>
      <c r="E2" s="5"/>
      <c r="F2" s="53" t="s">
        <v>49</v>
      </c>
      <c r="G2" s="4"/>
      <c r="H2" s="4"/>
      <c r="I2" s="4"/>
      <c r="J2" s="4"/>
      <c r="K2" s="4"/>
      <c r="L2" s="4"/>
      <c r="M2" s="4"/>
      <c r="N2" s="5"/>
      <c r="O2" s="5"/>
      <c r="P2" s="5"/>
      <c r="Q2" s="1"/>
    </row>
    <row r="3" spans="1:17">
      <c r="A3" s="1"/>
      <c r="B3" s="1"/>
      <c r="C3" s="1"/>
      <c r="D3" s="1"/>
      <c r="E3" s="1"/>
      <c r="F3" s="1"/>
      <c r="G3" s="1"/>
      <c r="H3" s="1"/>
      <c r="I3" s="1"/>
      <c r="J3" s="1"/>
      <c r="K3" s="1"/>
      <c r="L3" s="1"/>
      <c r="M3" s="1"/>
      <c r="N3" s="1"/>
      <c r="O3" s="1"/>
      <c r="P3" s="1"/>
      <c r="Q3" s="1"/>
    </row>
    <row r="4" spans="1:17" ht="18.75" customHeight="1">
      <c r="A4" s="1"/>
      <c r="B4" s="6" t="s">
        <v>0</v>
      </c>
      <c r="C4" s="65" t="s">
        <v>5</v>
      </c>
      <c r="D4" s="65"/>
      <c r="E4" s="65"/>
      <c r="F4" s="65"/>
      <c r="G4" s="65"/>
      <c r="H4" s="65"/>
      <c r="I4" s="13"/>
      <c r="J4" s="8"/>
      <c r="K4" s="8"/>
      <c r="L4" s="8"/>
      <c r="M4" s="8"/>
      <c r="N4" s="1"/>
      <c r="O4" s="1"/>
      <c r="P4" s="1"/>
      <c r="Q4" s="1"/>
    </row>
    <row r="5" spans="1:17" ht="18.75" customHeight="1">
      <c r="A5" s="1"/>
      <c r="B5" s="6" t="s">
        <v>1</v>
      </c>
      <c r="C5" s="65" t="s">
        <v>6</v>
      </c>
      <c r="D5" s="65"/>
      <c r="E5" s="65"/>
      <c r="F5" s="65"/>
      <c r="G5" s="65"/>
      <c r="H5" s="65"/>
      <c r="I5" s="13"/>
      <c r="J5" s="8"/>
      <c r="K5" s="8"/>
      <c r="L5" s="8"/>
      <c r="M5" s="8"/>
      <c r="N5" s="1"/>
      <c r="O5" s="1"/>
      <c r="P5" s="1"/>
      <c r="Q5" s="1"/>
    </row>
    <row r="6" spans="1:17" ht="18.75" customHeight="1">
      <c r="A6" s="1"/>
      <c r="B6" s="6" t="s">
        <v>3</v>
      </c>
      <c r="C6" s="64" t="s">
        <v>72</v>
      </c>
      <c r="D6" s="64"/>
      <c r="E6" s="64"/>
      <c r="F6" s="64"/>
      <c r="G6" s="64"/>
      <c r="H6" s="64"/>
      <c r="I6" s="13"/>
      <c r="J6" s="8"/>
      <c r="K6" s="8"/>
      <c r="L6" s="8"/>
      <c r="M6" s="8"/>
      <c r="N6" s="1"/>
      <c r="O6" s="1"/>
      <c r="P6" s="1"/>
      <c r="Q6" s="1"/>
    </row>
    <row r="7" spans="1:17" ht="18.75" customHeight="1">
      <c r="A7" s="1"/>
      <c r="B7" s="6" t="s">
        <v>2</v>
      </c>
      <c r="C7" s="65" t="s">
        <v>7</v>
      </c>
      <c r="D7" s="65"/>
      <c r="E7" s="65"/>
      <c r="F7" s="65"/>
      <c r="G7" s="65"/>
      <c r="H7" s="65"/>
      <c r="I7" s="13"/>
      <c r="J7" s="8"/>
      <c r="K7" s="8"/>
      <c r="L7" s="8"/>
      <c r="M7" s="8"/>
      <c r="N7" s="1"/>
      <c r="O7" s="1"/>
      <c r="P7" s="1"/>
      <c r="Q7" s="1"/>
    </row>
    <row r="8" spans="1:17" ht="18.75" customHeight="1">
      <c r="A8" s="1"/>
      <c r="B8" s="6" t="s">
        <v>4</v>
      </c>
      <c r="C8" s="64" t="s">
        <v>73</v>
      </c>
      <c r="D8" s="64"/>
      <c r="E8" s="64"/>
      <c r="F8" s="64"/>
      <c r="G8" s="64"/>
      <c r="H8" s="64"/>
      <c r="I8" s="13"/>
      <c r="J8" s="8"/>
      <c r="K8" s="8"/>
      <c r="L8" s="8"/>
      <c r="M8" s="8"/>
      <c r="N8" s="1"/>
      <c r="O8" s="1"/>
      <c r="P8" s="1"/>
      <c r="Q8" s="1"/>
    </row>
    <row r="9" spans="1:17" ht="18.75" customHeight="1">
      <c r="A9" s="1"/>
      <c r="B9" s="6" t="s">
        <v>28</v>
      </c>
      <c r="C9" s="70">
        <f>+D46</f>
        <v>1505196</v>
      </c>
      <c r="D9" s="70"/>
      <c r="E9" s="70"/>
      <c r="F9" s="70"/>
      <c r="G9" s="70"/>
      <c r="H9" s="70"/>
      <c r="I9" s="13"/>
      <c r="J9" s="8"/>
      <c r="K9" s="8"/>
      <c r="L9" s="8"/>
      <c r="M9" s="8"/>
      <c r="N9" s="1"/>
      <c r="O9" s="1"/>
      <c r="P9" s="1"/>
      <c r="Q9" s="1"/>
    </row>
    <row r="10" spans="1:17">
      <c r="A10" s="1"/>
      <c r="B10" s="1"/>
      <c r="C10" s="1"/>
      <c r="D10" s="1"/>
      <c r="E10" s="1"/>
      <c r="F10" s="1"/>
      <c r="G10" s="1"/>
      <c r="H10" s="1"/>
      <c r="I10" s="1"/>
      <c r="J10" s="56"/>
      <c r="K10" s="56"/>
      <c r="L10" s="56"/>
      <c r="M10" s="56"/>
      <c r="N10" s="1"/>
      <c r="O10" s="1"/>
      <c r="P10" s="1"/>
      <c r="Q10" s="1"/>
    </row>
    <row r="11" spans="1:17" ht="34.5" customHeight="1" thickBot="1">
      <c r="A11" s="1"/>
      <c r="B11" s="71" t="s">
        <v>29</v>
      </c>
      <c r="C11" s="72"/>
      <c r="D11" s="72"/>
      <c r="E11" s="72"/>
      <c r="F11" s="72"/>
      <c r="G11" s="72"/>
      <c r="H11" s="73"/>
      <c r="I11" s="14"/>
      <c r="J11" s="58" t="s">
        <v>47</v>
      </c>
      <c r="K11" s="59"/>
      <c r="L11" s="59"/>
      <c r="M11" s="59"/>
      <c r="N11" s="1"/>
      <c r="O11" s="1"/>
      <c r="P11" s="1"/>
      <c r="Q11" s="1"/>
    </row>
    <row r="12" spans="1:17" ht="14.25" thickTop="1">
      <c r="A12" s="1"/>
      <c r="B12" s="7" t="s">
        <v>8</v>
      </c>
      <c r="C12" s="7" t="s">
        <v>13</v>
      </c>
      <c r="D12" s="7" t="s">
        <v>9</v>
      </c>
      <c r="E12" s="7" t="s">
        <v>10</v>
      </c>
      <c r="F12" s="7" t="s">
        <v>11</v>
      </c>
      <c r="G12" s="7" t="s">
        <v>12</v>
      </c>
      <c r="H12" s="7" t="s">
        <v>19</v>
      </c>
      <c r="I12" s="16"/>
      <c r="J12" s="10" t="s">
        <v>22</v>
      </c>
      <c r="K12" s="11" t="s">
        <v>24</v>
      </c>
      <c r="L12" s="11" t="s">
        <v>23</v>
      </c>
      <c r="M12" s="12" t="s">
        <v>25</v>
      </c>
      <c r="N12" s="1"/>
      <c r="O12" s="1"/>
      <c r="P12" s="1"/>
      <c r="Q12" s="1"/>
    </row>
    <row r="13" spans="1:17" ht="18" customHeight="1">
      <c r="A13" s="1"/>
      <c r="B13" s="49" t="s">
        <v>51</v>
      </c>
      <c r="C13" s="49"/>
      <c r="D13" s="49"/>
      <c r="E13" s="49"/>
      <c r="F13" s="49"/>
      <c r="G13" s="50"/>
      <c r="H13" s="49"/>
      <c r="I13" s="30"/>
      <c r="J13" s="31"/>
      <c r="K13" s="32"/>
      <c r="L13" s="32"/>
      <c r="M13" s="33"/>
      <c r="N13" s="1"/>
      <c r="O13" s="1"/>
      <c r="P13" s="1"/>
      <c r="Q13" s="1"/>
    </row>
    <row r="14" spans="1:17" ht="18" customHeight="1">
      <c r="A14" s="1"/>
      <c r="B14" s="49"/>
      <c r="C14" s="49" t="s">
        <v>50</v>
      </c>
      <c r="D14" s="49" t="s">
        <v>52</v>
      </c>
      <c r="E14" s="49" t="s">
        <v>53</v>
      </c>
      <c r="F14" s="49"/>
      <c r="G14" s="50" t="s">
        <v>14</v>
      </c>
      <c r="H14" s="51">
        <v>0</v>
      </c>
      <c r="I14" s="34"/>
      <c r="J14" s="38">
        <v>300</v>
      </c>
      <c r="K14" s="39">
        <f>+H14*J14</f>
        <v>0</v>
      </c>
      <c r="L14" s="39">
        <v>310</v>
      </c>
      <c r="M14" s="40">
        <f>+H14*L14</f>
        <v>0</v>
      </c>
      <c r="N14" s="1"/>
      <c r="O14" s="1"/>
      <c r="P14" s="1"/>
      <c r="Q14" s="1"/>
    </row>
    <row r="15" spans="1:17" ht="18" customHeight="1">
      <c r="A15" s="1"/>
      <c r="B15" s="49"/>
      <c r="C15" s="49"/>
      <c r="D15" s="49" t="s">
        <v>54</v>
      </c>
      <c r="E15" s="49" t="s">
        <v>55</v>
      </c>
      <c r="F15" s="49"/>
      <c r="G15" s="50" t="s">
        <v>14</v>
      </c>
      <c r="H15" s="51">
        <v>0</v>
      </c>
      <c r="I15" s="34"/>
      <c r="J15" s="38">
        <v>300</v>
      </c>
      <c r="K15" s="39">
        <f t="shared" ref="K15:K23" si="0">+H15*J15</f>
        <v>0</v>
      </c>
      <c r="L15" s="39">
        <v>310</v>
      </c>
      <c r="M15" s="40">
        <f t="shared" ref="M15:M23" si="1">+H15*L15</f>
        <v>0</v>
      </c>
      <c r="N15" s="1"/>
      <c r="O15" s="1"/>
      <c r="P15" s="1"/>
      <c r="Q15" s="1"/>
    </row>
    <row r="16" spans="1:17" ht="18" customHeight="1">
      <c r="A16" s="1"/>
      <c r="B16" s="49"/>
      <c r="C16" s="49" t="s">
        <v>56</v>
      </c>
      <c r="D16" s="49" t="s">
        <v>57</v>
      </c>
      <c r="E16" s="49" t="s">
        <v>58</v>
      </c>
      <c r="F16" s="49"/>
      <c r="G16" s="50" t="s">
        <v>14</v>
      </c>
      <c r="H16" s="51">
        <v>150</v>
      </c>
      <c r="I16" s="34"/>
      <c r="J16" s="38">
        <v>250</v>
      </c>
      <c r="K16" s="39">
        <f t="shared" si="0"/>
        <v>37500</v>
      </c>
      <c r="L16" s="39">
        <v>250</v>
      </c>
      <c r="M16" s="40">
        <f t="shared" si="1"/>
        <v>37500</v>
      </c>
      <c r="N16" s="1"/>
      <c r="O16" s="1"/>
      <c r="P16" s="1"/>
      <c r="Q16" s="1"/>
    </row>
    <row r="17" spans="1:17" ht="18" customHeight="1">
      <c r="A17" s="1"/>
      <c r="B17" s="49"/>
      <c r="C17" s="49"/>
      <c r="D17" s="49"/>
      <c r="E17" s="49" t="s">
        <v>59</v>
      </c>
      <c r="F17" s="49"/>
      <c r="G17" s="50" t="s">
        <v>14</v>
      </c>
      <c r="H17" s="51">
        <v>80</v>
      </c>
      <c r="I17" s="34"/>
      <c r="J17" s="38">
        <v>2500</v>
      </c>
      <c r="K17" s="39">
        <f t="shared" si="0"/>
        <v>200000</v>
      </c>
      <c r="L17" s="39">
        <v>2550</v>
      </c>
      <c r="M17" s="40">
        <f t="shared" si="1"/>
        <v>204000</v>
      </c>
      <c r="N17" s="1"/>
      <c r="O17" s="1"/>
      <c r="P17" s="1"/>
      <c r="Q17" s="1"/>
    </row>
    <row r="18" spans="1:17" ht="18" customHeight="1">
      <c r="A18" s="1"/>
      <c r="B18" s="49"/>
      <c r="C18" s="49"/>
      <c r="D18" s="49" t="s">
        <v>60</v>
      </c>
      <c r="E18" s="49" t="s">
        <v>61</v>
      </c>
      <c r="F18" s="49"/>
      <c r="G18" s="50" t="s">
        <v>62</v>
      </c>
      <c r="H18" s="51">
        <v>150</v>
      </c>
      <c r="I18" s="34"/>
      <c r="J18" s="38">
        <v>12000</v>
      </c>
      <c r="K18" s="39">
        <f t="shared" si="0"/>
        <v>1800000</v>
      </c>
      <c r="L18" s="39">
        <v>12500</v>
      </c>
      <c r="M18" s="40">
        <f t="shared" si="1"/>
        <v>1875000</v>
      </c>
      <c r="N18" s="1"/>
      <c r="O18" s="1"/>
      <c r="P18" s="1"/>
      <c r="Q18" s="1"/>
    </row>
    <row r="19" spans="1:17" ht="18" customHeight="1">
      <c r="A19" s="1"/>
      <c r="B19" s="49"/>
      <c r="C19" s="49" t="s">
        <v>63</v>
      </c>
      <c r="D19" s="49" t="s">
        <v>64</v>
      </c>
      <c r="E19" s="49" t="s">
        <v>65</v>
      </c>
      <c r="F19" s="49"/>
      <c r="G19" s="50" t="s">
        <v>15</v>
      </c>
      <c r="H19" s="51">
        <v>1800</v>
      </c>
      <c r="I19" s="34"/>
      <c r="J19" s="38">
        <v>1200</v>
      </c>
      <c r="K19" s="39">
        <f t="shared" si="0"/>
        <v>2160000</v>
      </c>
      <c r="L19" s="39">
        <v>1250</v>
      </c>
      <c r="M19" s="40">
        <f t="shared" si="1"/>
        <v>2250000</v>
      </c>
      <c r="N19" s="1"/>
      <c r="O19" s="1"/>
      <c r="P19" s="1"/>
      <c r="Q19" s="1"/>
    </row>
    <row r="20" spans="1:17" ht="18" customHeight="1">
      <c r="A20" s="1"/>
      <c r="B20" s="49"/>
      <c r="C20" s="49"/>
      <c r="D20" s="49"/>
      <c r="E20" s="49" t="s">
        <v>66</v>
      </c>
      <c r="F20" s="49"/>
      <c r="G20" s="50" t="s">
        <v>15</v>
      </c>
      <c r="H20" s="51">
        <v>1800</v>
      </c>
      <c r="I20" s="34"/>
      <c r="J20" s="38">
        <v>400</v>
      </c>
      <c r="K20" s="39">
        <f t="shared" si="0"/>
        <v>720000</v>
      </c>
      <c r="L20" s="39">
        <v>440</v>
      </c>
      <c r="M20" s="40">
        <f t="shared" si="1"/>
        <v>792000</v>
      </c>
      <c r="N20" s="1"/>
      <c r="O20" s="1"/>
      <c r="P20" s="1"/>
      <c r="Q20" s="1"/>
    </row>
    <row r="21" spans="1:17" ht="18" customHeight="1">
      <c r="A21" s="1"/>
      <c r="B21" s="49"/>
      <c r="C21" s="49"/>
      <c r="D21" s="49"/>
      <c r="E21" s="49" t="s">
        <v>67</v>
      </c>
      <c r="F21" s="49"/>
      <c r="G21" s="50" t="s">
        <v>15</v>
      </c>
      <c r="H21" s="51">
        <v>1800</v>
      </c>
      <c r="I21" s="34"/>
      <c r="J21" s="38">
        <v>1500</v>
      </c>
      <c r="K21" s="39">
        <f t="shared" si="0"/>
        <v>2700000</v>
      </c>
      <c r="L21" s="39">
        <v>1700</v>
      </c>
      <c r="M21" s="40">
        <f t="shared" si="1"/>
        <v>3060000</v>
      </c>
      <c r="N21" s="1"/>
      <c r="O21" s="1"/>
      <c r="P21" s="1"/>
      <c r="Q21" s="1"/>
    </row>
    <row r="22" spans="1:17" ht="18" customHeight="1">
      <c r="A22" s="1"/>
      <c r="B22" s="49"/>
      <c r="C22" s="49"/>
      <c r="D22" s="49"/>
      <c r="E22" s="49" t="s">
        <v>68</v>
      </c>
      <c r="F22" s="49"/>
      <c r="G22" s="50" t="s">
        <v>15</v>
      </c>
      <c r="H22" s="51">
        <v>1800</v>
      </c>
      <c r="I22" s="34"/>
      <c r="J22" s="38">
        <v>1500</v>
      </c>
      <c r="K22" s="39">
        <f t="shared" si="0"/>
        <v>2700000</v>
      </c>
      <c r="L22" s="39">
        <v>1700</v>
      </c>
      <c r="M22" s="40">
        <f t="shared" si="1"/>
        <v>3060000</v>
      </c>
      <c r="N22" s="1"/>
      <c r="O22" s="1"/>
      <c r="P22" s="1"/>
      <c r="Q22" s="1"/>
    </row>
    <row r="23" spans="1:17" ht="18" customHeight="1">
      <c r="A23" s="1"/>
      <c r="B23" s="49"/>
      <c r="C23" s="49" t="s">
        <v>69</v>
      </c>
      <c r="D23" s="49" t="s">
        <v>69</v>
      </c>
      <c r="E23" s="49" t="s">
        <v>70</v>
      </c>
      <c r="F23" s="49"/>
      <c r="G23" s="50" t="s">
        <v>62</v>
      </c>
      <c r="H23" s="52">
        <v>900</v>
      </c>
      <c r="I23" s="34"/>
      <c r="J23" s="38">
        <v>300</v>
      </c>
      <c r="K23" s="39">
        <f t="shared" si="0"/>
        <v>270000</v>
      </c>
      <c r="L23" s="39">
        <v>330</v>
      </c>
      <c r="M23" s="40">
        <f t="shared" si="1"/>
        <v>297000</v>
      </c>
      <c r="N23" s="1"/>
      <c r="O23" s="1"/>
      <c r="P23" s="1"/>
      <c r="Q23" s="1"/>
    </row>
    <row r="24" spans="1:17" ht="18" customHeight="1">
      <c r="A24" s="1"/>
      <c r="B24" s="28"/>
      <c r="C24" s="28"/>
      <c r="D24" s="28"/>
      <c r="E24" s="28"/>
      <c r="F24" s="28"/>
      <c r="G24" s="29"/>
      <c r="H24" s="35"/>
      <c r="I24" s="34"/>
      <c r="J24" s="41"/>
      <c r="K24" s="39"/>
      <c r="L24" s="42"/>
      <c r="M24" s="40"/>
      <c r="N24" s="1"/>
      <c r="O24" s="1"/>
      <c r="P24" s="1"/>
      <c r="Q24" s="1"/>
    </row>
    <row r="25" spans="1:17" ht="18" customHeight="1">
      <c r="A25" s="1"/>
      <c r="B25" s="36" t="s">
        <v>16</v>
      </c>
      <c r="C25" s="36"/>
      <c r="D25" s="36"/>
      <c r="E25" s="36"/>
      <c r="F25" s="36"/>
      <c r="G25" s="37"/>
      <c r="H25" s="36"/>
      <c r="I25" s="30"/>
      <c r="J25" s="43"/>
      <c r="K25" s="44">
        <f>SUM(K14:K24)</f>
        <v>10587500</v>
      </c>
      <c r="L25" s="45"/>
      <c r="M25" s="46">
        <f>SUM(M14:M24)</f>
        <v>11575500</v>
      </c>
      <c r="N25" s="1"/>
      <c r="O25" s="1"/>
      <c r="P25" s="1"/>
      <c r="Q25" s="1"/>
    </row>
    <row r="26" spans="1:17" ht="18" customHeight="1">
      <c r="A26" s="1"/>
      <c r="B26" s="36"/>
      <c r="C26" s="36" t="s">
        <v>74</v>
      </c>
      <c r="D26" s="60"/>
      <c r="E26" s="61"/>
      <c r="F26" s="62"/>
      <c r="G26" s="37" t="s">
        <v>17</v>
      </c>
      <c r="H26" s="36">
        <v>1</v>
      </c>
      <c r="I26" s="30"/>
      <c r="J26" s="43"/>
      <c r="K26" s="39">
        <v>1058750</v>
      </c>
      <c r="L26" s="45"/>
      <c r="M26" s="40">
        <v>1157550</v>
      </c>
      <c r="N26" s="1"/>
      <c r="O26" s="1"/>
      <c r="P26" s="1"/>
      <c r="Q26" s="1"/>
    </row>
    <row r="27" spans="1:17" ht="18" customHeight="1">
      <c r="A27" s="1"/>
      <c r="B27" s="36" t="s">
        <v>18</v>
      </c>
      <c r="C27" s="36"/>
      <c r="D27" s="36"/>
      <c r="E27" s="36"/>
      <c r="F27" s="36"/>
      <c r="G27" s="37"/>
      <c r="H27" s="36"/>
      <c r="I27" s="30"/>
      <c r="J27" s="43"/>
      <c r="K27" s="44">
        <f>SUM(K25:K26)</f>
        <v>11646250</v>
      </c>
      <c r="L27" s="45"/>
      <c r="M27" s="46">
        <f>SUM(M25:M26)</f>
        <v>12733050</v>
      </c>
      <c r="N27" s="1"/>
      <c r="O27" s="1"/>
      <c r="P27" s="1"/>
      <c r="Q27" s="1"/>
    </row>
    <row r="28" spans="1:17" ht="18" customHeight="1">
      <c r="A28" s="1"/>
      <c r="B28" s="36"/>
      <c r="C28" s="36" t="s">
        <v>75</v>
      </c>
      <c r="D28" s="60"/>
      <c r="E28" s="61"/>
      <c r="F28" s="62"/>
      <c r="G28" s="37" t="s">
        <v>17</v>
      </c>
      <c r="H28" s="36">
        <v>1</v>
      </c>
      <c r="I28" s="30"/>
      <c r="J28" s="43"/>
      <c r="K28" s="39">
        <v>3493875</v>
      </c>
      <c r="L28" s="45"/>
      <c r="M28" s="40">
        <v>3819000</v>
      </c>
      <c r="N28" s="1"/>
      <c r="O28" s="1"/>
      <c r="P28" s="1"/>
      <c r="Q28" s="1"/>
    </row>
    <row r="29" spans="1:17" ht="18" customHeight="1">
      <c r="A29" s="1"/>
      <c r="B29" s="36" t="s">
        <v>20</v>
      </c>
      <c r="C29" s="36"/>
      <c r="D29" s="36"/>
      <c r="E29" s="36"/>
      <c r="F29" s="36"/>
      <c r="G29" s="36"/>
      <c r="H29" s="36"/>
      <c r="I29" s="30"/>
      <c r="J29" s="43"/>
      <c r="K29" s="44">
        <f>SUM(K27:K28)</f>
        <v>15140125</v>
      </c>
      <c r="L29" s="45"/>
      <c r="M29" s="46">
        <f>SUM(M27:M28)</f>
        <v>16552050</v>
      </c>
      <c r="N29" s="1"/>
      <c r="O29" s="1"/>
      <c r="P29" s="1"/>
      <c r="Q29" s="1"/>
    </row>
    <row r="30" spans="1:17" ht="18" customHeight="1">
      <c r="A30" s="1"/>
      <c r="B30" s="36"/>
      <c r="C30" s="36" t="s">
        <v>76</v>
      </c>
      <c r="D30" s="60"/>
      <c r="E30" s="61"/>
      <c r="F30" s="62"/>
      <c r="G30" s="37" t="s">
        <v>17</v>
      </c>
      <c r="H30" s="36">
        <v>1</v>
      </c>
      <c r="I30" s="30"/>
      <c r="J30" s="43"/>
      <c r="K30" s="39">
        <v>3019875</v>
      </c>
      <c r="L30" s="45"/>
      <c r="M30" s="40">
        <v>3309950</v>
      </c>
      <c r="N30" s="1"/>
      <c r="O30" s="1"/>
      <c r="P30" s="1"/>
      <c r="Q30" s="1"/>
    </row>
    <row r="31" spans="1:17" ht="18" customHeight="1">
      <c r="A31" s="1"/>
      <c r="B31" s="36" t="s">
        <v>21</v>
      </c>
      <c r="C31" s="36"/>
      <c r="D31" s="76" t="s">
        <v>77</v>
      </c>
      <c r="E31" s="77"/>
      <c r="F31" s="78"/>
      <c r="G31" s="36"/>
      <c r="H31" s="36"/>
      <c r="I31" s="30"/>
      <c r="J31" s="43"/>
      <c r="K31" s="44">
        <f>ROUNDDOWN(SUM(K29:K30),-3)</f>
        <v>18160000</v>
      </c>
      <c r="L31" s="45"/>
      <c r="M31" s="46">
        <f>ROUNDDOWN(SUM(M29:M30),-3)</f>
        <v>19862000</v>
      </c>
      <c r="N31" s="1"/>
      <c r="O31" s="1"/>
      <c r="P31" s="1"/>
      <c r="Q31" s="1"/>
    </row>
    <row r="32" spans="1:17" ht="18" customHeight="1">
      <c r="A32" s="1"/>
      <c r="B32" s="36"/>
      <c r="C32" s="57" t="s">
        <v>26</v>
      </c>
      <c r="D32" s="57"/>
      <c r="E32" s="36"/>
      <c r="F32" s="36"/>
      <c r="G32" s="36"/>
      <c r="H32" s="36"/>
      <c r="I32" s="30"/>
      <c r="J32" s="43"/>
      <c r="K32" s="47">
        <v>0.9</v>
      </c>
      <c r="L32" s="45"/>
      <c r="M32" s="48">
        <f>+K32</f>
        <v>0.9</v>
      </c>
      <c r="N32" s="1"/>
      <c r="O32" s="1"/>
      <c r="P32" s="1"/>
      <c r="Q32" s="1"/>
    </row>
    <row r="33" spans="1:17" ht="18" customHeight="1">
      <c r="A33" s="1"/>
      <c r="B33" s="36"/>
      <c r="C33" s="57" t="s">
        <v>27</v>
      </c>
      <c r="D33" s="57"/>
      <c r="E33" s="36"/>
      <c r="F33" s="36"/>
      <c r="G33" s="36"/>
      <c r="H33" s="36"/>
      <c r="I33" s="30"/>
      <c r="J33" s="54" t="s">
        <v>44</v>
      </c>
      <c r="K33" s="44">
        <f>+ROUNDDOWN(K31*K32,0)</f>
        <v>16344000</v>
      </c>
      <c r="L33" s="55" t="s">
        <v>45</v>
      </c>
      <c r="M33" s="46">
        <f>+ROUNDDOWN(M31*M32,0)</f>
        <v>17875800</v>
      </c>
      <c r="N33" s="1"/>
      <c r="O33" s="1"/>
      <c r="P33" s="1"/>
      <c r="Q33" s="1"/>
    </row>
    <row r="34" spans="1:17" ht="18" customHeight="1">
      <c r="A34" s="1"/>
      <c r="B34" s="9"/>
      <c r="C34" s="15"/>
      <c r="D34" s="15"/>
      <c r="E34" s="9"/>
      <c r="F34" s="9"/>
      <c r="G34" s="9"/>
      <c r="H34" s="19"/>
      <c r="I34" s="20"/>
      <c r="J34" s="21"/>
      <c r="K34" s="22"/>
      <c r="L34" s="23"/>
      <c r="M34" s="24"/>
      <c r="N34" s="1"/>
      <c r="O34" s="1"/>
      <c r="P34" s="1"/>
      <c r="Q34" s="1"/>
    </row>
    <row r="35" spans="1:17" ht="18" customHeight="1" thickBot="1">
      <c r="A35" s="1"/>
      <c r="B35" s="9"/>
      <c r="C35" s="79"/>
      <c r="D35" s="79"/>
      <c r="E35" s="9"/>
      <c r="F35" s="9"/>
      <c r="G35" s="9"/>
      <c r="H35" s="19"/>
      <c r="I35" s="20"/>
      <c r="J35" s="25"/>
      <c r="K35" s="26"/>
      <c r="L35" s="26"/>
      <c r="M35" s="27"/>
      <c r="N35" s="1"/>
      <c r="O35" s="1"/>
      <c r="P35" s="1"/>
      <c r="Q35" s="1"/>
    </row>
    <row r="36" spans="1:17" ht="14.25" thickTop="1">
      <c r="A36" s="1"/>
      <c r="B36" s="85" t="s">
        <v>48</v>
      </c>
      <c r="C36" s="1"/>
      <c r="D36" s="1"/>
      <c r="E36" s="1"/>
      <c r="F36" s="1"/>
      <c r="G36" s="1"/>
      <c r="H36" s="1"/>
      <c r="I36" s="1"/>
      <c r="J36" s="18"/>
      <c r="K36" s="1"/>
      <c r="L36" s="1"/>
      <c r="M36" s="1"/>
      <c r="N36" s="1"/>
      <c r="O36" s="1"/>
      <c r="P36" s="1"/>
      <c r="Q36" s="1"/>
    </row>
    <row r="37" spans="1:17">
      <c r="A37" s="1"/>
      <c r="B37" s="85" t="s">
        <v>78</v>
      </c>
      <c r="C37" s="1"/>
      <c r="D37" s="1"/>
      <c r="E37" s="1"/>
      <c r="F37" s="1"/>
      <c r="G37" s="1"/>
      <c r="H37" s="1"/>
      <c r="I37" s="1"/>
      <c r="J37" s="17"/>
      <c r="K37" s="1"/>
      <c r="L37" s="1"/>
      <c r="M37" s="1"/>
      <c r="N37" s="1"/>
      <c r="O37" s="1"/>
      <c r="P37" s="1"/>
      <c r="Q37" s="1"/>
    </row>
    <row r="38" spans="1:17">
      <c r="A38" s="1"/>
      <c r="B38" s="85"/>
      <c r="C38" s="1"/>
      <c r="D38" s="1"/>
      <c r="E38" s="1"/>
      <c r="F38" s="1"/>
      <c r="G38" s="1"/>
      <c r="H38" s="1"/>
      <c r="I38" s="1"/>
      <c r="J38" s="17"/>
      <c r="K38" s="1"/>
      <c r="L38" s="1"/>
      <c r="M38" s="1"/>
      <c r="N38" s="1"/>
      <c r="O38" s="1"/>
      <c r="P38" s="1"/>
      <c r="Q38" s="1"/>
    </row>
    <row r="39" spans="1:17" ht="18" customHeight="1">
      <c r="A39" s="1"/>
      <c r="B39" s="74" t="s">
        <v>33</v>
      </c>
      <c r="C39" s="74"/>
      <c r="D39" s="74"/>
      <c r="E39" s="74"/>
      <c r="F39" s="74"/>
      <c r="G39" s="74"/>
      <c r="H39" s="1"/>
      <c r="I39" s="1"/>
      <c r="J39" s="1"/>
      <c r="K39" s="1"/>
      <c r="L39" s="1"/>
      <c r="M39" s="1"/>
      <c r="N39" s="1"/>
      <c r="O39" s="1"/>
      <c r="P39" s="1"/>
      <c r="Q39" s="1"/>
    </row>
    <row r="40" spans="1:17" ht="18" customHeight="1">
      <c r="A40" s="1"/>
      <c r="B40" s="71" t="s">
        <v>41</v>
      </c>
      <c r="C40" s="73"/>
      <c r="D40" s="71" t="s">
        <v>42</v>
      </c>
      <c r="E40" s="73"/>
      <c r="F40" s="71" t="s">
        <v>43</v>
      </c>
      <c r="G40" s="73"/>
      <c r="H40" s="1"/>
      <c r="I40" s="1"/>
      <c r="J40" s="1"/>
      <c r="K40" s="1"/>
      <c r="L40" s="1"/>
      <c r="M40" s="1"/>
      <c r="N40" s="1"/>
      <c r="O40" s="1"/>
      <c r="P40" s="1"/>
      <c r="Q40" s="1"/>
    </row>
    <row r="41" spans="1:17" ht="18" customHeight="1">
      <c r="A41" s="1"/>
      <c r="B41" s="84" t="s">
        <v>32</v>
      </c>
      <c r="C41" s="84"/>
      <c r="D41" s="66">
        <f>+M33</f>
        <v>17875800</v>
      </c>
      <c r="E41" s="67"/>
      <c r="F41" s="75" t="s">
        <v>34</v>
      </c>
      <c r="G41" s="75"/>
      <c r="H41" s="1"/>
      <c r="I41" s="1"/>
      <c r="J41" s="1"/>
      <c r="K41" s="1"/>
      <c r="L41" s="1"/>
      <c r="M41" s="1"/>
      <c r="N41" s="1"/>
      <c r="O41" s="1"/>
      <c r="P41" s="1"/>
      <c r="Q41" s="1"/>
    </row>
    <row r="42" spans="1:17" ht="18" customHeight="1">
      <c r="A42" s="1"/>
      <c r="B42" s="84" t="s">
        <v>31</v>
      </c>
      <c r="C42" s="84"/>
      <c r="D42" s="68">
        <f>+K33</f>
        <v>16344000</v>
      </c>
      <c r="E42" s="67"/>
      <c r="F42" s="75" t="s">
        <v>35</v>
      </c>
      <c r="G42" s="75"/>
      <c r="H42" s="1"/>
      <c r="I42" s="1"/>
      <c r="J42" s="1"/>
      <c r="K42" s="1"/>
      <c r="L42" s="1"/>
      <c r="M42" s="1"/>
      <c r="N42" s="1"/>
      <c r="O42" s="1"/>
      <c r="P42" s="1"/>
      <c r="Q42" s="1"/>
    </row>
    <row r="43" spans="1:17" ht="18" customHeight="1">
      <c r="A43" s="1"/>
      <c r="B43" s="84" t="s">
        <v>71</v>
      </c>
      <c r="C43" s="84"/>
      <c r="D43" s="69">
        <f>+ROUNDDOWN(K33*1%,0)</f>
        <v>163440</v>
      </c>
      <c r="E43" s="69"/>
      <c r="F43" s="75" t="s">
        <v>36</v>
      </c>
      <c r="G43" s="75"/>
      <c r="H43" s="1"/>
      <c r="I43" s="1"/>
      <c r="J43" s="1"/>
      <c r="K43" s="1"/>
      <c r="L43" s="1"/>
      <c r="M43" s="1"/>
      <c r="N43" s="1"/>
      <c r="O43" s="1"/>
      <c r="P43" s="1"/>
      <c r="Q43" s="1"/>
    </row>
    <row r="44" spans="1:17" ht="18" customHeight="1">
      <c r="A44" s="1"/>
      <c r="B44" s="75" t="s">
        <v>38</v>
      </c>
      <c r="C44" s="75"/>
      <c r="D44" s="82">
        <f>+D41-D42-D43</f>
        <v>1368360</v>
      </c>
      <c r="E44" s="83"/>
      <c r="F44" s="75" t="s">
        <v>37</v>
      </c>
      <c r="G44" s="75"/>
      <c r="H44" s="1"/>
      <c r="I44" s="1"/>
      <c r="J44" s="1"/>
      <c r="K44" s="1"/>
      <c r="L44" s="1"/>
      <c r="M44" s="1"/>
      <c r="N44" s="1"/>
      <c r="O44" s="1"/>
      <c r="P44" s="1"/>
      <c r="Q44" s="1"/>
    </row>
    <row r="45" spans="1:17" ht="18" customHeight="1">
      <c r="A45" s="1"/>
      <c r="B45" s="75" t="s">
        <v>39</v>
      </c>
      <c r="C45" s="75"/>
      <c r="D45" s="80">
        <f>+ROUNDDOWN(D44*10%,0)</f>
        <v>136836</v>
      </c>
      <c r="E45" s="81"/>
      <c r="F45" s="71"/>
      <c r="G45" s="73"/>
      <c r="H45" s="1"/>
      <c r="I45" s="1"/>
      <c r="J45" s="1"/>
      <c r="K45" s="1"/>
      <c r="L45" s="1"/>
      <c r="M45" s="1"/>
      <c r="N45" s="1"/>
      <c r="O45" s="1"/>
      <c r="P45" s="1"/>
      <c r="Q45" s="1"/>
    </row>
    <row r="46" spans="1:17" ht="18" customHeight="1">
      <c r="A46" s="1"/>
      <c r="B46" s="75" t="s">
        <v>40</v>
      </c>
      <c r="C46" s="75"/>
      <c r="D46" s="82">
        <f>SUM(D44:E45)</f>
        <v>1505196</v>
      </c>
      <c r="E46" s="83"/>
      <c r="F46" s="71"/>
      <c r="G46" s="73"/>
      <c r="H46" s="1"/>
      <c r="I46" s="1"/>
      <c r="J46" s="1"/>
      <c r="K46" s="1"/>
      <c r="L46" s="1"/>
      <c r="M46" s="1"/>
      <c r="N46" s="1"/>
      <c r="O46" s="1"/>
      <c r="P46" s="1"/>
      <c r="Q46" s="1"/>
    </row>
    <row r="47" spans="1:17">
      <c r="A47" s="1"/>
      <c r="B47" s="1" t="s">
        <v>46</v>
      </c>
      <c r="C47" s="1"/>
      <c r="D47" s="1"/>
      <c r="E47" s="1"/>
      <c r="F47" s="1"/>
      <c r="G47" s="1"/>
      <c r="H47" s="1"/>
      <c r="I47" s="1"/>
      <c r="J47" s="1"/>
      <c r="K47" s="1"/>
      <c r="L47" s="1"/>
      <c r="M47" s="1"/>
      <c r="N47" s="1"/>
      <c r="O47" s="1"/>
      <c r="P47" s="1"/>
      <c r="Q47" s="1"/>
    </row>
    <row r="48" spans="1:17">
      <c r="A48" s="1"/>
      <c r="B48" s="1"/>
      <c r="C48" s="1"/>
      <c r="D48" s="1"/>
      <c r="E48" s="1"/>
      <c r="F48" s="1"/>
      <c r="G48" s="1"/>
      <c r="H48" s="1"/>
      <c r="I48" s="1"/>
      <c r="J48" s="1"/>
      <c r="K48" s="1"/>
      <c r="L48" s="1"/>
      <c r="M48" s="1"/>
      <c r="N48" s="1"/>
      <c r="O48" s="1"/>
      <c r="P48" s="1"/>
      <c r="Q48" s="1"/>
    </row>
    <row r="49" spans="1:17">
      <c r="A49" s="1"/>
      <c r="B49" s="1"/>
      <c r="C49" s="1"/>
      <c r="D49" s="1"/>
      <c r="E49" s="1"/>
      <c r="F49" s="1"/>
      <c r="G49" s="1"/>
      <c r="H49" s="1"/>
      <c r="I49" s="1"/>
      <c r="J49" s="1"/>
      <c r="K49" s="1"/>
      <c r="L49" s="1"/>
      <c r="M49" s="1"/>
      <c r="N49" s="1"/>
      <c r="O49" s="1"/>
      <c r="P49" s="1"/>
      <c r="Q49" s="1"/>
    </row>
    <row r="50" spans="1:17">
      <c r="A50" s="1"/>
      <c r="B50" s="1"/>
      <c r="C50" s="1"/>
      <c r="D50" s="1"/>
      <c r="E50" s="1"/>
      <c r="F50" s="1"/>
      <c r="G50" s="1"/>
      <c r="H50" s="1"/>
      <c r="I50" s="1"/>
      <c r="J50" s="1"/>
      <c r="K50" s="1"/>
      <c r="L50" s="1"/>
      <c r="M50" s="1"/>
      <c r="N50" s="1"/>
      <c r="O50" s="1"/>
      <c r="P50" s="1"/>
      <c r="Q50" s="1"/>
    </row>
    <row r="51" spans="1:17">
      <c r="A51" s="1"/>
      <c r="B51" s="1"/>
      <c r="C51" s="1"/>
      <c r="D51" s="1"/>
      <c r="E51" s="1"/>
      <c r="F51" s="1"/>
      <c r="G51" s="1"/>
      <c r="H51" s="1"/>
      <c r="I51" s="1"/>
      <c r="J51" s="1"/>
      <c r="K51" s="1"/>
      <c r="L51" s="1"/>
      <c r="M51" s="1"/>
      <c r="N51" s="1"/>
      <c r="O51" s="1"/>
      <c r="P51" s="1"/>
      <c r="Q51" s="1"/>
    </row>
    <row r="52" spans="1:17">
      <c r="A52" s="1"/>
      <c r="B52" s="1"/>
      <c r="C52" s="1"/>
      <c r="D52" s="1"/>
      <c r="E52" s="1"/>
      <c r="F52" s="1"/>
      <c r="G52" s="1"/>
      <c r="H52" s="1"/>
      <c r="I52" s="1"/>
      <c r="J52" s="1"/>
      <c r="K52" s="1"/>
      <c r="L52" s="1"/>
      <c r="M52" s="1"/>
      <c r="N52" s="1"/>
      <c r="O52" s="1"/>
      <c r="P52" s="1"/>
      <c r="Q52" s="1"/>
    </row>
    <row r="53" spans="1:17">
      <c r="A53" s="1"/>
      <c r="B53" s="1"/>
      <c r="C53" s="1"/>
      <c r="D53" s="1"/>
      <c r="E53" s="1"/>
      <c r="F53" s="1"/>
      <c r="G53" s="1"/>
      <c r="H53" s="1"/>
      <c r="I53" s="1"/>
      <c r="J53" s="1"/>
      <c r="K53" s="1"/>
      <c r="L53" s="1"/>
      <c r="M53" s="1"/>
      <c r="N53" s="1"/>
      <c r="O53" s="1"/>
      <c r="P53" s="1"/>
      <c r="Q53" s="1"/>
    </row>
  </sheetData>
  <mergeCells count="39">
    <mergeCell ref="F45:G45"/>
    <mergeCell ref="F46:G46"/>
    <mergeCell ref="B40:C40"/>
    <mergeCell ref="D40:E40"/>
    <mergeCell ref="F40:G40"/>
    <mergeCell ref="B45:C45"/>
    <mergeCell ref="B46:C46"/>
    <mergeCell ref="D45:E45"/>
    <mergeCell ref="D44:E44"/>
    <mergeCell ref="D46:E46"/>
    <mergeCell ref="F43:G43"/>
    <mergeCell ref="F44:G44"/>
    <mergeCell ref="B44:C44"/>
    <mergeCell ref="B41:C41"/>
    <mergeCell ref="B42:C42"/>
    <mergeCell ref="B43:C43"/>
    <mergeCell ref="D41:E41"/>
    <mergeCell ref="D42:E42"/>
    <mergeCell ref="D43:E43"/>
    <mergeCell ref="C9:H9"/>
    <mergeCell ref="B11:H11"/>
    <mergeCell ref="B39:G39"/>
    <mergeCell ref="F41:G41"/>
    <mergeCell ref="F42:G42"/>
    <mergeCell ref="D31:F31"/>
    <mergeCell ref="C35:D35"/>
    <mergeCell ref="B1:H1"/>
    <mergeCell ref="C8:H8"/>
    <mergeCell ref="C5:H5"/>
    <mergeCell ref="C6:H6"/>
    <mergeCell ref="C7:H7"/>
    <mergeCell ref="C4:H4"/>
    <mergeCell ref="J10:M10"/>
    <mergeCell ref="C33:D33"/>
    <mergeCell ref="C32:D32"/>
    <mergeCell ref="J11:M11"/>
    <mergeCell ref="D26:F26"/>
    <mergeCell ref="D28:F28"/>
    <mergeCell ref="D30:F30"/>
  </mergeCells>
  <phoneticPr fontId="1"/>
  <pageMargins left="0.47244094488188981" right="0.23622047244094491" top="0.47244094488188981" bottom="0.74803149606299213" header="0.31496062992125984" footer="0.31496062992125984"/>
  <pageSetup paperSize="9" scale="94" orientation="portrait"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015101</dc:creator>
  <cp:lastModifiedBy>埼玉県</cp:lastModifiedBy>
  <cp:lastPrinted>2022-05-20T06:03:21Z</cp:lastPrinted>
  <dcterms:created xsi:type="dcterms:W3CDTF">2013-11-12T07:49:14Z</dcterms:created>
  <dcterms:modified xsi:type="dcterms:W3CDTF">2022-06-02T06:46:44Z</dcterms:modified>
</cp:coreProperties>
</file>