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111782\Box\【02_課所共有】07_05_医療人材課\R08年度\02_医師確保対策担当\18_医師確保\18_21_医師偏在対策パッケージ\18_○○_02_医師の勤務・生活環境改善のための施設整備事業\20260526_医療機関への意向調査\"/>
    </mc:Choice>
  </mc:AlternateContent>
  <xr:revisionPtr revIDLastSave="0" documentId="13_ncr:1_{FCD88AEC-5B99-41EE-AEAE-7B7E793B9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整備・設備整備" sheetId="33" r:id="rId1"/>
    <sheet name="定着支援" sheetId="34" r:id="rId2"/>
    <sheet name="別紙41-2" sheetId="11" state="hidden" r:id="rId3"/>
    <sheet name="別紙41-3" sheetId="12" state="hidden" r:id="rId4"/>
  </sheets>
  <externalReferences>
    <externalReference r:id="rId5"/>
    <externalReference r:id="rId6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施設整備・設備整備!$A$1:$W$15</definedName>
    <definedName name="_xlnm.Print_Area" localSheetId="1">定着支援!$A$1:$Y$15</definedName>
    <definedName name="_xlnm.Print_Area" localSheetId="2">'別紙41-2'!$A$1:$E$41</definedName>
    <definedName name="_xlnm.Print_Area" localSheetId="3">'別紙41-3'!$A$1:$M$17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34" l="1"/>
  <c r="Q15" i="34" s="1"/>
  <c r="P14" i="34"/>
  <c r="Q14" i="34" s="1"/>
  <c r="P13" i="34"/>
  <c r="Q13" i="34" s="1"/>
  <c r="P12" i="34"/>
  <c r="Q12" i="34" s="1"/>
  <c r="M15" i="34"/>
  <c r="M14" i="34"/>
  <c r="P11" i="34" l="1"/>
  <c r="M13" i="34"/>
  <c r="M12" i="34"/>
  <c r="M11" i="34"/>
  <c r="Q11" i="34" l="1"/>
  <c r="L15" i="12"/>
  <c r="L13" i="12"/>
  <c r="L11" i="12"/>
  <c r="L9" i="12"/>
  <c r="D24" i="11" l="1"/>
  <c r="B27" i="11"/>
  <c r="B28" i="11" s="1"/>
  <c r="B24" i="11"/>
  <c r="L6" i="12" l="1"/>
  <c r="B35" i="11"/>
  <c r="C2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胡 高博(ebisu-takahiro.jh6)</author>
  </authors>
  <commentList>
    <comment ref="L10" authorId="0" shapeId="0" xr:uid="{0681B2DE-CD1B-4D12-9118-3CFCD6FFDC15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プルダウンから選択してください
1～129日：71,000円
130～259日：77,000円
260日以上：87,000円</t>
        </r>
      </text>
    </comment>
  </commentList>
</comments>
</file>

<file path=xl/sharedStrings.xml><?xml version="1.0" encoding="utf-8"?>
<sst xmlns="http://schemas.openxmlformats.org/spreadsheetml/2006/main" count="159" uniqueCount="98">
  <si>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</si>
  <si>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</si>
  <si>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</si>
  <si>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</si>
  <si>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</si>
  <si>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</si>
  <si>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</si>
  <si>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</si>
  <si>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</si>
  <si>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</si>
  <si>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</si>
  <si>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</si>
  <si>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</si>
  <si>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</si>
  <si>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</si>
  <si>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</si>
  <si>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</si>
  <si>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</si>
  <si>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</si>
  <si>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</si>
  <si>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</si>
  <si>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</si>
  <si>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</si>
  <si>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</si>
  <si>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</si>
  <si>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</si>
  <si>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</si>
  <si>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</si>
  <si>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</si>
  <si>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</si>
  <si>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</si>
  <si>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</si>
  <si>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</si>
  <si>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</si>
  <si>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</si>
  <si>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</si>
  <si>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</si>
  <si>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</si>
  <si>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</si>
  <si>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</si>
  <si>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</si>
  <si>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様式３－１７（１）</t>
    <rPh sb="0" eb="2">
      <t>ヨウシキ</t>
    </rPh>
    <phoneticPr fontId="11"/>
  </si>
  <si>
    <t>事業区分：重点医師偏在対策支援区域における承継・開業支援事業</t>
    <rPh sb="0" eb="2">
      <t>ジギョウ</t>
    </rPh>
    <rPh sb="2" eb="4">
      <t>クブン</t>
    </rPh>
    <phoneticPr fontId="1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</si>
  <si>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1"/>
  </si>
  <si>
    <t>診療所名</t>
    <rPh sb="0" eb="3">
      <t>シンリョウジョ</t>
    </rPh>
    <rPh sb="3" eb="4">
      <t>メイ</t>
    </rPh>
    <phoneticPr fontId="11"/>
  </si>
  <si>
    <t>支援区域</t>
    <rPh sb="0" eb="2">
      <t>シエン</t>
    </rPh>
    <rPh sb="2" eb="4">
      <t>クイキ</t>
    </rPh>
    <phoneticPr fontId="11"/>
  </si>
  <si>
    <r>
      <t xml:space="preserve">事業区分
</t>
    </r>
    <r>
      <rPr>
        <sz val="8"/>
        <color theme="1"/>
        <rFont val="ＭＳ Ｐ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1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</si>
  <si>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1"/>
  </si>
  <si>
    <t>選定過程</t>
    <rPh sb="0" eb="2">
      <t>センテイ</t>
    </rPh>
    <rPh sb="2" eb="4">
      <t>カテイ</t>
    </rPh>
    <phoneticPr fontId="11"/>
  </si>
  <si>
    <t>支援の内容</t>
    <rPh sb="0" eb="2">
      <t>シエン</t>
    </rPh>
    <rPh sb="3" eb="5">
      <t>ナイヨウ</t>
    </rPh>
    <phoneticPr fontId="1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</si>
  <si>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1"/>
  </si>
  <si>
    <t>標榜診療科</t>
    <rPh sb="0" eb="2">
      <t>ヒョウボウ</t>
    </rPh>
    <rPh sb="2" eb="5">
      <t>シンリョウカ</t>
    </rPh>
    <phoneticPr fontId="1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</si>
  <si>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1"/>
  </si>
  <si>
    <t>施設整備</t>
    <rPh sb="0" eb="2">
      <t>シセツ</t>
    </rPh>
    <rPh sb="2" eb="4">
      <t>セイビ</t>
    </rPh>
    <phoneticPr fontId="11"/>
  </si>
  <si>
    <t>設備整備</t>
    <rPh sb="0" eb="2">
      <t>セツビ</t>
    </rPh>
    <rPh sb="2" eb="4">
      <t>セイビ</t>
    </rPh>
    <phoneticPr fontId="11"/>
  </si>
  <si>
    <t>定着支援</t>
    <rPh sb="0" eb="2">
      <t>テイチャク</t>
    </rPh>
    <rPh sb="2" eb="4">
      <t>シエン</t>
    </rPh>
    <phoneticPr fontId="11"/>
  </si>
  <si>
    <t>病床数</t>
    <rPh sb="0" eb="3">
      <t>ビョウショウスウ</t>
    </rPh>
    <phoneticPr fontId="11"/>
  </si>
  <si>
    <t>整備面積</t>
    <rPh sb="0" eb="2">
      <t>セイビ</t>
    </rPh>
    <rPh sb="2" eb="4">
      <t>メンセキ</t>
    </rPh>
    <phoneticPr fontId="11"/>
  </si>
  <si>
    <t>金額
（千円）</t>
    <rPh sb="0" eb="2">
      <t>キンガク</t>
    </rPh>
    <rPh sb="4" eb="6">
      <t>センエン</t>
    </rPh>
    <phoneticPr fontId="11"/>
  </si>
  <si>
    <t>医師・看護師宿舎</t>
    <rPh sb="0" eb="2">
      <t>イシ</t>
    </rPh>
    <rPh sb="3" eb="6">
      <t>カンゴシ</t>
    </rPh>
    <rPh sb="6" eb="8">
      <t>シュクシャ</t>
    </rPh>
    <phoneticPr fontId="11"/>
  </si>
  <si>
    <t>導入機器・台数</t>
    <rPh sb="0" eb="2">
      <t>ドウニュウ</t>
    </rPh>
    <rPh sb="2" eb="4">
      <t>キキ</t>
    </rPh>
    <rPh sb="5" eb="7">
      <t>ダイスウ</t>
    </rPh>
    <phoneticPr fontId="11"/>
  </si>
  <si>
    <t>年間診療
日数</t>
    <rPh sb="0" eb="2">
      <t>ネンカン</t>
    </rPh>
    <rPh sb="2" eb="4">
      <t>シンリョウ</t>
    </rPh>
    <rPh sb="5" eb="7">
      <t>ニッスウ</t>
    </rPh>
    <phoneticPr fontId="11"/>
  </si>
  <si>
    <t>支援の有無</t>
    <rPh sb="0" eb="2">
      <t>シエン</t>
    </rPh>
    <rPh sb="3" eb="5">
      <t>ウム</t>
    </rPh>
    <phoneticPr fontId="11"/>
  </si>
  <si>
    <t>具体的な内容</t>
    <rPh sb="0" eb="3">
      <t>グタイテキ</t>
    </rPh>
    <rPh sb="4" eb="6">
      <t>ナイヨウ</t>
    </rPh>
    <phoneticPr fontId="11"/>
  </si>
  <si>
    <t>承継</t>
    <rPh sb="0" eb="2">
      <t>ショウケイ</t>
    </rPh>
    <phoneticPr fontId="11"/>
  </si>
  <si>
    <t>有</t>
    <rPh sb="0" eb="1">
      <t>ユウ</t>
    </rPh>
    <phoneticPr fontId="11"/>
  </si>
  <si>
    <t>整備する</t>
    <rPh sb="0" eb="2">
      <t>セイビ</t>
    </rPh>
    <phoneticPr fontId="11"/>
  </si>
  <si>
    <t>開業</t>
    <rPh sb="0" eb="2">
      <t>カイギョウ</t>
    </rPh>
    <phoneticPr fontId="11"/>
  </si>
  <si>
    <t>無</t>
    <rPh sb="0" eb="1">
      <t>ム</t>
    </rPh>
    <phoneticPr fontId="11"/>
  </si>
  <si>
    <t>整備しない</t>
    <rPh sb="0" eb="2">
      <t>セイビ</t>
    </rPh>
    <phoneticPr fontId="11"/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</si>
  <si>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</si>
  <si>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</si>
  <si>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</si>
  <si>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</si>
  <si>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</si>
  <si>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</si>
  <si>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</si>
  <si>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</si>
  <si>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</si>
  <si>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</si>
  <si>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</si>
  <si>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</si>
  <si>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別紙41-3</t>
    <rPh sb="0" eb="2">
      <t>ベッシ</t>
    </rPh>
    <phoneticPr fontId="5"/>
  </si>
  <si>
    <t>別紙41-2</t>
    <rPh sb="0" eb="2">
      <t>ベッシ</t>
    </rPh>
    <phoneticPr fontId="5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</si>
  <si>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</si>
  <si>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</si>
  <si>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</si>
  <si>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令和9年度　重点医師偏在対策支援区域における承継・開業支援事業　実施予定</t>
    <rPh sb="0" eb="2">
      <t>レイワ</t>
    </rPh>
    <rPh sb="3" eb="4">
      <t>ネン</t>
    </rPh>
    <rPh sb="6" eb="8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3">
      <t>ショウケイ</t>
    </rPh>
    <rPh sb="24" eb="26">
      <t>カイギョウ</t>
    </rPh>
    <rPh sb="26" eb="28">
      <t>シエン</t>
    </rPh>
    <rPh sb="28" eb="30">
      <t>ジギョウ</t>
    </rPh>
    <rPh sb="31" eb="33">
      <t>ジッシ</t>
    </rPh>
    <rPh sb="34" eb="36">
      <t>ヨテイ</t>
    </rPh>
    <phoneticPr fontId="11"/>
  </si>
  <si>
    <t>年度</t>
    <rPh sb="0" eb="2">
      <t>ネンド</t>
    </rPh>
    <phoneticPr fontId="5"/>
  </si>
  <si>
    <t>R9（予定）</t>
    <rPh sb="2" eb="6">
      <t>｢ヨテイ｣</t>
    </rPh>
    <phoneticPr fontId="5"/>
  </si>
  <si>
    <t>基準額</t>
    <rPh sb="0" eb="3">
      <t>キジュンガク</t>
    </rPh>
    <phoneticPr fontId="5"/>
  </si>
  <si>
    <t>診療日数</t>
    <rPh sb="0" eb="4">
      <t>シンリョウニッスウ</t>
    </rPh>
    <phoneticPr fontId="11"/>
  </si>
  <si>
    <t>単価</t>
  </si>
  <si>
    <t>診療支援</t>
    <rPh sb="0" eb="2">
      <t>シンリョウ</t>
    </rPh>
    <rPh sb="2" eb="4">
      <t>シエン</t>
    </rPh>
    <phoneticPr fontId="5"/>
  </si>
  <si>
    <t>計</t>
    <rPh sb="0" eb="1">
      <t>ケイ</t>
    </rPh>
    <phoneticPr fontId="5"/>
  </si>
  <si>
    <t>訪問看護による加算</t>
    <rPh sb="0" eb="4">
      <t>ホウモンカンゴ</t>
    </rPh>
    <rPh sb="7" eb="9">
      <t>カサン</t>
    </rPh>
    <phoneticPr fontId="5"/>
  </si>
  <si>
    <t>訪問看護日数</t>
    <rPh sb="0" eb="4">
      <t>ホウモンカンゴ</t>
    </rPh>
    <rPh sb="4" eb="6">
      <t>ニッスウ</t>
    </rPh>
    <phoneticPr fontId="5"/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</si>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</sst>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&quot;円&quot;;&quot;△ &quot;#,##0&quot;&quot;&quot;円&quot;"/>
    <numFmt numFmtId="178" formatCode="0&quot;床&quot;;&quot;△ &quot;0&quot;床&quot;"/>
    <numFmt numFmtId="179" formatCode="0.0&quot;㎡&quot;;&quot;△ &quot;0.0&quot;㎡&quot;"/>
    <numFmt numFmtId="180" formatCode="0&quot;日&quot;;&quot;△ &quot;0&quot;日&quot;"/>
    <numFmt numFmtId="181" formatCode="&quot;¥&quot;#,##0_);[Red]\(&quot;¥&quot;#,##0\)"/>
    <numFmt numFmtId="182" formatCode="0_);[Red]\(0\)"/>
  </numFmts>
  <fonts count="1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8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7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>
      <alignment vertical="center"/>
    </xf>
    <xf numFmtId="0" fontId="7" fillId="2" borderId="13" xfId="0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177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12" fillId="0" borderId="0" xfId="2" applyFont="1">
      <alignment vertical="center"/>
    </xf>
    <xf numFmtId="0" fontId="7" fillId="2" borderId="23" xfId="2" applyFont="1" applyFill="1" applyBorder="1" applyAlignment="1">
      <alignment horizontal="centerContinuous" vertical="center" wrapText="1"/>
    </xf>
    <xf numFmtId="0" fontId="7" fillId="2" borderId="22" xfId="2" applyFont="1" applyFill="1" applyBorder="1" applyAlignment="1">
      <alignment horizontal="centerContinuous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47" xfId="2" applyFont="1" applyFill="1" applyBorder="1" applyAlignment="1">
      <alignment horizontal="center" vertical="center" wrapText="1"/>
    </xf>
    <xf numFmtId="0" fontId="7" fillId="2" borderId="45" xfId="2" applyFont="1" applyFill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176" fontId="7" fillId="0" borderId="50" xfId="2" applyNumberFormat="1" applyFont="1" applyBorder="1" applyAlignment="1">
      <alignment horizontal="left" vertical="top" wrapText="1"/>
    </xf>
    <xf numFmtId="0" fontId="7" fillId="0" borderId="59" xfId="2" applyFont="1" applyBorder="1" applyAlignment="1">
      <alignment horizontal="center" vertical="center" wrapText="1"/>
    </xf>
    <xf numFmtId="176" fontId="7" fillId="0" borderId="58" xfId="2" applyNumberFormat="1" applyFont="1" applyBorder="1" applyAlignment="1">
      <alignment horizontal="left" vertical="top" wrapText="1"/>
    </xf>
    <xf numFmtId="0" fontId="7" fillId="0" borderId="67" xfId="2" applyFont="1" applyBorder="1" applyAlignment="1">
      <alignment horizontal="center" vertical="center" wrapText="1"/>
    </xf>
    <xf numFmtId="176" fontId="7" fillId="0" borderId="66" xfId="2" applyNumberFormat="1" applyFont="1" applyBorder="1" applyAlignment="1">
      <alignment horizontal="left" vertical="top" wrapText="1"/>
    </xf>
    <xf numFmtId="0" fontId="4" fillId="0" borderId="0" xfId="2" applyFont="1">
      <alignment vertical="center"/>
    </xf>
    <xf numFmtId="0" fontId="4" fillId="2" borderId="18" xfId="2" applyFont="1" applyFill="1" applyBorder="1" applyAlignment="1">
      <alignment horizontal="centerContinuous" vertical="center"/>
    </xf>
    <xf numFmtId="0" fontId="4" fillId="2" borderId="19" xfId="2" applyFont="1" applyFill="1" applyBorder="1" applyAlignment="1">
      <alignment horizontal="centerContinuous" vertical="center"/>
    </xf>
    <xf numFmtId="0" fontId="4" fillId="2" borderId="18" xfId="2" applyFont="1" applyFill="1" applyBorder="1" applyAlignment="1">
      <alignment horizontal="centerContinuous" vertical="center" wrapText="1"/>
    </xf>
    <xf numFmtId="0" fontId="4" fillId="2" borderId="26" xfId="2" applyFont="1" applyFill="1" applyBorder="1" applyAlignment="1">
      <alignment horizontal="centerContinuous" vertical="center" wrapText="1"/>
    </xf>
    <xf numFmtId="0" fontId="4" fillId="2" borderId="22" xfId="2" applyFont="1" applyFill="1" applyBorder="1" applyAlignment="1">
      <alignment horizontal="centerContinuous" vertical="center" wrapText="1"/>
    </xf>
    <xf numFmtId="0" fontId="4" fillId="2" borderId="27" xfId="2" applyFont="1" applyFill="1" applyBorder="1" applyAlignment="1">
      <alignment horizontal="centerContinuous" vertical="center" wrapText="1"/>
    </xf>
    <xf numFmtId="0" fontId="4" fillId="2" borderId="21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39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45" xfId="2" applyFont="1" applyFill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/>
    </xf>
    <xf numFmtId="0" fontId="4" fillId="0" borderId="51" xfId="2" applyFont="1" applyBorder="1" applyAlignment="1">
      <alignment horizontal="center" vertical="center" wrapText="1"/>
    </xf>
    <xf numFmtId="180" fontId="4" fillId="0" borderId="52" xfId="2" applyNumberFormat="1" applyFont="1" applyBorder="1" applyAlignment="1">
      <alignment horizontal="center" vertical="center" wrapText="1"/>
    </xf>
    <xf numFmtId="176" fontId="4" fillId="0" borderId="50" xfId="2" applyNumberFormat="1" applyFont="1" applyBorder="1" applyAlignment="1">
      <alignment horizontal="right" vertical="center" wrapText="1"/>
    </xf>
    <xf numFmtId="0" fontId="4" fillId="0" borderId="56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 wrapText="1"/>
    </xf>
    <xf numFmtId="180" fontId="4" fillId="0" borderId="63" xfId="2" applyNumberFormat="1" applyFont="1" applyBorder="1" applyAlignment="1">
      <alignment horizontal="center" vertical="center" wrapText="1"/>
    </xf>
    <xf numFmtId="176" fontId="4" fillId="0" borderId="58" xfId="2" applyNumberFormat="1" applyFont="1" applyBorder="1" applyAlignment="1">
      <alignment horizontal="right" vertical="center" wrapText="1"/>
    </xf>
    <xf numFmtId="0" fontId="4" fillId="0" borderId="64" xfId="2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 wrapText="1"/>
    </xf>
    <xf numFmtId="180" fontId="4" fillId="0" borderId="68" xfId="2" applyNumberFormat="1" applyFont="1" applyBorder="1" applyAlignment="1">
      <alignment horizontal="center" vertical="center" wrapText="1"/>
    </xf>
    <xf numFmtId="176" fontId="4" fillId="0" borderId="66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0" fillId="0" borderId="0" xfId="2" applyFont="1">
      <alignment vertical="center"/>
    </xf>
    <xf numFmtId="3" fontId="7" fillId="0" borderId="7" xfId="0" applyNumberFormat="1" applyFont="1" applyBorder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0" fontId="4" fillId="3" borderId="0" xfId="2" applyFont="1" applyFill="1">
      <alignment vertical="center"/>
    </xf>
    <xf numFmtId="0" fontId="4" fillId="3" borderId="52" xfId="2" applyFont="1" applyFill="1" applyBorder="1" applyAlignment="1">
      <alignment horizontal="left" vertical="center" wrapText="1"/>
    </xf>
    <xf numFmtId="176" fontId="4" fillId="3" borderId="50" xfId="2" applyNumberFormat="1" applyFont="1" applyFill="1" applyBorder="1" applyAlignment="1">
      <alignment vertical="center" wrapText="1"/>
    </xf>
    <xf numFmtId="0" fontId="4" fillId="3" borderId="63" xfId="2" applyFont="1" applyFill="1" applyBorder="1" applyAlignment="1">
      <alignment horizontal="left" vertical="center" wrapText="1"/>
    </xf>
    <xf numFmtId="176" fontId="4" fillId="3" borderId="58" xfId="2" applyNumberFormat="1" applyFont="1" applyFill="1" applyBorder="1" applyAlignment="1">
      <alignment vertical="center" wrapText="1"/>
    </xf>
    <xf numFmtId="0" fontId="4" fillId="3" borderId="68" xfId="2" applyFont="1" applyFill="1" applyBorder="1" applyAlignment="1">
      <alignment horizontal="left" vertical="center" wrapText="1"/>
    </xf>
    <xf numFmtId="176" fontId="4" fillId="3" borderId="66" xfId="2" applyNumberFormat="1" applyFont="1" applyFill="1" applyBorder="1" applyAlignment="1">
      <alignment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72" xfId="2" applyFont="1" applyFill="1" applyBorder="1" applyAlignment="1">
      <alignment horizontal="center" vertical="center" wrapText="1"/>
    </xf>
    <xf numFmtId="0" fontId="4" fillId="3" borderId="73" xfId="2" applyFont="1" applyFill="1" applyBorder="1" applyAlignment="1">
      <alignment horizontal="center" vertical="center" wrapText="1"/>
    </xf>
    <xf numFmtId="0" fontId="4" fillId="3" borderId="74" xfId="2" applyFont="1" applyFill="1" applyBorder="1" applyAlignment="1">
      <alignment horizontal="center" vertical="center" wrapText="1"/>
    </xf>
    <xf numFmtId="0" fontId="4" fillId="3" borderId="7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0" fillId="2" borderId="13" xfId="2" applyFont="1" applyFill="1" applyBorder="1" applyAlignment="1">
      <alignment horizontal="center" vertical="center" wrapText="1"/>
    </xf>
    <xf numFmtId="0" fontId="4" fillId="0" borderId="13" xfId="2" applyFont="1" applyBorder="1" applyAlignment="1">
      <alignment vertical="top" wrapText="1"/>
    </xf>
    <xf numFmtId="176" fontId="4" fillId="0" borderId="13" xfId="2" applyNumberFormat="1" applyFont="1" applyBorder="1" applyAlignment="1">
      <alignment horizontal="right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2" borderId="13" xfId="2" applyFont="1" applyFill="1" applyBorder="1" applyAlignment="1">
      <alignment vertical="center" wrapText="1"/>
    </xf>
    <xf numFmtId="0" fontId="0" fillId="0" borderId="13" xfId="2" applyFont="1" applyBorder="1" applyAlignment="1">
      <alignment horizontal="center" vertical="center" wrapText="1"/>
    </xf>
    <xf numFmtId="182" fontId="4" fillId="2" borderId="13" xfId="2" applyNumberFormat="1" applyFont="1" applyFill="1" applyBorder="1" applyAlignment="1">
      <alignment horizontal="right" vertical="center" wrapText="1"/>
    </xf>
    <xf numFmtId="0" fontId="4" fillId="0" borderId="77" xfId="2" applyFont="1" applyBorder="1" applyAlignment="1">
      <alignment horizontal="centerContinuous" vertical="center"/>
    </xf>
    <xf numFmtId="0" fontId="4" fillId="0" borderId="78" xfId="2" applyFont="1" applyBorder="1" applyAlignment="1">
      <alignment horizontal="centerContinuous" vertical="center"/>
    </xf>
    <xf numFmtId="0" fontId="0" fillId="0" borderId="80" xfId="2" applyFont="1" applyBorder="1" applyAlignment="1">
      <alignment horizontal="center" vertical="center" wrapText="1"/>
    </xf>
    <xf numFmtId="0" fontId="4" fillId="0" borderId="79" xfId="2" applyFont="1" applyBorder="1" applyAlignment="1">
      <alignment horizontal="center" vertical="center"/>
    </xf>
    <xf numFmtId="176" fontId="4" fillId="0" borderId="80" xfId="2" applyNumberFormat="1" applyFont="1" applyBorder="1" applyAlignment="1">
      <alignment horizontal="right" vertical="center" wrapText="1"/>
    </xf>
    <xf numFmtId="0" fontId="4" fillId="0" borderId="81" xfId="2" applyFont="1" applyBorder="1" applyAlignment="1">
      <alignment horizontal="center" vertical="center"/>
    </xf>
    <xf numFmtId="0" fontId="4" fillId="2" borderId="46" xfId="2" applyFont="1" applyFill="1" applyBorder="1" applyAlignment="1">
      <alignment vertical="center" wrapText="1"/>
    </xf>
    <xf numFmtId="0" fontId="4" fillId="0" borderId="46" xfId="2" applyFont="1" applyBorder="1" applyAlignment="1">
      <alignment vertical="top" wrapText="1"/>
    </xf>
    <xf numFmtId="182" fontId="4" fillId="2" borderId="46" xfId="2" applyNumberFormat="1" applyFont="1" applyFill="1" applyBorder="1" applyAlignment="1">
      <alignment horizontal="right" vertical="center" wrapText="1"/>
    </xf>
    <xf numFmtId="176" fontId="4" fillId="0" borderId="46" xfId="2" applyNumberFormat="1" applyFont="1" applyBorder="1" applyAlignment="1">
      <alignment horizontal="right" vertical="center" wrapText="1"/>
    </xf>
    <xf numFmtId="176" fontId="4" fillId="0" borderId="45" xfId="2" applyNumberFormat="1" applyFont="1" applyBorder="1" applyAlignment="1">
      <alignment horizontal="right" vertical="center" wrapText="1"/>
    </xf>
    <xf numFmtId="0" fontId="4" fillId="0" borderId="14" xfId="2" applyFont="1" applyBorder="1">
      <alignment vertical="center"/>
    </xf>
    <xf numFmtId="0" fontId="4" fillId="0" borderId="82" xfId="2" applyFont="1" applyBorder="1">
      <alignment vertical="center"/>
    </xf>
    <xf numFmtId="0" fontId="0" fillId="0" borderId="79" xfId="2" applyFont="1" applyBorder="1" applyAlignment="1">
      <alignment horizontal="center" vertical="center" wrapText="1"/>
    </xf>
    <xf numFmtId="181" fontId="4" fillId="0" borderId="79" xfId="2" applyNumberFormat="1" applyFont="1" applyBorder="1" applyAlignment="1">
      <alignment horizontal="right" vertical="center" wrapText="1"/>
    </xf>
    <xf numFmtId="181" fontId="4" fillId="0" borderId="81" xfId="2" applyNumberFormat="1" applyFont="1" applyBorder="1" applyAlignment="1">
      <alignment horizontal="right" vertical="center" wrapText="1"/>
    </xf>
    <xf numFmtId="0" fontId="4" fillId="0" borderId="79" xfId="2" applyFont="1" applyBorder="1" applyAlignment="1">
      <alignment horizontal="center" vertical="center" wrapText="1"/>
    </xf>
    <xf numFmtId="181" fontId="4" fillId="0" borderId="0" xfId="2" applyNumberFormat="1" applyFont="1">
      <alignment vertical="center"/>
    </xf>
    <xf numFmtId="181" fontId="4" fillId="2" borderId="13" xfId="2" applyNumberFormat="1" applyFont="1" applyFill="1" applyBorder="1" applyAlignment="1">
      <alignment horizontal="right" vertical="center" wrapText="1"/>
    </xf>
    <xf numFmtId="181" fontId="4" fillId="2" borderId="46" xfId="2" applyNumberFormat="1" applyFont="1" applyFill="1" applyBorder="1" applyAlignment="1">
      <alignment horizontal="right" vertical="center" wrapText="1"/>
    </xf>
    <xf numFmtId="0" fontId="4" fillId="0" borderId="17" xfId="2" applyFont="1" applyBorder="1" applyAlignment="1">
      <alignment horizontal="centerContinuous" vertical="center"/>
    </xf>
    <xf numFmtId="0" fontId="4" fillId="0" borderId="18" xfId="2" applyFont="1" applyBorder="1" applyAlignment="1">
      <alignment horizontal="centerContinuous" vertical="center"/>
    </xf>
    <xf numFmtId="0" fontId="4" fillId="0" borderId="22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Continuous" vertical="center" wrapText="1"/>
    </xf>
    <xf numFmtId="0" fontId="4" fillId="0" borderId="18" xfId="2" applyFont="1" applyBorder="1" applyAlignment="1">
      <alignment horizontal="centerContinuous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4" fillId="0" borderId="45" xfId="2" applyFont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wrapText="1"/>
    </xf>
    <xf numFmtId="0" fontId="4" fillId="2" borderId="49" xfId="2" applyFont="1" applyFill="1" applyBorder="1" applyAlignment="1">
      <alignment vertical="center" wrapText="1"/>
    </xf>
    <xf numFmtId="0" fontId="4" fillId="2" borderId="50" xfId="2" applyFont="1" applyFill="1" applyBorder="1" applyAlignment="1">
      <alignment horizontal="center" vertical="center" wrapText="1"/>
    </xf>
    <xf numFmtId="0" fontId="4" fillId="2" borderId="51" xfId="2" applyFont="1" applyFill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" vertical="center" wrapText="1"/>
    </xf>
    <xf numFmtId="0" fontId="4" fillId="2" borderId="52" xfId="2" applyFont="1" applyFill="1" applyBorder="1" applyAlignment="1">
      <alignment vertical="top" wrapText="1"/>
    </xf>
    <xf numFmtId="0" fontId="4" fillId="2" borderId="48" xfId="2" applyFont="1" applyFill="1" applyBorder="1">
      <alignment vertical="center"/>
    </xf>
    <xf numFmtId="178" fontId="4" fillId="2" borderId="53" xfId="2" applyNumberFormat="1" applyFont="1" applyFill="1" applyBorder="1" applyAlignment="1">
      <alignment horizontal="center" vertical="center" wrapText="1"/>
    </xf>
    <xf numFmtId="179" fontId="4" fillId="2" borderId="54" xfId="2" applyNumberFormat="1" applyFont="1" applyFill="1" applyBorder="1" applyAlignment="1">
      <alignment horizontal="center" vertical="center" wrapText="1"/>
    </xf>
    <xf numFmtId="176" fontId="4" fillId="2" borderId="55" xfId="2" applyNumberFormat="1" applyFont="1" applyFill="1" applyBorder="1" applyAlignment="1">
      <alignment horizontal="right" vertical="center" wrapText="1"/>
    </xf>
    <xf numFmtId="0" fontId="4" fillId="2" borderId="53" xfId="2" applyFont="1" applyFill="1" applyBorder="1" applyAlignment="1">
      <alignment horizontal="center" vertical="center" wrapText="1"/>
    </xf>
    <xf numFmtId="0" fontId="4" fillId="2" borderId="52" xfId="2" applyFont="1" applyFill="1" applyBorder="1" applyAlignment="1">
      <alignment horizontal="left" vertical="center" wrapText="1"/>
    </xf>
    <xf numFmtId="176" fontId="4" fillId="2" borderId="50" xfId="2" applyNumberFormat="1" applyFont="1" applyFill="1" applyBorder="1" applyAlignment="1">
      <alignment vertical="center" wrapText="1"/>
    </xf>
    <xf numFmtId="0" fontId="4" fillId="2" borderId="57" xfId="2" applyFont="1" applyFill="1" applyBorder="1" applyAlignment="1">
      <alignment vertical="center" wrapText="1"/>
    </xf>
    <xf numFmtId="0" fontId="4" fillId="2" borderId="58" xfId="2" applyFont="1" applyFill="1" applyBorder="1" applyAlignment="1">
      <alignment horizontal="center" vertical="center" wrapText="1"/>
    </xf>
    <xf numFmtId="0" fontId="4" fillId="2" borderId="59" xfId="2" applyFont="1" applyFill="1" applyBorder="1" applyAlignment="1">
      <alignment horizontal="center" vertical="center" wrapText="1"/>
    </xf>
    <xf numFmtId="0" fontId="4" fillId="2" borderId="57" xfId="2" applyFont="1" applyFill="1" applyBorder="1" applyAlignment="1">
      <alignment horizontal="center" vertical="center" wrapText="1"/>
    </xf>
    <xf numFmtId="0" fontId="4" fillId="2" borderId="56" xfId="2" applyFont="1" applyFill="1" applyBorder="1">
      <alignment vertical="center"/>
    </xf>
    <xf numFmtId="178" fontId="4" fillId="2" borderId="60" xfId="2" applyNumberFormat="1" applyFont="1" applyFill="1" applyBorder="1" applyAlignment="1">
      <alignment horizontal="center" vertical="center" wrapText="1"/>
    </xf>
    <xf numFmtId="179" fontId="4" fillId="2" borderId="61" xfId="2" applyNumberFormat="1" applyFont="1" applyFill="1" applyBorder="1" applyAlignment="1">
      <alignment horizontal="center" vertical="center" wrapText="1"/>
    </xf>
    <xf numFmtId="176" fontId="4" fillId="2" borderId="62" xfId="2" applyNumberFormat="1" applyFont="1" applyFill="1" applyBorder="1" applyAlignment="1">
      <alignment horizontal="right" vertical="center" wrapText="1"/>
    </xf>
    <xf numFmtId="0" fontId="4" fillId="2" borderId="60" xfId="2" applyFont="1" applyFill="1" applyBorder="1" applyAlignment="1">
      <alignment horizontal="center" vertical="center" wrapText="1"/>
    </xf>
    <xf numFmtId="0" fontId="4" fillId="2" borderId="63" xfId="2" applyFont="1" applyFill="1" applyBorder="1" applyAlignment="1">
      <alignment horizontal="left" vertical="center" wrapText="1"/>
    </xf>
    <xf numFmtId="176" fontId="4" fillId="2" borderId="58" xfId="2" applyNumberFormat="1" applyFont="1" applyFill="1" applyBorder="1" applyAlignment="1">
      <alignment vertical="center" wrapText="1"/>
    </xf>
    <xf numFmtId="0" fontId="4" fillId="2" borderId="65" xfId="2" applyFont="1" applyFill="1" applyBorder="1" applyAlignment="1">
      <alignment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4" fillId="2" borderId="67" xfId="2" applyFont="1" applyFill="1" applyBorder="1" applyAlignment="1">
      <alignment horizontal="center" vertical="center" wrapText="1"/>
    </xf>
    <xf numFmtId="0" fontId="4" fillId="2" borderId="65" xfId="2" applyFont="1" applyFill="1" applyBorder="1" applyAlignment="1">
      <alignment horizontal="center" vertical="center" wrapText="1"/>
    </xf>
    <xf numFmtId="0" fontId="4" fillId="2" borderId="68" xfId="2" applyFont="1" applyFill="1" applyBorder="1" applyAlignment="1">
      <alignment vertical="top" wrapText="1"/>
    </xf>
    <xf numFmtId="0" fontId="4" fillId="2" borderId="64" xfId="2" applyFont="1" applyFill="1" applyBorder="1">
      <alignment vertical="center"/>
    </xf>
    <xf numFmtId="178" fontId="4" fillId="2" borderId="69" xfId="2" applyNumberFormat="1" applyFont="1" applyFill="1" applyBorder="1" applyAlignment="1">
      <alignment horizontal="center" vertical="center" wrapText="1"/>
    </xf>
    <xf numFmtId="179" fontId="4" fillId="2" borderId="70" xfId="2" applyNumberFormat="1" applyFont="1" applyFill="1" applyBorder="1" applyAlignment="1">
      <alignment horizontal="center" vertical="center" wrapText="1"/>
    </xf>
    <xf numFmtId="176" fontId="4" fillId="2" borderId="71" xfId="2" applyNumberFormat="1" applyFont="1" applyFill="1" applyBorder="1" applyAlignment="1">
      <alignment horizontal="right" vertical="center" wrapText="1"/>
    </xf>
    <xf numFmtId="0" fontId="4" fillId="2" borderId="69" xfId="2" applyFont="1" applyFill="1" applyBorder="1" applyAlignment="1">
      <alignment horizontal="center" vertical="center" wrapText="1"/>
    </xf>
    <xf numFmtId="0" fontId="4" fillId="2" borderId="68" xfId="2" applyFont="1" applyFill="1" applyBorder="1" applyAlignment="1">
      <alignment horizontal="left" vertical="center" wrapText="1"/>
    </xf>
    <xf numFmtId="176" fontId="4" fillId="2" borderId="66" xfId="2" applyNumberFormat="1" applyFont="1" applyFill="1" applyBorder="1" applyAlignment="1">
      <alignment vertical="center" wrapText="1"/>
    </xf>
    <xf numFmtId="40" fontId="15" fillId="0" borderId="14" xfId="4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0" fillId="0" borderId="83" xfId="2" applyFont="1" applyBorder="1" applyAlignment="1">
      <alignment horizontal="center" vertical="center" wrapText="1"/>
    </xf>
    <xf numFmtId="0" fontId="0" fillId="0" borderId="32" xfId="2" applyFont="1" applyBorder="1" applyAlignment="1">
      <alignment horizontal="center" vertical="center" wrapText="1"/>
    </xf>
    <xf numFmtId="0" fontId="0" fillId="0" borderId="3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84" xfId="2" applyFont="1" applyBorder="1" applyAlignment="1">
      <alignment horizontal="center" vertical="center" wrapText="1"/>
    </xf>
    <xf numFmtId="0" fontId="4" fillId="0" borderId="76" xfId="2" applyFont="1" applyBorder="1">
      <alignment vertical="center"/>
    </xf>
    <xf numFmtId="0" fontId="4" fillId="0" borderId="79" xfId="2" applyFont="1" applyBorder="1">
      <alignment vertical="center"/>
    </xf>
    <xf numFmtId="0" fontId="4" fillId="0" borderId="1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0" fontId="4" fillId="0" borderId="16" xfId="2" applyFont="1" applyBorder="1">
      <alignment vertical="center"/>
    </xf>
    <xf numFmtId="0" fontId="4" fillId="0" borderId="20" xfId="2" applyFont="1" applyBorder="1">
      <alignment vertical="center"/>
    </xf>
    <xf numFmtId="0" fontId="4" fillId="0" borderId="36" xfId="2" applyFont="1" applyBorder="1">
      <alignment vertical="center"/>
    </xf>
    <xf numFmtId="0" fontId="4" fillId="0" borderId="21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3" fontId="7" fillId="0" borderId="6" xfId="0" applyNumberFormat="1" applyFont="1" applyBorder="1">
      <alignment vertical="center"/>
    </xf>
    <xf numFmtId="3" fontId="7" fillId="0" borderId="11" xfId="0" applyNumberFormat="1" applyFont="1" applyBorder="1">
      <alignment vertical="center"/>
    </xf>
    <xf numFmtId="3" fontId="7" fillId="0" borderId="5" xfId="0" applyNumberFormat="1" applyFont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10" xfId="0" applyNumberFormat="1" applyFont="1" applyFill="1" applyBorder="1">
      <alignment vertical="center"/>
    </xf>
    <xf numFmtId="3" fontId="7" fillId="2" borderId="1" xfId="0" applyNumberFormat="1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</cellXfs>
  <cellStyles count="5">
    <cellStyle name="桁区切り" xfId="4" builtinId="6"/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64E4-7458-47E7-8A1E-8DB51D65807C}">
  <sheetPr>
    <tabColor theme="7" tint="0.39997558519241921"/>
    <pageSetUpPr fitToPage="1"/>
  </sheetPr>
  <dimension ref="A1:W20"/>
  <sheetViews>
    <sheetView tabSelected="1" view="pageBreakPreview" topLeftCell="A4" zoomScale="73" zoomScaleNormal="100" zoomScaleSheetLayoutView="85" workbookViewId="0">
      <selection activeCell="A16" sqref="A16"/>
    </sheetView>
  </sheetViews>
  <sheetFormatPr defaultColWidth="10.6640625" defaultRowHeight="20.100000000000001" customHeight="1"/>
  <cols>
    <col min="1" max="1" width="5.6640625" style="66" customWidth="1"/>
    <col min="2" max="2" width="20.6640625" style="66" customWidth="1"/>
    <col min="3" max="3" width="12.6640625" style="66" customWidth="1"/>
    <col min="4" max="4" width="12.6640625" style="66" hidden="1" customWidth="1"/>
    <col min="5" max="6" width="12.6640625" style="66" customWidth="1"/>
    <col min="7" max="8" width="50.6640625" style="66" hidden="1" customWidth="1"/>
    <col min="9" max="11" width="10.6640625" style="66" customWidth="1"/>
    <col min="12" max="12" width="12.6640625" style="66" customWidth="1"/>
    <col min="13" max="13" width="12.21875" style="66" customWidth="1"/>
    <col min="14" max="14" width="10.6640625" style="66" customWidth="1"/>
    <col min="15" max="15" width="12.6640625" style="66" customWidth="1"/>
    <col min="16" max="16" width="10.6640625" style="66" customWidth="1"/>
    <col min="17" max="17" width="37.77734375" style="66" customWidth="1"/>
    <col min="18" max="18" width="12.6640625" style="66" customWidth="1"/>
    <col min="19" max="20" width="10.6640625" style="66" hidden="1" customWidth="1"/>
    <col min="21" max="21" width="12.6640625" style="66" hidden="1" customWidth="1"/>
    <col min="22" max="22" width="10.6640625" style="66" hidden="1" customWidth="1"/>
    <col min="23" max="23" width="39.33203125" style="66" hidden="1" customWidth="1"/>
    <col min="24" max="16384" width="10.6640625" style="66"/>
  </cols>
  <sheetData>
    <row r="1" spans="1:23" ht="20.100000000000001" hidden="1" customHeight="1">
      <c r="A1" s="66" t="s">
        <v>41</v>
      </c>
    </row>
    <row r="2" spans="1:23" ht="20.100000000000001" hidden="1" customHeight="1">
      <c r="A2" s="66" t="s">
        <v>42</v>
      </c>
    </row>
    <row r="4" spans="1:23" ht="20.100000000000001" customHeight="1">
      <c r="A4" s="93"/>
    </row>
    <row r="5" spans="1:23" s="53" customFormat="1" ht="39.9" customHeight="1">
      <c r="A5" s="92" t="s">
        <v>87</v>
      </c>
    </row>
    <row r="6" spans="1:23" ht="20.100000000000001" customHeight="1" thickBot="1"/>
    <row r="7" spans="1:23" ht="30" customHeight="1" thickBot="1">
      <c r="A7" s="207"/>
      <c r="B7" s="136" t="s">
        <v>43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67"/>
      <c r="T7" s="68"/>
      <c r="U7" s="67"/>
      <c r="V7" s="67"/>
      <c r="W7" s="68"/>
    </row>
    <row r="8" spans="1:23" ht="19.5" customHeight="1" thickBot="1">
      <c r="A8" s="208"/>
      <c r="B8" s="210" t="s">
        <v>44</v>
      </c>
      <c r="C8" s="138"/>
      <c r="D8" s="213" t="s">
        <v>45</v>
      </c>
      <c r="E8" s="216" t="s">
        <v>46</v>
      </c>
      <c r="F8" s="138"/>
      <c r="G8" s="217" t="s">
        <v>47</v>
      </c>
      <c r="H8" s="202" t="s">
        <v>48</v>
      </c>
      <c r="I8" s="140" t="s">
        <v>49</v>
      </c>
      <c r="J8" s="141"/>
      <c r="K8" s="141"/>
      <c r="L8" s="141"/>
      <c r="M8" s="141"/>
      <c r="N8" s="141"/>
      <c r="O8" s="141"/>
      <c r="P8" s="141"/>
      <c r="Q8" s="141"/>
      <c r="R8" s="141"/>
      <c r="S8" s="70"/>
      <c r="T8" s="71"/>
      <c r="U8" s="72"/>
      <c r="V8" s="54" t="s">
        <v>50</v>
      </c>
      <c r="W8" s="55"/>
    </row>
    <row r="9" spans="1:23" ht="20.100000000000001" customHeight="1">
      <c r="A9" s="208"/>
      <c r="B9" s="211"/>
      <c r="C9" s="205" t="s">
        <v>51</v>
      </c>
      <c r="D9" s="214"/>
      <c r="E9" s="211"/>
      <c r="F9" s="205" t="s">
        <v>52</v>
      </c>
      <c r="G9" s="218"/>
      <c r="H9" s="203"/>
      <c r="I9" s="139" t="s">
        <v>53</v>
      </c>
      <c r="J9" s="142"/>
      <c r="K9" s="142"/>
      <c r="L9" s="142"/>
      <c r="M9" s="142"/>
      <c r="N9" s="142"/>
      <c r="O9" s="143"/>
      <c r="P9" s="139" t="s">
        <v>54</v>
      </c>
      <c r="Q9" s="142"/>
      <c r="R9" s="143"/>
      <c r="S9" s="73" t="s">
        <v>55</v>
      </c>
      <c r="T9" s="74"/>
      <c r="U9" s="75"/>
      <c r="V9" s="56"/>
      <c r="W9" s="57"/>
    </row>
    <row r="10" spans="1:23" ht="39.9" customHeight="1" thickBot="1">
      <c r="A10" s="209"/>
      <c r="B10" s="212"/>
      <c r="C10" s="206"/>
      <c r="D10" s="215"/>
      <c r="E10" s="212"/>
      <c r="F10" s="206"/>
      <c r="G10" s="219"/>
      <c r="H10" s="204"/>
      <c r="I10" s="144"/>
      <c r="J10" s="145" t="s">
        <v>56</v>
      </c>
      <c r="K10" s="146" t="s">
        <v>57</v>
      </c>
      <c r="L10" s="147" t="s">
        <v>58</v>
      </c>
      <c r="M10" s="148" t="s">
        <v>59</v>
      </c>
      <c r="N10" s="146" t="s">
        <v>57</v>
      </c>
      <c r="O10" s="149" t="s">
        <v>58</v>
      </c>
      <c r="P10" s="144"/>
      <c r="Q10" s="150" t="s">
        <v>60</v>
      </c>
      <c r="R10" s="149" t="s">
        <v>58</v>
      </c>
      <c r="S10" s="76"/>
      <c r="T10" s="77" t="s">
        <v>61</v>
      </c>
      <c r="U10" s="78" t="s">
        <v>58</v>
      </c>
      <c r="V10" s="58" t="s">
        <v>62</v>
      </c>
      <c r="W10" s="59" t="s">
        <v>63</v>
      </c>
    </row>
    <row r="11" spans="1:23" ht="50.1" customHeight="1">
      <c r="A11" s="79">
        <v>1</v>
      </c>
      <c r="B11" s="151"/>
      <c r="C11" s="152"/>
      <c r="D11" s="153"/>
      <c r="E11" s="154"/>
      <c r="F11" s="152"/>
      <c r="G11" s="155"/>
      <c r="H11" s="156"/>
      <c r="I11" s="153"/>
      <c r="J11" s="157"/>
      <c r="K11" s="158"/>
      <c r="L11" s="159"/>
      <c r="M11" s="160"/>
      <c r="N11" s="158"/>
      <c r="O11" s="159"/>
      <c r="P11" s="153"/>
      <c r="Q11" s="161"/>
      <c r="R11" s="162"/>
      <c r="S11" s="80"/>
      <c r="T11" s="81"/>
      <c r="U11" s="82"/>
      <c r="V11" s="60"/>
      <c r="W11" s="61"/>
    </row>
    <row r="12" spans="1:23" ht="50.1" customHeight="1">
      <c r="A12" s="79">
        <v>2</v>
      </c>
      <c r="B12" s="151"/>
      <c r="C12" s="152"/>
      <c r="D12" s="153"/>
      <c r="E12" s="154"/>
      <c r="F12" s="152"/>
      <c r="G12" s="155"/>
      <c r="H12" s="156"/>
      <c r="I12" s="153"/>
      <c r="J12" s="157"/>
      <c r="K12" s="158"/>
      <c r="L12" s="159"/>
      <c r="M12" s="160"/>
      <c r="N12" s="158"/>
      <c r="O12" s="159"/>
      <c r="P12" s="153"/>
      <c r="Q12" s="161"/>
      <c r="R12" s="162"/>
      <c r="S12" s="80"/>
      <c r="T12" s="81"/>
      <c r="U12" s="82"/>
      <c r="V12" s="60"/>
      <c r="W12" s="61"/>
    </row>
    <row r="13" spans="1:23" ht="50.1" customHeight="1">
      <c r="A13" s="79">
        <v>3</v>
      </c>
      <c r="B13" s="151"/>
      <c r="C13" s="152"/>
      <c r="D13" s="153"/>
      <c r="E13" s="154"/>
      <c r="F13" s="152"/>
      <c r="G13" s="155"/>
      <c r="H13" s="156"/>
      <c r="I13" s="153"/>
      <c r="J13" s="157"/>
      <c r="K13" s="158"/>
      <c r="L13" s="159"/>
      <c r="M13" s="160"/>
      <c r="N13" s="158"/>
      <c r="O13" s="159"/>
      <c r="P13" s="153"/>
      <c r="Q13" s="161"/>
      <c r="R13" s="162"/>
      <c r="S13" s="80"/>
      <c r="T13" s="81"/>
      <c r="U13" s="82"/>
      <c r="V13" s="60"/>
      <c r="W13" s="61"/>
    </row>
    <row r="14" spans="1:23" ht="50.1" customHeight="1">
      <c r="A14" s="83">
        <v>4</v>
      </c>
      <c r="B14" s="163"/>
      <c r="C14" s="164"/>
      <c r="D14" s="165"/>
      <c r="E14" s="166"/>
      <c r="F14" s="164"/>
      <c r="G14" s="155"/>
      <c r="H14" s="167"/>
      <c r="I14" s="165"/>
      <c r="J14" s="168"/>
      <c r="K14" s="169"/>
      <c r="L14" s="170"/>
      <c r="M14" s="171"/>
      <c r="N14" s="169"/>
      <c r="O14" s="170"/>
      <c r="P14" s="165"/>
      <c r="Q14" s="172"/>
      <c r="R14" s="173"/>
      <c r="S14" s="84"/>
      <c r="T14" s="85"/>
      <c r="U14" s="86"/>
      <c r="V14" s="62"/>
      <c r="W14" s="63"/>
    </row>
    <row r="15" spans="1:23" ht="50.1" customHeight="1" thickBot="1">
      <c r="A15" s="87">
        <v>5</v>
      </c>
      <c r="B15" s="174"/>
      <c r="C15" s="175"/>
      <c r="D15" s="176"/>
      <c r="E15" s="177"/>
      <c r="F15" s="175"/>
      <c r="G15" s="178"/>
      <c r="H15" s="179"/>
      <c r="I15" s="176"/>
      <c r="J15" s="180"/>
      <c r="K15" s="181"/>
      <c r="L15" s="182"/>
      <c r="M15" s="183"/>
      <c r="N15" s="181"/>
      <c r="O15" s="182"/>
      <c r="P15" s="176"/>
      <c r="Q15" s="184"/>
      <c r="R15" s="185"/>
      <c r="S15" s="88"/>
      <c r="T15" s="89"/>
      <c r="U15" s="90"/>
      <c r="V15" s="64"/>
      <c r="W15" s="65"/>
    </row>
    <row r="17" spans="1:22" ht="20.100000000000001" customHeight="1">
      <c r="A17" s="96"/>
      <c r="B17" s="96"/>
      <c r="C17" s="96"/>
      <c r="D17" s="96"/>
      <c r="E17" s="96"/>
      <c r="F17" s="96"/>
      <c r="G17" s="96"/>
      <c r="H17" s="96"/>
    </row>
    <row r="19" spans="1:22" ht="20.100000000000001" customHeight="1">
      <c r="C19" s="91"/>
      <c r="D19" s="91"/>
      <c r="E19" s="91" t="s">
        <v>64</v>
      </c>
      <c r="F19" s="91"/>
      <c r="I19" s="91" t="s">
        <v>65</v>
      </c>
      <c r="J19" s="91"/>
      <c r="K19" s="91"/>
      <c r="L19" s="91"/>
      <c r="M19" s="91" t="s">
        <v>66</v>
      </c>
      <c r="N19" s="91"/>
      <c r="O19" s="91"/>
      <c r="P19" s="91" t="s">
        <v>65</v>
      </c>
      <c r="Q19" s="91"/>
      <c r="R19" s="91"/>
      <c r="S19" s="91" t="s">
        <v>65</v>
      </c>
      <c r="T19" s="91"/>
      <c r="U19" s="91"/>
      <c r="V19" s="91" t="s">
        <v>65</v>
      </c>
    </row>
    <row r="20" spans="1:22" ht="20.100000000000001" customHeight="1">
      <c r="C20" s="91"/>
      <c r="D20" s="91"/>
      <c r="E20" s="91" t="s">
        <v>67</v>
      </c>
      <c r="F20" s="91"/>
      <c r="I20" s="91" t="s">
        <v>68</v>
      </c>
      <c r="J20" s="91"/>
      <c r="K20" s="91"/>
      <c r="L20" s="91"/>
      <c r="M20" s="91" t="s">
        <v>69</v>
      </c>
      <c r="N20" s="91"/>
      <c r="O20" s="91"/>
      <c r="P20" s="91" t="s">
        <v>68</v>
      </c>
      <c r="Q20" s="91"/>
      <c r="R20" s="91"/>
      <c r="S20" s="91" t="s">
        <v>68</v>
      </c>
      <c r="T20" s="91"/>
      <c r="U20" s="91"/>
      <c r="V20" s="91" t="s">
        <v>68</v>
      </c>
    </row>
  </sheetData>
  <mergeCells count="8">
    <mergeCell ref="H8:H10"/>
    <mergeCell ref="C9:C10"/>
    <mergeCell ref="F9:F10"/>
    <mergeCell ref="A7:A10"/>
    <mergeCell ref="B8:B10"/>
    <mergeCell ref="D8:D10"/>
    <mergeCell ref="E8:E10"/>
    <mergeCell ref="G8:G10"/>
  </mergeCells>
  <phoneticPr fontId="5"/>
  <dataValidations count="6">
    <dataValidation type="list" allowBlank="1" showInputMessage="1" showErrorMessage="1" sqref="E11:E15" xr:uid="{91B26C1A-F52C-4F7A-AFE7-66E2925CC451}">
      <formula1>$E$19:$E$20</formula1>
    </dataValidation>
    <dataValidation type="list" allowBlank="1" showInputMessage="1" showErrorMessage="1" sqref="P11:P15" xr:uid="{2027AC9A-C34B-4557-9F9B-C456C385A9B0}">
      <formula1>$P$19:$P$20</formula1>
    </dataValidation>
    <dataValidation type="list" allowBlank="1" showInputMessage="1" showErrorMessage="1" sqref="S11:S15" xr:uid="{0997EDF2-8281-43F1-A212-9B948791BB0C}">
      <formula1>$S$19:$S$20</formula1>
    </dataValidation>
    <dataValidation type="list" allowBlank="1" showInputMessage="1" showErrorMessage="1" sqref="I11:I15" xr:uid="{F827D3DF-85C5-4CA6-96CD-7A8EB2CA0157}">
      <formula1>$I$19:$I$20</formula1>
    </dataValidation>
    <dataValidation type="list" allowBlank="1" showInputMessage="1" showErrorMessage="1" sqref="M11:M15" xr:uid="{3D683BDA-0BEA-48D1-8A43-9615881E223F}">
      <formula1>$M$19:$M$20</formula1>
    </dataValidation>
    <dataValidation type="list" allowBlank="1" showInputMessage="1" showErrorMessage="1" sqref="V11:V15" xr:uid="{C1437126-C612-4C54-881D-F94E03078E05}">
      <formula1>$V$19:$V$20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AE4C-F1FD-4332-80EC-BF8D6A9BFFF8}">
  <sheetPr>
    <tabColor theme="7" tint="0.39997558519241921"/>
    <pageSetUpPr fitToPage="1"/>
  </sheetPr>
  <dimension ref="A1:AC20"/>
  <sheetViews>
    <sheetView view="pageBreakPreview" topLeftCell="A3" zoomScale="69" zoomScaleNormal="100" zoomScaleSheetLayoutView="85" workbookViewId="0">
      <selection activeCell="K18" sqref="K18"/>
    </sheetView>
  </sheetViews>
  <sheetFormatPr defaultColWidth="10.6640625" defaultRowHeight="20.100000000000001" customHeight="1"/>
  <cols>
    <col min="1" max="1" width="5.6640625" style="66" customWidth="1"/>
    <col min="2" max="2" width="10.88671875" style="66" customWidth="1"/>
    <col min="3" max="3" width="20.6640625" style="66" customWidth="1"/>
    <col min="4" max="4" width="12.6640625" style="66" customWidth="1"/>
    <col min="5" max="5" width="12.6640625" style="66" hidden="1" customWidth="1"/>
    <col min="6" max="7" width="12.6640625" style="66" customWidth="1"/>
    <col min="8" max="9" width="50.6640625" style="66" hidden="1" customWidth="1"/>
    <col min="10" max="10" width="14.33203125" style="66" customWidth="1"/>
    <col min="11" max="17" width="19.21875" style="66" customWidth="1"/>
    <col min="18" max="18" width="10.6640625" style="66" hidden="1" customWidth="1"/>
    <col min="19" max="19" width="37.77734375" style="66" hidden="1" customWidth="1"/>
    <col min="20" max="20" width="12.6640625" style="66" hidden="1" customWidth="1"/>
    <col min="21" max="22" width="10.6640625" style="66" hidden="1" customWidth="1"/>
    <col min="23" max="23" width="12.6640625" style="66" hidden="1" customWidth="1"/>
    <col min="24" max="24" width="10.6640625" style="66" hidden="1" customWidth="1"/>
    <col min="25" max="25" width="39.33203125" style="66" hidden="1" customWidth="1"/>
    <col min="26" max="16384" width="10.6640625" style="66"/>
  </cols>
  <sheetData>
    <row r="1" spans="1:29" ht="20.100000000000001" hidden="1" customHeight="1">
      <c r="A1" s="66" t="s">
        <v>41</v>
      </c>
    </row>
    <row r="2" spans="1:29" ht="20.100000000000001" hidden="1" customHeight="1">
      <c r="A2" s="66" t="s">
        <v>42</v>
      </c>
    </row>
    <row r="4" spans="1:29" ht="20.100000000000001" customHeight="1">
      <c r="A4" s="93"/>
    </row>
    <row r="5" spans="1:29" s="53" customFormat="1" ht="39.9" customHeight="1">
      <c r="A5" s="92" t="s">
        <v>87</v>
      </c>
    </row>
    <row r="6" spans="1:29" ht="20.100000000000001" customHeight="1" thickBot="1"/>
    <row r="7" spans="1:29" ht="30" customHeight="1" thickBot="1">
      <c r="A7" s="196"/>
      <c r="B7" s="116"/>
      <c r="C7" s="116" t="s">
        <v>43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  <c r="R7" s="67"/>
      <c r="S7" s="67"/>
      <c r="T7" s="67"/>
      <c r="U7" s="67"/>
      <c r="V7" s="68"/>
      <c r="W7" s="67"/>
      <c r="X7" s="67"/>
      <c r="Y7" s="68"/>
    </row>
    <row r="8" spans="1:29" ht="19.5" customHeight="1" thickBot="1">
      <c r="A8" s="197"/>
      <c r="B8" s="201" t="s">
        <v>88</v>
      </c>
      <c r="C8" s="198" t="s">
        <v>44</v>
      </c>
      <c r="D8" s="187" t="s">
        <v>51</v>
      </c>
      <c r="E8" s="199" t="s">
        <v>45</v>
      </c>
      <c r="F8" s="199" t="s">
        <v>46</v>
      </c>
      <c r="G8" s="187" t="s">
        <v>52</v>
      </c>
      <c r="H8" s="198" t="s">
        <v>47</v>
      </c>
      <c r="I8" s="198" t="s">
        <v>48</v>
      </c>
      <c r="J8" s="193" t="s">
        <v>49</v>
      </c>
      <c r="K8" s="194"/>
      <c r="L8" s="194"/>
      <c r="M8" s="194"/>
      <c r="N8" s="194"/>
      <c r="O8" s="194"/>
      <c r="P8" s="194"/>
      <c r="Q8" s="195"/>
      <c r="R8" s="69"/>
      <c r="S8" s="69"/>
      <c r="T8" s="69"/>
      <c r="U8" s="70"/>
      <c r="V8" s="71"/>
      <c r="W8" s="72"/>
      <c r="X8" s="54" t="s">
        <v>50</v>
      </c>
      <c r="Y8" s="55"/>
    </row>
    <row r="9" spans="1:29" ht="20.100000000000001" customHeight="1">
      <c r="A9" s="197"/>
      <c r="B9" s="198"/>
      <c r="C9" s="198"/>
      <c r="D9" s="188"/>
      <c r="E9" s="199"/>
      <c r="F9" s="198"/>
      <c r="G9" s="188"/>
      <c r="H9" s="198"/>
      <c r="I9" s="200"/>
      <c r="J9" s="190" t="s">
        <v>93</v>
      </c>
      <c r="K9" s="191"/>
      <c r="L9" s="191"/>
      <c r="M9" s="192"/>
      <c r="N9" s="190" t="s">
        <v>95</v>
      </c>
      <c r="O9" s="191"/>
      <c r="P9" s="191"/>
      <c r="Q9" s="192"/>
      <c r="R9" s="103" t="s">
        <v>54</v>
      </c>
      <c r="S9" s="74"/>
      <c r="T9" s="75"/>
      <c r="U9" s="73" t="s">
        <v>55</v>
      </c>
      <c r="V9" s="74"/>
      <c r="W9" s="75"/>
      <c r="X9" s="56"/>
      <c r="Y9" s="57"/>
    </row>
    <row r="10" spans="1:29" ht="39.9" customHeight="1" thickBot="1">
      <c r="A10" s="197"/>
      <c r="B10" s="198"/>
      <c r="C10" s="198"/>
      <c r="D10" s="189"/>
      <c r="E10" s="199"/>
      <c r="F10" s="198"/>
      <c r="G10" s="189"/>
      <c r="H10" s="198"/>
      <c r="I10" s="200"/>
      <c r="J10" s="129" t="s">
        <v>90</v>
      </c>
      <c r="K10" s="114" t="s">
        <v>91</v>
      </c>
      <c r="L10" s="186" t="s">
        <v>92</v>
      </c>
      <c r="M10" s="118" t="s">
        <v>94</v>
      </c>
      <c r="N10" s="132" t="s">
        <v>90</v>
      </c>
      <c r="O10" s="112" t="s">
        <v>96</v>
      </c>
      <c r="P10" s="112" t="s">
        <v>94</v>
      </c>
      <c r="Q10" s="118" t="s">
        <v>97</v>
      </c>
      <c r="R10" s="104"/>
      <c r="S10" s="77" t="s">
        <v>60</v>
      </c>
      <c r="T10" s="78" t="s">
        <v>58</v>
      </c>
      <c r="U10" s="76"/>
      <c r="V10" s="77" t="s">
        <v>61</v>
      </c>
      <c r="W10" s="78" t="s">
        <v>58</v>
      </c>
      <c r="X10" s="58" t="s">
        <v>62</v>
      </c>
      <c r="Y10" s="59" t="s">
        <v>63</v>
      </c>
    </row>
    <row r="11" spans="1:29" ht="50.1" customHeight="1">
      <c r="A11" s="119">
        <v>1</v>
      </c>
      <c r="B11" s="109" t="s">
        <v>89</v>
      </c>
      <c r="C11" s="113"/>
      <c r="D11" s="108"/>
      <c r="E11" s="108"/>
      <c r="F11" s="108"/>
      <c r="G11" s="108"/>
      <c r="H11" s="110"/>
      <c r="I11" s="127"/>
      <c r="J11" s="130">
        <v>6200000</v>
      </c>
      <c r="K11" s="115"/>
      <c r="L11" s="134">
        <v>77000</v>
      </c>
      <c r="M11" s="120">
        <f>J11+(K11*L11)</f>
        <v>6200000</v>
      </c>
      <c r="N11" s="130">
        <v>25000</v>
      </c>
      <c r="O11" s="115"/>
      <c r="P11" s="111">
        <f>N11*O11</f>
        <v>0</v>
      </c>
      <c r="Q11" s="120">
        <f>M11+P11</f>
        <v>6200000</v>
      </c>
      <c r="R11" s="105"/>
      <c r="S11" s="97"/>
      <c r="T11" s="98"/>
      <c r="U11" s="80"/>
      <c r="V11" s="81"/>
      <c r="W11" s="82"/>
      <c r="X11" s="60"/>
      <c r="Y11" s="61"/>
      <c r="AC11" s="133">
        <v>71000</v>
      </c>
    </row>
    <row r="12" spans="1:29" ht="50.1" customHeight="1">
      <c r="A12" s="119">
        <v>2</v>
      </c>
      <c r="B12" s="109"/>
      <c r="C12" s="113"/>
      <c r="D12" s="108"/>
      <c r="E12" s="108"/>
      <c r="F12" s="108"/>
      <c r="G12" s="108"/>
      <c r="H12" s="110"/>
      <c r="I12" s="127"/>
      <c r="J12" s="130">
        <v>6200000</v>
      </c>
      <c r="K12" s="115"/>
      <c r="L12" s="134"/>
      <c r="M12" s="120">
        <f t="shared" ref="M12:M15" si="0">J12+(K12*L12)</f>
        <v>6200000</v>
      </c>
      <c r="N12" s="130">
        <v>25000</v>
      </c>
      <c r="O12" s="115"/>
      <c r="P12" s="111">
        <f t="shared" ref="P12:P15" si="1">N12*O12</f>
        <v>0</v>
      </c>
      <c r="Q12" s="120">
        <f t="shared" ref="Q12:Q15" si="2">M12+P12</f>
        <v>6200000</v>
      </c>
      <c r="R12" s="105"/>
      <c r="S12" s="97"/>
      <c r="T12" s="98"/>
      <c r="U12" s="80"/>
      <c r="V12" s="81"/>
      <c r="W12" s="82"/>
      <c r="X12" s="60"/>
      <c r="Y12" s="61"/>
      <c r="AC12" s="133">
        <v>77000</v>
      </c>
    </row>
    <row r="13" spans="1:29" ht="50.1" customHeight="1">
      <c r="A13" s="119">
        <v>3</v>
      </c>
      <c r="B13" s="109"/>
      <c r="C13" s="113"/>
      <c r="D13" s="108"/>
      <c r="E13" s="108"/>
      <c r="F13" s="108"/>
      <c r="G13" s="108"/>
      <c r="H13" s="110"/>
      <c r="I13" s="127"/>
      <c r="J13" s="130">
        <v>6200000</v>
      </c>
      <c r="K13" s="115"/>
      <c r="L13" s="134"/>
      <c r="M13" s="120">
        <f t="shared" si="0"/>
        <v>6200000</v>
      </c>
      <c r="N13" s="130">
        <v>25000</v>
      </c>
      <c r="O13" s="115"/>
      <c r="P13" s="111">
        <f t="shared" si="1"/>
        <v>0</v>
      </c>
      <c r="Q13" s="120">
        <f t="shared" si="2"/>
        <v>6200000</v>
      </c>
      <c r="R13" s="105"/>
      <c r="S13" s="97"/>
      <c r="T13" s="98"/>
      <c r="U13" s="80"/>
      <c r="V13" s="81"/>
      <c r="W13" s="82"/>
      <c r="X13" s="60"/>
      <c r="Y13" s="61"/>
      <c r="AC13" s="133">
        <v>87000</v>
      </c>
    </row>
    <row r="14" spans="1:29" ht="50.1" customHeight="1">
      <c r="A14" s="119">
        <v>4</v>
      </c>
      <c r="B14" s="113"/>
      <c r="C14" s="113"/>
      <c r="D14" s="108"/>
      <c r="E14" s="108"/>
      <c r="F14" s="108"/>
      <c r="G14" s="108"/>
      <c r="H14" s="110"/>
      <c r="I14" s="127"/>
      <c r="J14" s="130">
        <v>6200000</v>
      </c>
      <c r="K14" s="115"/>
      <c r="L14" s="134"/>
      <c r="M14" s="120">
        <f t="shared" si="0"/>
        <v>6200000</v>
      </c>
      <c r="N14" s="130">
        <v>25000</v>
      </c>
      <c r="O14" s="115"/>
      <c r="P14" s="111">
        <f t="shared" si="1"/>
        <v>0</v>
      </c>
      <c r="Q14" s="120">
        <f t="shared" si="2"/>
        <v>6200000</v>
      </c>
      <c r="R14" s="106"/>
      <c r="S14" s="99"/>
      <c r="T14" s="100"/>
      <c r="U14" s="84"/>
      <c r="V14" s="85"/>
      <c r="W14" s="86"/>
      <c r="X14" s="62"/>
      <c r="Y14" s="63"/>
    </row>
    <row r="15" spans="1:29" ht="50.1" customHeight="1" thickBot="1">
      <c r="A15" s="121">
        <v>5</v>
      </c>
      <c r="B15" s="122"/>
      <c r="C15" s="122"/>
      <c r="D15" s="77"/>
      <c r="E15" s="77"/>
      <c r="F15" s="77"/>
      <c r="G15" s="77"/>
      <c r="H15" s="123"/>
      <c r="I15" s="128"/>
      <c r="J15" s="131">
        <v>6200000</v>
      </c>
      <c r="K15" s="124"/>
      <c r="L15" s="135"/>
      <c r="M15" s="126">
        <f t="shared" si="0"/>
        <v>6200000</v>
      </c>
      <c r="N15" s="131">
        <v>25000</v>
      </c>
      <c r="O15" s="124"/>
      <c r="P15" s="125">
        <f t="shared" si="1"/>
        <v>0</v>
      </c>
      <c r="Q15" s="126">
        <f t="shared" si="2"/>
        <v>6200000</v>
      </c>
      <c r="R15" s="107"/>
      <c r="S15" s="101"/>
      <c r="T15" s="102"/>
      <c r="U15" s="88"/>
      <c r="V15" s="89"/>
      <c r="W15" s="90"/>
      <c r="X15" s="64"/>
      <c r="Y15" s="65"/>
    </row>
    <row r="17" spans="1:24" ht="20.100000000000001" customHeight="1">
      <c r="A17" s="96"/>
      <c r="B17" s="96"/>
      <c r="C17" s="96"/>
      <c r="D17" s="96"/>
      <c r="E17" s="96"/>
      <c r="F17" s="96"/>
      <c r="G17" s="96"/>
      <c r="H17" s="96"/>
      <c r="I17" s="96"/>
    </row>
    <row r="19" spans="1:24" ht="20.100000000000001" customHeight="1">
      <c r="D19" s="91"/>
      <c r="E19" s="91"/>
      <c r="F19" s="91" t="s">
        <v>64</v>
      </c>
      <c r="G19" s="91"/>
      <c r="J19" s="91" t="s">
        <v>65</v>
      </c>
      <c r="K19" s="91"/>
      <c r="L19" s="91"/>
      <c r="M19" s="91"/>
      <c r="N19" s="91" t="s">
        <v>66</v>
      </c>
      <c r="O19" s="91"/>
      <c r="P19" s="91"/>
      <c r="Q19" s="91"/>
      <c r="R19" s="91" t="s">
        <v>65</v>
      </c>
      <c r="S19" s="91"/>
      <c r="T19" s="91"/>
      <c r="U19" s="91" t="s">
        <v>65</v>
      </c>
      <c r="V19" s="91"/>
      <c r="W19" s="91"/>
      <c r="X19" s="91" t="s">
        <v>65</v>
      </c>
    </row>
    <row r="20" spans="1:24" ht="20.100000000000001" customHeight="1">
      <c r="D20" s="91"/>
      <c r="E20" s="91"/>
      <c r="F20" s="91" t="s">
        <v>67</v>
      </c>
      <c r="G20" s="91"/>
      <c r="J20" s="91" t="s">
        <v>68</v>
      </c>
      <c r="K20" s="91"/>
      <c r="L20" s="91"/>
      <c r="M20" s="91"/>
      <c r="N20" s="91" t="s">
        <v>69</v>
      </c>
      <c r="O20" s="91"/>
      <c r="P20" s="91"/>
      <c r="Q20" s="91"/>
      <c r="R20" s="91" t="s">
        <v>68</v>
      </c>
      <c r="S20" s="91"/>
      <c r="T20" s="91"/>
      <c r="U20" s="91" t="s">
        <v>68</v>
      </c>
      <c r="V20" s="91"/>
      <c r="W20" s="91"/>
      <c r="X20" s="91" t="s">
        <v>68</v>
      </c>
    </row>
  </sheetData>
  <mergeCells count="12">
    <mergeCell ref="G8:G10"/>
    <mergeCell ref="J9:M9"/>
    <mergeCell ref="J8:Q8"/>
    <mergeCell ref="N9:Q9"/>
    <mergeCell ref="A7:A10"/>
    <mergeCell ref="C8:C10"/>
    <mergeCell ref="E8:E10"/>
    <mergeCell ref="F8:F10"/>
    <mergeCell ref="H8:H10"/>
    <mergeCell ref="I8:I10"/>
    <mergeCell ref="B8:B10"/>
    <mergeCell ref="D8:D10"/>
  </mergeCells>
  <phoneticPr fontId="5"/>
  <dataValidations count="5">
    <dataValidation type="list" allowBlank="1" showInputMessage="1" showErrorMessage="1" sqref="X11:X15" xr:uid="{57EC1127-F59F-4C61-9082-A31220EEB0E9}">
      <formula1>$X$19:$X$20</formula1>
    </dataValidation>
    <dataValidation type="list" allowBlank="1" showInputMessage="1" showErrorMessage="1" sqref="U11:U15" xr:uid="{F428123F-211A-45E4-B409-1E9A51135F9E}">
      <formula1>$U$19:$U$20</formula1>
    </dataValidation>
    <dataValidation type="list" allowBlank="1" showInputMessage="1" showErrorMessage="1" sqref="R11:R15" xr:uid="{522C9CFD-C999-4D5E-83F4-CCDB25356D03}">
      <formula1>$R$19:$R$20</formula1>
    </dataValidation>
    <dataValidation type="list" allowBlank="1" showInputMessage="1" showErrorMessage="1" sqref="F11:F15" xr:uid="{E7B07E09-5145-4654-A4B6-B7498BC9BD11}">
      <formula1>$F$19:$F$20</formula1>
    </dataValidation>
    <dataValidation type="list" allowBlank="1" showInputMessage="1" showErrorMessage="1" sqref="L11:L15" xr:uid="{C7003D88-A42D-4ADF-A52A-FB3E5590E413}">
      <formula1>$AC$11:$AC$13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1"/>
  <sheetViews>
    <sheetView showGridLines="0" view="pageBreakPreview" topLeftCell="A11" zoomScaleNormal="100" zoomScaleSheetLayoutView="100" workbookViewId="0">
      <selection activeCell="H37" sqref="H37"/>
    </sheetView>
  </sheetViews>
  <sheetFormatPr defaultColWidth="9" defaultRowHeight="13.2"/>
  <cols>
    <col min="1" max="1" width="30.6640625" style="1" customWidth="1"/>
    <col min="2" max="4" width="13" style="1" customWidth="1"/>
    <col min="5" max="5" width="45.77734375" style="1" customWidth="1"/>
    <col min="6" max="16384" width="9" style="1"/>
  </cols>
  <sheetData>
    <row r="1" spans="1:5">
      <c r="A1" s="1" t="s">
        <v>83</v>
      </c>
    </row>
    <row r="3" spans="1:5" ht="14.4">
      <c r="A3" s="32" t="s">
        <v>19</v>
      </c>
      <c r="B3" s="31"/>
      <c r="C3" s="31"/>
      <c r="D3" s="31"/>
      <c r="E3" s="31"/>
    </row>
    <row r="5" spans="1:5">
      <c r="E5" s="48" t="s">
        <v>24</v>
      </c>
    </row>
    <row r="6" spans="1:5">
      <c r="A6" s="1" t="s">
        <v>18</v>
      </c>
    </row>
    <row r="7" spans="1:5" ht="17.100000000000001" customHeight="1">
      <c r="A7" s="42" t="s">
        <v>3</v>
      </c>
      <c r="B7" s="47" t="s">
        <v>2</v>
      </c>
      <c r="C7" s="43" t="s">
        <v>17</v>
      </c>
      <c r="D7" s="43" t="s">
        <v>16</v>
      </c>
      <c r="E7" s="43" t="s">
        <v>1</v>
      </c>
    </row>
    <row r="8" spans="1:5" ht="17.100000000000001" customHeight="1">
      <c r="A8" s="10"/>
      <c r="B8" s="5" t="s">
        <v>0</v>
      </c>
      <c r="C8" s="5" t="s">
        <v>0</v>
      </c>
      <c r="D8" s="5" t="s">
        <v>0</v>
      </c>
      <c r="E8" s="9"/>
    </row>
    <row r="9" spans="1:5" ht="17.100000000000001" customHeight="1">
      <c r="A9" s="7" t="s">
        <v>40</v>
      </c>
      <c r="B9" s="6"/>
      <c r="C9" s="5"/>
      <c r="D9" s="5"/>
      <c r="E9" s="4"/>
    </row>
    <row r="10" spans="1:5" ht="17.100000000000001" customHeight="1">
      <c r="A10" s="7" t="s">
        <v>39</v>
      </c>
      <c r="B10" s="6"/>
      <c r="C10" s="5"/>
      <c r="D10" s="5"/>
      <c r="E10" s="4"/>
    </row>
    <row r="11" spans="1:5" ht="17.100000000000001" customHeight="1">
      <c r="A11" s="7" t="s">
        <v>38</v>
      </c>
      <c r="B11" s="6"/>
      <c r="C11" s="5"/>
      <c r="D11" s="5"/>
      <c r="E11" s="4"/>
    </row>
    <row r="12" spans="1:5" ht="17.100000000000001" customHeight="1">
      <c r="A12" s="7" t="s">
        <v>70</v>
      </c>
      <c r="B12" s="6"/>
      <c r="C12" s="5"/>
      <c r="D12" s="5"/>
      <c r="E12" s="4"/>
    </row>
    <row r="13" spans="1:5" ht="17.100000000000001" customHeight="1">
      <c r="A13" s="7" t="s">
        <v>71</v>
      </c>
      <c r="B13" s="6"/>
      <c r="C13" s="5"/>
      <c r="D13" s="5"/>
      <c r="E13" s="4"/>
    </row>
    <row r="14" spans="1:5" ht="17.100000000000001" customHeight="1">
      <c r="A14" s="7" t="s">
        <v>72</v>
      </c>
      <c r="B14" s="6"/>
      <c r="C14" s="5"/>
      <c r="D14" s="5"/>
      <c r="E14" s="4"/>
    </row>
    <row r="15" spans="1:5" ht="17.100000000000001" customHeight="1">
      <c r="A15" s="7" t="s">
        <v>73</v>
      </c>
      <c r="B15" s="6"/>
      <c r="C15" s="5"/>
      <c r="D15" s="5"/>
      <c r="E15" s="4"/>
    </row>
    <row r="16" spans="1:5" ht="17.100000000000001" customHeight="1">
      <c r="A16" s="7" t="s">
        <v>74</v>
      </c>
      <c r="B16" s="6"/>
      <c r="C16" s="5"/>
      <c r="D16" s="5"/>
      <c r="E16" s="4"/>
    </row>
    <row r="17" spans="1:5" ht="17.100000000000001" customHeight="1">
      <c r="A17" s="7" t="s">
        <v>37</v>
      </c>
      <c r="B17" s="6"/>
      <c r="C17" s="5"/>
      <c r="D17" s="5"/>
      <c r="E17" s="4"/>
    </row>
    <row r="18" spans="1:5" ht="17.100000000000001" customHeight="1">
      <c r="A18" s="7" t="s">
        <v>75</v>
      </c>
      <c r="B18" s="6"/>
      <c r="C18" s="5"/>
      <c r="D18" s="5"/>
      <c r="E18" s="4"/>
    </row>
    <row r="19" spans="1:5" ht="17.100000000000001" customHeight="1">
      <c r="A19" s="7" t="s">
        <v>76</v>
      </c>
      <c r="B19" s="6"/>
      <c r="C19" s="5"/>
      <c r="D19" s="5"/>
      <c r="E19" s="4"/>
    </row>
    <row r="20" spans="1:5" ht="17.100000000000001" customHeight="1">
      <c r="A20" s="7" t="s">
        <v>77</v>
      </c>
      <c r="B20" s="6"/>
      <c r="C20" s="5"/>
      <c r="D20" s="5"/>
      <c r="E20" s="4"/>
    </row>
    <row r="21" spans="1:5" ht="17.100000000000001" customHeight="1">
      <c r="A21" s="8" t="s">
        <v>78</v>
      </c>
      <c r="B21" s="6"/>
      <c r="C21" s="5"/>
      <c r="D21" s="5"/>
      <c r="E21" s="4"/>
    </row>
    <row r="22" spans="1:5">
      <c r="A22" s="30" t="s">
        <v>79</v>
      </c>
      <c r="B22" s="6"/>
      <c r="C22" s="5"/>
      <c r="D22" s="5"/>
      <c r="E22" s="4"/>
    </row>
    <row r="23" spans="1:5">
      <c r="A23" s="95" t="s">
        <v>80</v>
      </c>
      <c r="B23" s="15"/>
      <c r="C23" s="11"/>
      <c r="D23" s="11"/>
      <c r="E23" s="14"/>
    </row>
    <row r="24" spans="1:5" ht="17.100000000000001" customHeight="1">
      <c r="A24" s="13" t="s">
        <v>8</v>
      </c>
      <c r="B24" s="94">
        <f>SUM(B9:B23)</f>
        <v>0</v>
      </c>
      <c r="C24" s="94">
        <f>'別紙41-3'!L6</f>
        <v>0</v>
      </c>
      <c r="D24" s="94">
        <f t="shared" ref="D24" si="0">SUM(D9:D23)</f>
        <v>0</v>
      </c>
      <c r="E24" s="12"/>
    </row>
    <row r="25" spans="1:5" ht="17.100000000000001" customHeight="1">
      <c r="A25" s="49" t="s">
        <v>15</v>
      </c>
      <c r="B25" s="24"/>
      <c r="C25" s="24"/>
      <c r="D25" s="24"/>
      <c r="E25" s="50"/>
    </row>
    <row r="26" spans="1:5" ht="17.100000000000001" customHeight="1">
      <c r="A26" s="44"/>
      <c r="B26" s="15"/>
      <c r="C26" s="11"/>
      <c r="D26" s="11"/>
      <c r="E26" s="14"/>
    </row>
    <row r="27" spans="1:5" ht="17.100000000000001" customHeight="1">
      <c r="A27" s="13" t="s">
        <v>8</v>
      </c>
      <c r="B27" s="3">
        <f>SUM(B26)</f>
        <v>0</v>
      </c>
      <c r="C27" s="3"/>
      <c r="D27" s="3"/>
      <c r="E27" s="2"/>
    </row>
    <row r="28" spans="1:5" ht="17.100000000000001" customHeight="1">
      <c r="A28" s="13" t="s">
        <v>14</v>
      </c>
      <c r="B28" s="11">
        <f>SUM(B24,B27)</f>
        <v>0</v>
      </c>
      <c r="C28" s="11"/>
      <c r="D28" s="11"/>
      <c r="E28" s="12"/>
    </row>
    <row r="29" spans="1:5" ht="17.100000000000001" customHeight="1">
      <c r="A29" s="17"/>
      <c r="B29" s="16"/>
      <c r="C29" s="16"/>
      <c r="D29" s="16"/>
    </row>
    <row r="30" spans="1:5" ht="17.100000000000001" customHeight="1">
      <c r="A30" s="29" t="s">
        <v>13</v>
      </c>
      <c r="B30" s="16"/>
      <c r="C30" s="16"/>
      <c r="D30" s="16"/>
    </row>
    <row r="31" spans="1:5" ht="17.100000000000001" customHeight="1">
      <c r="A31" s="45" t="s">
        <v>3</v>
      </c>
      <c r="B31" s="28" t="s">
        <v>12</v>
      </c>
      <c r="C31" s="27" t="s">
        <v>1</v>
      </c>
      <c r="D31" s="26"/>
      <c r="E31" s="25"/>
    </row>
    <row r="32" spans="1:5" ht="17.100000000000001" customHeight="1">
      <c r="A32" s="45"/>
      <c r="B32" s="24" t="s">
        <v>11</v>
      </c>
      <c r="C32" s="220"/>
      <c r="D32" s="221"/>
      <c r="E32" s="222"/>
    </row>
    <row r="33" spans="1:5" ht="17.100000000000001" customHeight="1">
      <c r="A33" s="23" t="s">
        <v>10</v>
      </c>
      <c r="B33" s="15"/>
      <c r="C33" s="223"/>
      <c r="D33" s="224"/>
      <c r="E33" s="225"/>
    </row>
    <row r="34" spans="1:5" ht="17.100000000000001" customHeight="1">
      <c r="A34" s="22" t="s">
        <v>9</v>
      </c>
      <c r="B34" s="21"/>
      <c r="C34" s="223"/>
      <c r="D34" s="224"/>
      <c r="E34" s="225"/>
    </row>
    <row r="35" spans="1:5" ht="17.100000000000001" customHeight="1">
      <c r="A35" s="46" t="s">
        <v>8</v>
      </c>
      <c r="B35" s="11">
        <f>SUM(B33:B34)</f>
        <v>0</v>
      </c>
      <c r="C35" s="20"/>
      <c r="D35" s="19"/>
      <c r="E35" s="18"/>
    </row>
    <row r="36" spans="1:5" ht="17.100000000000001" customHeight="1">
      <c r="A36" s="17"/>
      <c r="B36" s="16"/>
      <c r="C36" s="16"/>
      <c r="D36" s="16"/>
    </row>
    <row r="37" spans="1:5">
      <c r="A37" s="1" t="s">
        <v>23</v>
      </c>
    </row>
    <row r="38" spans="1:5">
      <c r="A38" s="1" t="s">
        <v>22</v>
      </c>
    </row>
    <row r="39" spans="1:5">
      <c r="A39" s="1" t="s">
        <v>21</v>
      </c>
    </row>
    <row r="40" spans="1:5">
      <c r="A40" s="1" t="s">
        <v>20</v>
      </c>
    </row>
    <row r="41" spans="1:5">
      <c r="A41" s="52" t="s">
        <v>81</v>
      </c>
      <c r="B41" s="52"/>
      <c r="C41" s="52"/>
      <c r="D41" s="52"/>
      <c r="E41" s="52"/>
    </row>
  </sheetData>
  <mergeCells count="3">
    <mergeCell ref="C32:E32"/>
    <mergeCell ref="C33:E33"/>
    <mergeCell ref="C34:E34"/>
  </mergeCells>
  <phoneticPr fontId="5"/>
  <printOptions horizontalCentered="1"/>
  <pageMargins left="0.39370078740157483" right="0.39370078740157483" top="0.39370078740157483" bottom="0.39370078740157483" header="0.39370078740157483" footer="0.3937007874015748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="107" zoomScaleNormal="100" zoomScaleSheetLayoutView="100" workbookViewId="0">
      <selection activeCell="B10" sqref="B10:C10"/>
    </sheetView>
  </sheetViews>
  <sheetFormatPr defaultColWidth="9" defaultRowHeight="13.2"/>
  <cols>
    <col min="1" max="1" width="2.44140625" customWidth="1"/>
    <col min="2" max="2" width="5.33203125" style="1" customWidth="1"/>
    <col min="3" max="3" width="46.33203125" style="1" customWidth="1"/>
    <col min="4" max="4" width="9.77734375" style="1" customWidth="1"/>
    <col min="5" max="5" width="13.332031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44140625" style="1" customWidth="1"/>
    <col min="11" max="11" width="3.33203125" style="1" customWidth="1"/>
    <col min="12" max="12" width="12.33203125" style="1" customWidth="1"/>
    <col min="13" max="13" width="7.21875" customWidth="1"/>
    <col min="14" max="14" width="17.109375" customWidth="1"/>
  </cols>
  <sheetData>
    <row r="1" spans="2:13">
      <c r="B1" s="1" t="s">
        <v>82</v>
      </c>
    </row>
    <row r="3" spans="2:13">
      <c r="B3" s="1" t="s">
        <v>7</v>
      </c>
    </row>
    <row r="5" spans="2:13">
      <c r="B5" s="232" t="s">
        <v>6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</row>
    <row r="6" spans="2:13" ht="13.5" customHeight="1">
      <c r="B6" s="235" t="s">
        <v>86</v>
      </c>
      <c r="C6" s="236"/>
      <c r="D6" s="33"/>
      <c r="E6" s="34"/>
      <c r="F6" s="34"/>
      <c r="G6" s="34"/>
      <c r="H6" s="34"/>
      <c r="I6" s="34"/>
      <c r="J6" s="34"/>
      <c r="K6" s="34"/>
      <c r="L6" s="35">
        <f>IFERROR(SUM(L9:L15),"")</f>
        <v>0</v>
      </c>
    </row>
    <row r="7" spans="2:13">
      <c r="B7" s="237"/>
      <c r="C7" s="238"/>
      <c r="D7" s="36"/>
      <c r="L7" s="36"/>
    </row>
    <row r="8" spans="2:13">
      <c r="B8" s="239" t="s">
        <v>85</v>
      </c>
      <c r="C8" s="227"/>
      <c r="D8" s="36"/>
      <c r="I8" s="1" t="s">
        <v>36</v>
      </c>
      <c r="L8" s="36"/>
    </row>
    <row r="9" spans="2:13">
      <c r="B9" s="228" t="s">
        <v>35</v>
      </c>
      <c r="C9" s="229"/>
      <c r="D9" s="36"/>
      <c r="E9" s="51">
        <v>6200000</v>
      </c>
      <c r="F9" s="37" t="s">
        <v>30</v>
      </c>
      <c r="G9" s="51">
        <v>71000</v>
      </c>
      <c r="H9" s="1" t="s">
        <v>5</v>
      </c>
      <c r="I9" s="38"/>
      <c r="J9" s="1" t="s">
        <v>29</v>
      </c>
      <c r="K9" s="1" t="s">
        <v>4</v>
      </c>
      <c r="L9" s="39" t="str">
        <f>IF(I9="","0",E9+(G9*I9))</f>
        <v>0</v>
      </c>
    </row>
    <row r="10" spans="2:13">
      <c r="B10" s="228" t="s">
        <v>34</v>
      </c>
      <c r="C10" s="229"/>
      <c r="D10" s="36"/>
      <c r="L10" s="36"/>
    </row>
    <row r="11" spans="2:13">
      <c r="B11" s="228" t="s">
        <v>33</v>
      </c>
      <c r="C11" s="229"/>
      <c r="D11" s="36"/>
      <c r="E11" s="51">
        <v>6200000</v>
      </c>
      <c r="F11" s="37" t="s">
        <v>30</v>
      </c>
      <c r="G11" s="51">
        <v>77000</v>
      </c>
      <c r="H11" s="1" t="s">
        <v>5</v>
      </c>
      <c r="I11" s="38"/>
      <c r="J11" s="1" t="s">
        <v>29</v>
      </c>
      <c r="K11" s="1" t="s">
        <v>4</v>
      </c>
      <c r="L11" s="39" t="str">
        <f>IF(I11="","0",E11+(G11*I11))</f>
        <v>0</v>
      </c>
    </row>
    <row r="12" spans="2:13">
      <c r="B12" s="228" t="s">
        <v>32</v>
      </c>
      <c r="C12" s="229"/>
      <c r="D12" s="36"/>
      <c r="L12" s="36"/>
    </row>
    <row r="13" spans="2:13">
      <c r="B13" s="228" t="s">
        <v>31</v>
      </c>
      <c r="C13" s="229"/>
      <c r="D13" s="36"/>
      <c r="E13" s="51">
        <v>6200000</v>
      </c>
      <c r="F13" s="37" t="s">
        <v>30</v>
      </c>
      <c r="G13" s="51">
        <v>87000</v>
      </c>
      <c r="H13" s="1" t="s">
        <v>5</v>
      </c>
      <c r="I13" s="38"/>
      <c r="J13" s="1" t="s">
        <v>29</v>
      </c>
      <c r="K13" s="1" t="s">
        <v>4</v>
      </c>
      <c r="L13" s="39" t="str">
        <f>IF(I13="","0",E13+(G13*I13))</f>
        <v>0</v>
      </c>
    </row>
    <row r="14" spans="2:13">
      <c r="B14" s="228" t="s">
        <v>28</v>
      </c>
      <c r="C14" s="229"/>
      <c r="D14" s="36"/>
      <c r="G14" s="1" t="s">
        <v>27</v>
      </c>
      <c r="L14" s="36"/>
    </row>
    <row r="15" spans="2:13">
      <c r="B15" s="226" t="s">
        <v>84</v>
      </c>
      <c r="C15" s="227"/>
      <c r="D15" s="36"/>
      <c r="E15" s="51">
        <v>25000</v>
      </c>
      <c r="F15" s="1" t="s">
        <v>5</v>
      </c>
      <c r="G15" s="38"/>
      <c r="K15" s="1" t="s">
        <v>4</v>
      </c>
      <c r="L15" s="39">
        <f>E15*G15</f>
        <v>0</v>
      </c>
    </row>
    <row r="16" spans="2:13">
      <c r="B16" s="228" t="s">
        <v>26</v>
      </c>
      <c r="C16" s="229"/>
      <c r="D16" s="36"/>
      <c r="L16" s="36"/>
      <c r="M16" t="s">
        <v>25</v>
      </c>
    </row>
    <row r="17" spans="2:12">
      <c r="B17" s="230"/>
      <c r="C17" s="231"/>
      <c r="D17" s="40"/>
      <c r="E17" s="41"/>
      <c r="F17" s="41"/>
      <c r="G17" s="41"/>
      <c r="H17" s="41"/>
      <c r="I17" s="41"/>
      <c r="J17" s="41"/>
      <c r="K17" s="41"/>
      <c r="L17" s="40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施設整備・設備整備</vt:lpstr>
      <vt:lpstr>定着支援</vt:lpstr>
      <vt:lpstr>別紙41-2</vt:lpstr>
      <vt:lpstr>別紙41-3</vt:lpstr>
      <vt:lpstr>施設整備・設備整備!Print_Area</vt:lpstr>
      <vt:lpstr>定着支援!Print_Area</vt:lpstr>
      <vt:lpstr>'別紙41-2'!Print_Area</vt:lpstr>
      <vt:lpstr>'別紙41-3'!Print_Area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長根 悠貴（医療人材課）</cp:lastModifiedBy>
  <cp:lastPrinted>2026-05-08T03:38:31Z</cp:lastPrinted>
  <dcterms:created xsi:type="dcterms:W3CDTF">2022-06-22T01:31:45Z</dcterms:created>
  <dcterms:modified xsi:type="dcterms:W3CDTF">2026-05-25T22:22:53Z</dcterms:modified>
</cp:coreProperties>
</file>