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350\Box\【02_課所共有】05_02_温暖化対策課\R08年度\中小担当\22_事業者支援\22_05_CO2排出削減設備導入補助\22_05_040_設備補助　補助金\01_EMS分（５月募集）\01_募集要領・様式\様式\"/>
    </mc:Choice>
  </mc:AlternateContent>
  <xr:revisionPtr revIDLastSave="0" documentId="13_ncr:1_{272FC097-3DC4-4219-9C17-2FAC877D4C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告書" sheetId="1" r:id="rId1"/>
    <sheet name="換算シート" sheetId="3" r:id="rId2"/>
  </sheets>
  <externalReferences>
    <externalReference r:id="rId3"/>
    <externalReference r:id="rId4"/>
    <externalReference r:id="rId5"/>
    <externalReference r:id="rId6"/>
  </externalReferences>
  <definedNames>
    <definedName name="cmp_mode">#REF!</definedName>
    <definedName name="COP補正">#REF!</definedName>
    <definedName name="H14_LPG使用量">#REF!</definedName>
    <definedName name="H14_その他ガス">#REF!</definedName>
    <definedName name="H14_換算前">#REF!</definedName>
    <definedName name="H14_控除後使用量">#REF!</definedName>
    <definedName name="H14_算定外使用量">#REF!</definedName>
    <definedName name="H14_事業所内使用量">#REF!</definedName>
    <definedName name="H14_非エネ使用量">#REF!</definedName>
    <definedName name="H15_LPG使用量">#REF!</definedName>
    <definedName name="H15_その他ガス">#REF!</definedName>
    <definedName name="H15_換算前">#REF!</definedName>
    <definedName name="H15_控除後使用量">#REF!</definedName>
    <definedName name="H15_算定外使用量">#REF!</definedName>
    <definedName name="H15_事業所内使用量">#REF!</definedName>
    <definedName name="H15_非エネ使用量">#REF!</definedName>
    <definedName name="H16_LPG使用量">#REF!</definedName>
    <definedName name="H16_その他ガス">#REF!</definedName>
    <definedName name="H16_換算前">#REF!</definedName>
    <definedName name="H16_控除後使用量">#REF!</definedName>
    <definedName name="H16_算定外使用量">#REF!</definedName>
    <definedName name="H16_事業所内使用量">#REF!</definedName>
    <definedName name="H16_非エネ使用量">#REF!</definedName>
    <definedName name="H17_LPG使用量">#REF!</definedName>
    <definedName name="H17_その他ガス">#REF!</definedName>
    <definedName name="H17_換算前">#REF!</definedName>
    <definedName name="H17_控除後使用量">#REF!</definedName>
    <definedName name="H17_算定外使用量">#REF!</definedName>
    <definedName name="H17_事業所内使用量">#REF!</definedName>
    <definedName name="H17_非エネ使用量">#REF!</definedName>
    <definedName name="H18_LPG使用量">#REF!</definedName>
    <definedName name="H18_その他ガス">#REF!</definedName>
    <definedName name="H18_換算前">#REF!</definedName>
    <definedName name="H18_控除後使用量">#REF!</definedName>
    <definedName name="H18_算定外使用量">#REF!</definedName>
    <definedName name="H18_事業所内使用量">#REF!</definedName>
    <definedName name="H18_非エネ使用量">#REF!</definedName>
    <definedName name="H19_LPG使用量">#REF!</definedName>
    <definedName name="H19_その他ガス">#REF!</definedName>
    <definedName name="H19_換算前">#REF!</definedName>
    <definedName name="H19_控除後使用量">#REF!</definedName>
    <definedName name="H19_算定外使用量">#REF!</definedName>
    <definedName name="H19_事業所内使用量">#REF!</definedName>
    <definedName name="H19_非エネ使用量">#REF!</definedName>
    <definedName name="H20_LPG使用量">#REF!</definedName>
    <definedName name="H20_その他ガス">#REF!</definedName>
    <definedName name="H20_換算前">#REF!</definedName>
    <definedName name="H20_控除後使用量">#REF!</definedName>
    <definedName name="H20_算定外使用量">#REF!</definedName>
    <definedName name="H20_事業所内使用量">#REF!</definedName>
    <definedName name="H20_非エネ使用量">#REF!</definedName>
    <definedName name="H21_LPG使用量">#REF!</definedName>
    <definedName name="H21_その他ガス">#REF!</definedName>
    <definedName name="H21_換算前">#REF!</definedName>
    <definedName name="H21_控除後使用量">#REF!</definedName>
    <definedName name="H21_算定外使用量">#REF!</definedName>
    <definedName name="H21_事業所内使用量">#REF!</definedName>
    <definedName name="H21_非エネ使用量">#REF!</definedName>
    <definedName name="H22_LPG使用量">#REF!</definedName>
    <definedName name="H22_その他ガス">#REF!</definedName>
    <definedName name="H22_換算前">#REF!</definedName>
    <definedName name="H22_控除後使用量">#REF!</definedName>
    <definedName name="H22_算定外使用量">#REF!</definedName>
    <definedName name="H22_事業所内使用量">#REF!</definedName>
    <definedName name="H22_非エネ使用量">#REF!</definedName>
    <definedName name="H23_LPG使用量">#REF!</definedName>
    <definedName name="H23_その他ガス">#REF!</definedName>
    <definedName name="H23_換算前">#REF!</definedName>
    <definedName name="H23_控除後使用量">#REF!</definedName>
    <definedName name="H23_算定外使用量">#REF!</definedName>
    <definedName name="H23_事業所内使用量">#REF!</definedName>
    <definedName name="H23_非エネ使用量">#REF!</definedName>
    <definedName name="H24_LPG使用量">#REF!</definedName>
    <definedName name="H24_その他ガス">#REF!</definedName>
    <definedName name="H24_換算前">#REF!</definedName>
    <definedName name="H24_控除後使用量">#REF!</definedName>
    <definedName name="H24_算定外使用量">#REF!</definedName>
    <definedName name="H24_事業所内使用量">#REF!</definedName>
    <definedName name="H24_非エネ使用量">#REF!</definedName>
    <definedName name="H25_LPG使用量">#REF!</definedName>
    <definedName name="H25_その他ガス">#REF!</definedName>
    <definedName name="H25_換算前">#REF!</definedName>
    <definedName name="H25_控除後使用量">#REF!</definedName>
    <definedName name="H25_算定外使用量">#REF!</definedName>
    <definedName name="H25_事業所内使用量">#REF!</definedName>
    <definedName name="H25_非エネ使用量">#REF!</definedName>
    <definedName name="H26_LPG使用量">#REF!</definedName>
    <definedName name="H26_その他ガス">#REF!</definedName>
    <definedName name="H26_換算前">#REF!</definedName>
    <definedName name="H26_控除後使用量">#REF!</definedName>
    <definedName name="H26_算定外使用量">#REF!</definedName>
    <definedName name="H26_事業所内使用量">#REF!</definedName>
    <definedName name="H26_非エネ使用量">#REF!</definedName>
    <definedName name="haishutukeisuu" hidden="1">{"'第２表'!$W$27:$AA$68"}</definedName>
    <definedName name="HTML_CodePage" hidden="1">932</definedName>
    <definedName name="HTML_Control" hidden="1">{"'第２表'!$W$27:$AA$68"}</definedName>
    <definedName name="HTML_Description" hidden="1">""</definedName>
    <definedName name="HTML_Email" hidden="1">""</definedName>
    <definedName name="HTML_Header" hidden="1">"第１表印刷用"</definedName>
    <definedName name="HTML_LastUpdate" hidden="1">"平成 11/08/04 (水)"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"N:\速報作業中\MyHTMLg.htm"</definedName>
    <definedName name="HTML_PathTemplate" hidden="1">"N:\速報作業中\MyHTMLg.htm"</definedName>
    <definedName name="HTML_Title" hidden="1">"10FYｿｸﾎｰ"</definedName>
    <definedName name="inv補正COP" localSheetId="1">#REF!</definedName>
    <definedName name="inv補正COP">#REF!</definedName>
    <definedName name="LPG単位補正">#REF!</definedName>
    <definedName name="lpu" hidden="1">{"'第２表'!$W$27:$AA$68"}</definedName>
    <definedName name="pps推移" hidden="1">{"'第２表'!$W$27:$AA$68"}</definedName>
    <definedName name="_xlnm.Print_Area" localSheetId="1">換算シート!$C$1:$Q$60</definedName>
    <definedName name="_xlnm.Print_Titles" localSheetId="1">換算シート!$B:$G</definedName>
    <definedName name="rangeIE1">#REF!</definedName>
    <definedName name="圧力補正">#REF!</definedName>
    <definedName name="換算後単位">#REF!</definedName>
    <definedName name="気化率">#REF!</definedName>
    <definedName name="区分番号">#REF!</definedName>
    <definedName name="計測・制御" localSheetId="1">'[1]１　年間CO2排出削減予測量'!$BA$6:$BA$7</definedName>
    <definedName name="計測・制御">[2]年間CO2排出削減予測量!$BA$6:$BA$7</definedName>
    <definedName name="実施時期">#REF!</definedName>
    <definedName name="対策名称">#REF!</definedName>
    <definedName name="大区分_">#REF!</definedName>
    <definedName name="大分類" localSheetId="1">[3]事業実施者・事業内容!$A$75:$R$75</definedName>
    <definedName name="大分類">[4]事業実施者!$A$62:$R$62</definedName>
    <definedName name="単位換算">#REF!</definedName>
    <definedName name="単位補正">#REF!</definedName>
    <definedName name="単位補正係数">#REF!</definedName>
    <definedName name="暖房日数">#REF!</definedName>
    <definedName name="中区分">#REF!</definedName>
    <definedName name="都市ガスメーター種" localSheetId="1">'[1]１　年間CO2排出削減予測量'!#REF!</definedName>
    <definedName name="都市ガスメーター種">[2]年間CO2排出削減予測量!#REF!</definedName>
    <definedName name="燃料等の種類" localSheetId="1">'[1]１　年間CO2排出削減予測量'!$AU$7:$AU$16</definedName>
    <definedName name="燃料等の種類">[2]年間CO2排出削減予測量!$AU$7:$AU$16</definedName>
    <definedName name="非エネ単位補正">#REF!</definedName>
    <definedName name="備考">#REF!</definedName>
    <definedName name="負荷率取得">#REF!</definedName>
    <definedName name="冷房日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7" i="3" l="1"/>
  <c r="Q46" i="3"/>
  <c r="Q48" i="3" s="1"/>
  <c r="Q43" i="3"/>
  <c r="Q45" i="3" s="1"/>
  <c r="N43" i="3"/>
  <c r="L43" i="3"/>
  <c r="L45" i="3" s="1"/>
  <c r="N45" i="3" s="1"/>
  <c r="Q40" i="3"/>
  <c r="N40" i="3"/>
  <c r="L40" i="3"/>
  <c r="Q39" i="3"/>
  <c r="N39" i="3"/>
  <c r="L39" i="3"/>
  <c r="Q38" i="3"/>
  <c r="N38" i="3"/>
  <c r="L38" i="3"/>
  <c r="Q37" i="3"/>
  <c r="Q42" i="3" s="1"/>
  <c r="N37" i="3"/>
  <c r="L37" i="3"/>
  <c r="L42" i="3" s="1"/>
  <c r="N42" i="3" s="1"/>
  <c r="O32" i="3"/>
  <c r="Q32" i="3" s="1"/>
  <c r="Q35" i="3" s="1"/>
  <c r="Q50" i="3" s="1"/>
  <c r="N32" i="3"/>
  <c r="L32" i="3"/>
  <c r="Q31" i="3"/>
  <c r="N31" i="3"/>
  <c r="L31" i="3"/>
  <c r="Q30" i="3"/>
  <c r="N30" i="3"/>
  <c r="L30" i="3"/>
  <c r="Q29" i="3"/>
  <c r="N29" i="3"/>
  <c r="L29" i="3"/>
  <c r="Q28" i="3"/>
  <c r="N28" i="3"/>
  <c r="L28" i="3"/>
  <c r="Q27" i="3"/>
  <c r="N27" i="3"/>
  <c r="L27" i="3"/>
  <c r="Q26" i="3"/>
  <c r="N26" i="3"/>
  <c r="L26" i="3"/>
  <c r="Q25" i="3"/>
  <c r="N25" i="3"/>
  <c r="L25" i="3"/>
  <c r="Q24" i="3"/>
  <c r="N24" i="3"/>
  <c r="L24" i="3"/>
  <c r="Q23" i="3"/>
  <c r="N23" i="3"/>
  <c r="L23" i="3"/>
  <c r="Q22" i="3"/>
  <c r="N22" i="3"/>
  <c r="L22" i="3"/>
  <c r="Q21" i="3"/>
  <c r="N21" i="3"/>
  <c r="L21" i="3"/>
  <c r="Q20" i="3"/>
  <c r="N20" i="3"/>
  <c r="L20" i="3"/>
  <c r="Q19" i="3"/>
  <c r="N19" i="3"/>
  <c r="L19" i="3"/>
  <c r="Q18" i="3"/>
  <c r="N18" i="3"/>
  <c r="L18" i="3"/>
  <c r="Q17" i="3"/>
  <c r="N17" i="3"/>
  <c r="L17" i="3"/>
  <c r="Q16" i="3"/>
  <c r="N16" i="3"/>
  <c r="L16" i="3"/>
  <c r="Q15" i="3"/>
  <c r="N15" i="3"/>
  <c r="L15" i="3"/>
  <c r="Q14" i="3"/>
  <c r="N14" i="3"/>
  <c r="L14" i="3"/>
  <c r="Q13" i="3"/>
  <c r="N13" i="3"/>
  <c r="L13" i="3"/>
  <c r="Q12" i="3"/>
  <c r="N12" i="3"/>
  <c r="L12" i="3"/>
  <c r="Q11" i="3"/>
  <c r="N11" i="3"/>
  <c r="L11" i="3"/>
  <c r="Q10" i="3"/>
  <c r="N10" i="3"/>
  <c r="L10" i="3"/>
  <c r="Q9" i="3"/>
  <c r="N9" i="3"/>
  <c r="L9" i="3"/>
  <c r="Q8" i="3"/>
  <c r="N8" i="3"/>
  <c r="L8" i="3"/>
  <c r="Q7" i="3"/>
  <c r="N7" i="3"/>
  <c r="L7" i="3"/>
  <c r="Q6" i="3"/>
  <c r="N6" i="3"/>
  <c r="L6" i="3"/>
  <c r="L35" i="3" s="1"/>
  <c r="K45" i="1"/>
  <c r="W43" i="1"/>
  <c r="AC43" i="1"/>
  <c r="Q43" i="1"/>
  <c r="Q45" i="1"/>
  <c r="W45" i="1"/>
  <c r="AC45" i="1"/>
  <c r="L50" i="3" l="1"/>
  <c r="N50" i="3" s="1"/>
  <c r="N35" i="3"/>
  <c r="AC47" i="1"/>
  <c r="W47" i="1"/>
  <c r="Q47" i="1"/>
  <c r="AC5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H39" authorId="0" shapeId="0" xr:uid="{48A4B38B-0537-44B1-8C5A-672B45D10C29}">
      <text>
        <r>
          <rPr>
            <b/>
            <sz val="9"/>
            <color indexed="81"/>
            <rFont val="MS P ゴシック"/>
            <family val="3"/>
            <charset val="128"/>
          </rPr>
          <t>CO₂排出量に影響を及ぼす活動規模の指標を記入してください。
（例）
生 産 量：ｔ／年、メートル／年、箱／年 など
出 荷 額：万円／年、百万円／年 など
従業員数：人、千人 など
床 面 積：m2、千 m2 など</t>
        </r>
      </text>
    </comment>
  </commentList>
</comments>
</file>

<file path=xl/sharedStrings.xml><?xml version="1.0" encoding="utf-8"?>
<sst xmlns="http://schemas.openxmlformats.org/spreadsheetml/2006/main" count="246" uniqueCount="140">
  <si>
    <t>１　事業実施者</t>
    <rPh sb="2" eb="4">
      <t>ジギョウ</t>
    </rPh>
    <rPh sb="4" eb="6">
      <t>ジッシ</t>
    </rPh>
    <rPh sb="6" eb="7">
      <t>シャ</t>
    </rPh>
    <phoneticPr fontId="2"/>
  </si>
  <si>
    <t>事業実施者</t>
    <rPh sb="0" eb="2">
      <t>ジギョウ</t>
    </rPh>
    <rPh sb="2" eb="4">
      <t>ジッシ</t>
    </rPh>
    <rPh sb="4" eb="5">
      <t>シャ</t>
    </rPh>
    <phoneticPr fontId="2"/>
  </si>
  <si>
    <t>事業者</t>
    <rPh sb="0" eb="3">
      <t>ジギョウシャ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</si>
  <si>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</si>
  <si>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</si>
  <si>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実施場所</t>
    <rPh sb="0" eb="2">
      <t>ジッシ</t>
    </rPh>
    <rPh sb="2" eb="4">
      <t>バショ</t>
    </rPh>
    <phoneticPr fontId="2"/>
  </si>
  <si>
    <t>事業所名称</t>
    <rPh sb="0" eb="3">
      <t>ジギョウショ</t>
    </rPh>
    <rPh sb="3" eb="5">
      <t>メイショウ</t>
    </rPh>
    <phoneticPr fontId="2"/>
  </si>
  <si>
    <t>事業所所在地</t>
    <rPh sb="0" eb="3">
      <t>ジギョウショ</t>
    </rPh>
    <rPh sb="3" eb="6">
      <t>ショザイチ</t>
    </rPh>
    <phoneticPr fontId="2"/>
  </si>
  <si>
    <t>連絡先</t>
    <rPh sb="0" eb="3">
      <t>レンラクサキ</t>
    </rPh>
    <phoneticPr fontId="2"/>
  </si>
  <si>
    <t>所属名</t>
    <rPh sb="0" eb="2">
      <t>ショゾク</t>
    </rPh>
    <rPh sb="2" eb="3">
      <t>ナ</t>
    </rPh>
    <phoneticPr fontId="2"/>
  </si>
  <si>
    <t>電話</t>
    <rPh sb="0" eb="2">
      <t>デンワ</t>
    </rPh>
    <phoneticPr fontId="2"/>
  </si>
  <si>
    <t>職　名</t>
    <rPh sb="0" eb="1">
      <t>ショク</t>
    </rPh>
    <rPh sb="2" eb="3">
      <t>ナ</t>
    </rPh>
    <phoneticPr fontId="2"/>
  </si>
  <si>
    <t>ＦＡＸ</t>
    <phoneticPr fontId="2"/>
  </si>
  <si>
    <t>氏　名</t>
    <rPh sb="0" eb="1">
      <t>シ</t>
    </rPh>
    <rPh sb="2" eb="3">
      <t>ナ</t>
    </rPh>
    <phoneticPr fontId="2"/>
  </si>
  <si>
    <t>E-mail</t>
    <phoneticPr fontId="2"/>
  </si>
  <si>
    <t>２　補助概要</t>
    <rPh sb="2" eb="4">
      <t>ホジョ</t>
    </rPh>
    <rPh sb="4" eb="6">
      <t>ガイヨウ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</si>
  <si>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</si>
  <si>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</si>
  <si>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</si>
  <si>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円</t>
    <rPh sb="0" eb="1">
      <t>エン</t>
    </rPh>
    <phoneticPr fontId="2"/>
  </si>
  <si>
    <t>３　導入効果</t>
    <rPh sb="2" eb="4">
      <t>ドウニュウ</t>
    </rPh>
    <rPh sb="4" eb="6">
      <t>コウカ</t>
    </rPh>
    <phoneticPr fontId="2"/>
  </si>
  <si>
    <t>対象事業所全体</t>
    <rPh sb="0" eb="2">
      <t>タイショウ</t>
    </rPh>
    <rPh sb="2" eb="5">
      <t>ジギョウショ</t>
    </rPh>
    <rPh sb="5" eb="7">
      <t>ゼンタイ</t>
    </rPh>
    <phoneticPr fontId="2"/>
  </si>
  <si>
    <t>区分</t>
    <rPh sb="0" eb="2">
      <t>クブン</t>
    </rPh>
    <phoneticPr fontId="2"/>
  </si>
  <si>
    <t>エネルギー使用量
（原油換算値）</t>
    <rPh sb="5" eb="8">
      <t>シヨウリョウ</t>
    </rPh>
    <rPh sb="10" eb="12">
      <t>ゲンユ</t>
    </rPh>
    <rPh sb="12" eb="14">
      <t>カンサン</t>
    </rPh>
    <rPh sb="14" eb="15">
      <t>チ</t>
    </rPh>
    <phoneticPr fontId="2"/>
  </si>
  <si>
    <t>CO2排出量</t>
    <rPh sb="3" eb="5">
      <t>ハイシュツ</t>
    </rPh>
    <rPh sb="5" eb="6">
      <t>リョウ</t>
    </rPh>
    <phoneticPr fontId="2"/>
  </si>
  <si>
    <t>t-CO2/年</t>
    <rPh sb="6" eb="7">
      <t>ネン</t>
    </rPh>
    <phoneticPr fontId="2"/>
  </si>
  <si>
    <t>導入前</t>
    <rPh sb="0" eb="2">
      <t>ドウニュウ</t>
    </rPh>
    <rPh sb="2" eb="3">
      <t>マエ</t>
    </rPh>
    <phoneticPr fontId="2"/>
  </si>
  <si>
    <t>［埼玉県民間事業者CO2排出削減設備導入補助金］　簡易版「エネルギー使用量・CO2排出量換算シート」</t>
    <rPh sb="1" eb="4">
      <t>サイタマケン</t>
    </rPh>
    <rPh sb="4" eb="6">
      <t>ミンカン</t>
    </rPh>
    <rPh sb="6" eb="8">
      <t>ジギョウ</t>
    </rPh>
    <rPh sb="8" eb="9">
      <t>シャ</t>
    </rPh>
    <rPh sb="12" eb="14">
      <t>ハイシュツ</t>
    </rPh>
    <rPh sb="14" eb="16">
      <t>サクゲン</t>
    </rPh>
    <rPh sb="16" eb="18">
      <t>セツビ</t>
    </rPh>
    <rPh sb="18" eb="20">
      <t>ドウニュウ</t>
    </rPh>
    <rPh sb="20" eb="23">
      <t>ホジョキン</t>
    </rPh>
    <rPh sb="25" eb="27">
      <t>カンイ</t>
    </rPh>
    <rPh sb="27" eb="28">
      <t>バン</t>
    </rPh>
    <rPh sb="34" eb="36">
      <t>シヨウ</t>
    </rPh>
    <rPh sb="36" eb="37">
      <t>リョウ</t>
    </rPh>
    <rPh sb="41" eb="43">
      <t>ハイシュツ</t>
    </rPh>
    <rPh sb="43" eb="44">
      <t>リョウ</t>
    </rPh>
    <rPh sb="44" eb="46">
      <t>カンサン</t>
    </rPh>
    <phoneticPr fontId="2"/>
  </si>
  <si>
    <t>種類</t>
    <rPh sb="0" eb="2">
      <t>シュルイ</t>
    </rPh>
    <phoneticPr fontId="2"/>
  </si>
  <si>
    <t>使用量</t>
    <rPh sb="0" eb="3">
      <t>シヨウリョウ</t>
    </rPh>
    <phoneticPr fontId="2"/>
  </si>
  <si>
    <t>単位当たり発熱量</t>
    <rPh sb="0" eb="2">
      <t>タンイ</t>
    </rPh>
    <rPh sb="2" eb="3">
      <t>ア</t>
    </rPh>
    <rPh sb="5" eb="8">
      <t>ハツネツリョウ</t>
    </rPh>
    <phoneticPr fontId="2"/>
  </si>
  <si>
    <t>熱量</t>
    <phoneticPr fontId="2"/>
  </si>
  <si>
    <t>原油換算</t>
    <rPh sb="0" eb="2">
      <t>ゲンユ</t>
    </rPh>
    <rPh sb="2" eb="4">
      <t>カンサン</t>
    </rPh>
    <phoneticPr fontId="2"/>
  </si>
  <si>
    <t>原油換算使用量</t>
    <rPh sb="0" eb="2">
      <t>ゲンユ</t>
    </rPh>
    <rPh sb="2" eb="4">
      <t>カンサン</t>
    </rPh>
    <rPh sb="4" eb="7">
      <t>シヨウリョウ</t>
    </rPh>
    <phoneticPr fontId="2"/>
  </si>
  <si>
    <t>二酸化炭素
排出量</t>
    <phoneticPr fontId="2"/>
  </si>
  <si>
    <t>②</t>
    <phoneticPr fontId="2"/>
  </si>
  <si>
    <t>③=①×②</t>
    <phoneticPr fontId="2"/>
  </si>
  <si>
    <t>④</t>
    <phoneticPr fontId="2"/>
  </si>
  <si>
    <t>⑤=①×②×④</t>
    <phoneticPr fontId="2"/>
  </si>
  <si>
    <t>数値</t>
    <rPh sb="0" eb="2">
      <t>スウチ</t>
    </rPh>
    <phoneticPr fontId="2"/>
  </si>
  <si>
    <t>単位</t>
    <rPh sb="0" eb="2">
      <t>タンイ</t>
    </rPh>
    <phoneticPr fontId="2"/>
  </si>
  <si>
    <t>GJ</t>
    <phoneticPr fontId="2"/>
  </si>
  <si>
    <t>kL</t>
    <phoneticPr fontId="2"/>
  </si>
  <si>
    <r>
      <t>t-CO</t>
    </r>
    <r>
      <rPr>
        <vertAlign val="subscript"/>
        <sz val="11"/>
        <rFont val="ＭＳ Ｐ明朝"/>
        <family val="1"/>
        <charset val="128"/>
      </rPr>
      <t>2</t>
    </r>
    <phoneticPr fontId="2"/>
  </si>
  <si>
    <r>
      <t>エネルギー起源CO</t>
    </r>
    <r>
      <rPr>
        <vertAlign val="subscript"/>
        <sz val="11"/>
        <color indexed="8"/>
        <rFont val="ＭＳ Ｐ明朝"/>
        <family val="1"/>
        <charset val="128"/>
      </rPr>
      <t>2</t>
    </r>
    <rPh sb="5" eb="7">
      <t>キゲン</t>
    </rPh>
    <phoneticPr fontId="2"/>
  </si>
  <si>
    <t>燃料</t>
    <rPh sb="0" eb="2">
      <t>ネンリョウ</t>
    </rPh>
    <phoneticPr fontId="2"/>
  </si>
  <si>
    <t>原油（コンデンセートを除く）</t>
    <rPh sb="0" eb="2">
      <t>ゲンユ</t>
    </rPh>
    <rPh sb="11" eb="12">
      <t>ノゾ</t>
    </rPh>
    <phoneticPr fontId="2"/>
  </si>
  <si>
    <t>GJ/kL</t>
    <phoneticPr fontId="2"/>
  </si>
  <si>
    <t>t-C/GJ</t>
  </si>
  <si>
    <t>原油のうちコンデンセート（ＮＧＬ）</t>
    <rPh sb="0" eb="2">
      <t>ゲンユ</t>
    </rPh>
    <phoneticPr fontId="2"/>
  </si>
  <si>
    <t>揮発油（ガソリン）</t>
    <rPh sb="0" eb="3">
      <t>キハツユ</t>
    </rPh>
    <phoneticPr fontId="2"/>
  </si>
  <si>
    <t>t-C/GJ</t>
    <phoneticPr fontId="2"/>
  </si>
  <si>
    <t>灯油</t>
    <rPh sb="0" eb="2">
      <t>トウユ</t>
    </rPh>
    <phoneticPr fontId="2"/>
  </si>
  <si>
    <t>軽油</t>
    <rPh sb="0" eb="2">
      <t>ケイユ</t>
    </rPh>
    <phoneticPr fontId="2"/>
  </si>
  <si>
    <t>Ａ重油</t>
    <rPh sb="1" eb="3">
      <t>ジュウユ</t>
    </rPh>
    <phoneticPr fontId="2"/>
  </si>
  <si>
    <t>Ｂ・Ｃ重油</t>
    <rPh sb="3" eb="5">
      <t>ジュウユ</t>
    </rPh>
    <phoneticPr fontId="2"/>
  </si>
  <si>
    <t>石油アスファルト</t>
    <rPh sb="0" eb="2">
      <t>セキユ</t>
    </rPh>
    <phoneticPr fontId="2"/>
  </si>
  <si>
    <t>t</t>
    <phoneticPr fontId="2"/>
  </si>
  <si>
    <t>石油コークス</t>
    <rPh sb="0" eb="2">
      <t>セキユ</t>
    </rPh>
    <phoneticPr fontId="2"/>
  </si>
  <si>
    <t>GJ/t</t>
    <phoneticPr fontId="2"/>
  </si>
  <si>
    <t>石油ガス</t>
    <rPh sb="0" eb="2">
      <t>セキユ</t>
    </rPh>
    <phoneticPr fontId="2"/>
  </si>
  <si>
    <t>石油系炭化水素ガス</t>
    <rPh sb="0" eb="3">
      <t>セキユケイ</t>
    </rPh>
    <rPh sb="3" eb="5">
      <t>タンカ</t>
    </rPh>
    <rPh sb="5" eb="7">
      <t>スイソ</t>
    </rPh>
    <phoneticPr fontId="2"/>
  </si>
  <si>
    <t>可燃性天然ガス</t>
    <rPh sb="0" eb="3">
      <t>カネンセイ</t>
    </rPh>
    <rPh sb="3" eb="5">
      <t>テンネン</t>
    </rPh>
    <phoneticPr fontId="2"/>
  </si>
  <si>
    <t>液化天然ガス（LNG)</t>
    <rPh sb="0" eb="2">
      <t>エキカ</t>
    </rPh>
    <rPh sb="2" eb="4">
      <t>テンネン</t>
    </rPh>
    <phoneticPr fontId="2"/>
  </si>
  <si>
    <t>その他可燃性天然ガス</t>
    <rPh sb="2" eb="3">
      <t>タ</t>
    </rPh>
    <rPh sb="3" eb="6">
      <t>カネンセイ</t>
    </rPh>
    <rPh sb="6" eb="8">
      <t>テンネン</t>
    </rPh>
    <phoneticPr fontId="2"/>
  </si>
  <si>
    <t>石炭</t>
    <rPh sb="0" eb="2">
      <t>セキタン</t>
    </rPh>
    <phoneticPr fontId="2"/>
  </si>
  <si>
    <t>石炭コークス</t>
    <rPh sb="0" eb="2">
      <t>セキタン</t>
    </rPh>
    <phoneticPr fontId="2"/>
  </si>
  <si>
    <t>コークス炉ガス</t>
    <rPh sb="4" eb="5">
      <t>ロ</t>
    </rPh>
    <phoneticPr fontId="2"/>
  </si>
  <si>
    <t>高炉ガス</t>
    <rPh sb="0" eb="2">
      <t>コウロ</t>
    </rPh>
    <phoneticPr fontId="2"/>
  </si>
  <si>
    <t>転炉ガス</t>
    <rPh sb="0" eb="2">
      <t>テンロ</t>
    </rPh>
    <phoneticPr fontId="2"/>
  </si>
  <si>
    <t>小計</t>
    <phoneticPr fontId="2"/>
  </si>
  <si>
    <t>熱</t>
    <rPh sb="0" eb="1">
      <t>ネツ</t>
    </rPh>
    <phoneticPr fontId="2"/>
  </si>
  <si>
    <t>①</t>
  </si>
  <si>
    <t>⑥</t>
  </si>
  <si>
    <t>産業用蒸気</t>
    <rPh sb="0" eb="3">
      <t>サンギョウヨウ</t>
    </rPh>
    <rPh sb="3" eb="5">
      <t>ジョウキ</t>
    </rPh>
    <phoneticPr fontId="2"/>
  </si>
  <si>
    <t>産業用以外の蒸気</t>
    <rPh sb="0" eb="3">
      <t>サンギョウヨウ</t>
    </rPh>
    <rPh sb="3" eb="5">
      <t>イガイ</t>
    </rPh>
    <rPh sb="6" eb="8">
      <t>ジョウキ</t>
    </rPh>
    <phoneticPr fontId="2"/>
  </si>
  <si>
    <t>温水</t>
    <rPh sb="0" eb="2">
      <t>オンスイ</t>
    </rPh>
    <phoneticPr fontId="2"/>
  </si>
  <si>
    <t>冷水</t>
    <rPh sb="0" eb="2">
      <t>レイスイ</t>
    </rPh>
    <phoneticPr fontId="2"/>
  </si>
  <si>
    <t>電気</t>
    <rPh sb="0" eb="2">
      <t>デンキ</t>
    </rPh>
    <phoneticPr fontId="2"/>
  </si>
  <si>
    <t>千kWh</t>
    <rPh sb="0" eb="1">
      <t>セン</t>
    </rPh>
    <phoneticPr fontId="2"/>
  </si>
  <si>
    <t>GJ/千kWh</t>
    <rPh sb="3" eb="4">
      <t>セン</t>
    </rPh>
    <phoneticPr fontId="2"/>
  </si>
  <si>
    <r>
      <t>t-CO</t>
    </r>
    <r>
      <rPr>
        <vertAlign val="subscript"/>
        <sz val="8"/>
        <rFont val="ＭＳ Ｐ明朝"/>
        <family val="1"/>
        <charset val="128"/>
      </rPr>
      <t>2</t>
    </r>
    <r>
      <rPr>
        <sz val="8"/>
        <rFont val="ＭＳ Ｐ明朝"/>
        <family val="1"/>
        <charset val="128"/>
      </rPr>
      <t>/千kWh</t>
    </r>
    <rPh sb="6" eb="7">
      <t>セン</t>
    </rPh>
    <phoneticPr fontId="2"/>
  </si>
  <si>
    <t>外部供給</t>
    <rPh sb="0" eb="2">
      <t>ガイブ</t>
    </rPh>
    <rPh sb="2" eb="4">
      <t>キョウキュウ</t>
    </rPh>
    <phoneticPr fontId="2"/>
  </si>
  <si>
    <t>自ら生成した熱の供給</t>
    <rPh sb="0" eb="1">
      <t>ミズカ</t>
    </rPh>
    <rPh sb="2" eb="4">
      <t>セイセイ</t>
    </rPh>
    <rPh sb="6" eb="7">
      <t>ネツ</t>
    </rPh>
    <rPh sb="8" eb="10">
      <t>キョウキュウ</t>
    </rPh>
    <phoneticPr fontId="2"/>
  </si>
  <si>
    <t>自ら生成した電力の供給</t>
    <rPh sb="0" eb="1">
      <t>ミズカ</t>
    </rPh>
    <rPh sb="2" eb="4">
      <t>セイセイ</t>
    </rPh>
    <rPh sb="6" eb="8">
      <t>デンリョク</t>
    </rPh>
    <rPh sb="9" eb="11">
      <t>キョウキュウ</t>
    </rPh>
    <phoneticPr fontId="2"/>
  </si>
  <si>
    <t>コージェネレーションシステムの利用</t>
    <rPh sb="15" eb="17">
      <t>リヨウ</t>
    </rPh>
    <phoneticPr fontId="2"/>
  </si>
  <si>
    <t>合計</t>
    <rPh sb="0" eb="2">
      <t>ゴウケイ</t>
    </rPh>
    <phoneticPr fontId="2"/>
  </si>
  <si>
    <t>排出係数</t>
    <phoneticPr fontId="2"/>
  </si>
  <si>
    <t>①</t>
    <phoneticPr fontId="2"/>
  </si>
  <si>
    <t>⑥</t>
    <phoneticPr fontId="2"/>
  </si>
  <si>
    <t>⑦=①×②×⑥
×44/12</t>
    <phoneticPr fontId="2"/>
  </si>
  <si>
    <t>単位</t>
    <phoneticPr fontId="2"/>
  </si>
  <si>
    <t>kL/GJ</t>
    <phoneticPr fontId="2"/>
  </si>
  <si>
    <t>ナフサ</t>
    <phoneticPr fontId="2"/>
  </si>
  <si>
    <t>液化石油ガス（ＬＰＧ）</t>
    <phoneticPr fontId="2"/>
  </si>
  <si>
    <t>コールタール</t>
    <phoneticPr fontId="2"/>
  </si>
  <si>
    <t>⑦=①×⑥</t>
    <phoneticPr fontId="2"/>
  </si>
  <si>
    <t>GJ/GJ</t>
    <phoneticPr fontId="2"/>
  </si>
  <si>
    <r>
      <t>t-CO</t>
    </r>
    <r>
      <rPr>
        <vertAlign val="subscript"/>
        <sz val="8"/>
        <rFont val="ＭＳ Ｐ明朝"/>
        <family val="1"/>
        <charset val="128"/>
      </rPr>
      <t>2</t>
    </r>
    <r>
      <rPr>
        <sz val="8"/>
        <rFont val="ＭＳ Ｐ明朝"/>
        <family val="1"/>
        <charset val="128"/>
      </rPr>
      <t>/GJ</t>
    </r>
    <phoneticPr fontId="2"/>
  </si>
  <si>
    <t>令和</t>
    <rPh sb="0" eb="2">
      <t>レイワ</t>
    </rPh>
    <phoneticPr fontId="2"/>
  </si>
  <si>
    <t>合　　　　　　計</t>
    <rPh sb="0" eb="1">
      <t>ゴウ</t>
    </rPh>
    <rPh sb="7" eb="8">
      <t>ケイ</t>
    </rPh>
    <phoneticPr fontId="2"/>
  </si>
  <si>
    <t>No.</t>
    <phoneticPr fontId="2"/>
  </si>
  <si>
    <t>年間CO2排出
削減量（t-CO2)</t>
    <rPh sb="0" eb="2">
      <t>ネンカン</t>
    </rPh>
    <rPh sb="5" eb="7">
      <t>ハイシュツ</t>
    </rPh>
    <rPh sb="8" eb="10">
      <t>サクゲン</t>
    </rPh>
    <rPh sb="10" eb="11">
      <t>リョウ</t>
    </rPh>
    <phoneticPr fontId="2"/>
  </si>
  <si>
    <t>kL/年</t>
    <rPh sb="3" eb="4">
      <t>ネン</t>
    </rPh>
    <phoneticPr fontId="2"/>
  </si>
  <si>
    <t>活動規模の指標</t>
    <rPh sb="0" eb="4">
      <t>カツドウキボ</t>
    </rPh>
    <rPh sb="5" eb="7">
      <t>シヒョウ</t>
    </rPh>
    <phoneticPr fontId="2"/>
  </si>
  <si>
    <t>CO2排出量前年比</t>
    <rPh sb="3" eb="5">
      <t>ハイシュツ</t>
    </rPh>
    <rPh sb="5" eb="6">
      <t>リョウ</t>
    </rPh>
    <rPh sb="6" eb="9">
      <t>ゼンネンヒ</t>
    </rPh>
    <phoneticPr fontId="2"/>
  </si>
  <si>
    <t>％</t>
    <phoneticPr fontId="2"/>
  </si>
  <si>
    <t>CO2排出量原単位</t>
    <rPh sb="3" eb="5">
      <t>ハイシュツ</t>
    </rPh>
    <rPh sb="5" eb="6">
      <t>リョウ</t>
    </rPh>
    <rPh sb="6" eb="9">
      <t>ゲンタンイ</t>
    </rPh>
    <phoneticPr fontId="2"/>
  </si>
  <si>
    <t>CO2排出量原単位前年比</t>
    <rPh sb="3" eb="5">
      <t>ハイシュツ</t>
    </rPh>
    <rPh sb="5" eb="6">
      <t>リョウ</t>
    </rPh>
    <rPh sb="6" eb="9">
      <t>ゲンタンイ</t>
    </rPh>
    <rPh sb="9" eb="12">
      <t>ゼンネンヒ</t>
    </rPh>
    <phoneticPr fontId="2"/>
  </si>
  <si>
    <r>
      <rPr>
        <sz val="10"/>
        <color indexed="8"/>
        <rFont val="ＭＳ Ｐゴシック"/>
        <family val="3"/>
        <charset val="128"/>
      </rPr>
      <t>導入後</t>
    </r>
    <r>
      <rPr>
        <sz val="10"/>
        <color indexed="8"/>
        <rFont val="ＭＳ Ｐゴシック"/>
        <family val="3"/>
        <charset val="128"/>
      </rPr>
      <t>１年目</t>
    </r>
    <rPh sb="0" eb="2">
      <t>ドウニュウ</t>
    </rPh>
    <rPh sb="2" eb="3">
      <t>ゴ</t>
    </rPh>
    <rPh sb="4" eb="6">
      <t>ネンメ</t>
    </rPh>
    <phoneticPr fontId="2"/>
  </si>
  <si>
    <r>
      <rPr>
        <sz val="10"/>
        <color indexed="8"/>
        <rFont val="ＭＳ Ｐゴシック"/>
        <family val="3"/>
        <charset val="128"/>
      </rPr>
      <t>導入後</t>
    </r>
    <r>
      <rPr>
        <sz val="10"/>
        <color indexed="8"/>
        <rFont val="ＭＳ Ｐゴシック"/>
        <family val="3"/>
        <charset val="128"/>
      </rPr>
      <t>２年目</t>
    </r>
    <r>
      <rPr>
        <sz val="11"/>
        <color indexed="8"/>
        <rFont val="ＭＳ Ｐゴシック"/>
        <family val="3"/>
        <charset val="128"/>
      </rPr>
      <t/>
    </r>
    <rPh sb="0" eb="2">
      <t>ドウニュウ</t>
    </rPh>
    <rPh sb="2" eb="3">
      <t>ゴ</t>
    </rPh>
    <rPh sb="4" eb="6">
      <t>ネンメ</t>
    </rPh>
    <phoneticPr fontId="2"/>
  </si>
  <si>
    <r>
      <rPr>
        <sz val="10"/>
        <color indexed="8"/>
        <rFont val="ＭＳ Ｐゴシック"/>
        <family val="3"/>
        <charset val="128"/>
      </rPr>
      <t>導入後</t>
    </r>
    <r>
      <rPr>
        <sz val="10"/>
        <color indexed="8"/>
        <rFont val="ＭＳ Ｐゴシック"/>
        <family val="3"/>
        <charset val="128"/>
      </rPr>
      <t>３年目</t>
    </r>
    <r>
      <rPr>
        <sz val="11"/>
        <color indexed="8"/>
        <rFont val="ＭＳ Ｐゴシック"/>
        <family val="3"/>
        <charset val="128"/>
      </rPr>
      <t/>
    </r>
    <rPh sb="0" eb="2">
      <t>ドウニュウ</t>
    </rPh>
    <rPh sb="2" eb="3">
      <t>ゴ</t>
    </rPh>
    <rPh sb="4" eb="6">
      <t>ネンメ</t>
    </rPh>
    <phoneticPr fontId="2"/>
  </si>
  <si>
    <t>－</t>
    <phoneticPr fontId="2"/>
  </si>
  <si>
    <t>稼働年月日</t>
    <phoneticPr fontId="2"/>
  </si>
  <si>
    <t>導入設備
（第５条第１号から第５号までの設備）</t>
    <rPh sb="0" eb="2">
      <t>ドウニュウ</t>
    </rPh>
    <rPh sb="2" eb="4">
      <t>セツビ</t>
    </rPh>
    <phoneticPr fontId="2"/>
  </si>
  <si>
    <t>導入設備
（第５条第６号の設備）</t>
    <rPh sb="0" eb="2">
      <t>ドウニュウ</t>
    </rPh>
    <rPh sb="2" eb="4">
      <t>セツビ</t>
    </rPh>
    <phoneticPr fontId="2"/>
  </si>
  <si>
    <t>補助金額</t>
    <rPh sb="0" eb="2">
      <t>ホジョ</t>
    </rPh>
    <rPh sb="2" eb="4">
      <t>キンガク</t>
    </rPh>
    <phoneticPr fontId="2"/>
  </si>
  <si>
    <t>様式第５号（第１０条関係）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</si>
  <si>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４　設備更新計画</t>
    <rPh sb="2" eb="4">
      <t>セツビ</t>
    </rPh>
    <rPh sb="4" eb="6">
      <t>コウシン</t>
    </rPh>
    <rPh sb="6" eb="8">
      <t>ケイカク</t>
    </rPh>
    <phoneticPr fontId="2"/>
  </si>
  <si>
    <t>更新予定設備</t>
    <rPh sb="0" eb="2">
      <t>コウシン</t>
    </rPh>
    <rPh sb="2" eb="4">
      <t>ヨテイ</t>
    </rPh>
    <rPh sb="4" eb="6">
      <t>セツビ</t>
    </rPh>
    <phoneticPr fontId="2"/>
  </si>
  <si>
    <t>更新予定年度</t>
    <rPh sb="0" eb="2">
      <t>コウシン</t>
    </rPh>
    <rPh sb="2" eb="4">
      <t>ヨテイ</t>
    </rPh>
    <rPh sb="4" eb="6">
      <t>ネンド</t>
    </rPh>
    <phoneticPr fontId="2"/>
  </si>
  <si>
    <t>更新実施年度</t>
    <rPh sb="0" eb="2">
      <t>コウシン</t>
    </rPh>
    <rPh sb="2" eb="4">
      <t>ジッシ</t>
    </rPh>
    <rPh sb="4" eb="6">
      <t>ネンド</t>
    </rPh>
    <phoneticPr fontId="2"/>
  </si>
  <si>
    <t>※　事業実施年度以降の計画を記入してください。</t>
    <rPh sb="2" eb="4">
      <t>ジギョウ</t>
    </rPh>
    <rPh sb="4" eb="6">
      <t>ジッシ</t>
    </rPh>
    <rPh sb="6" eb="8">
      <t>ネンド</t>
    </rPh>
    <rPh sb="8" eb="10">
      <t>イコウ</t>
    </rPh>
    <rPh sb="11" eb="13">
      <t>ケイカク</t>
    </rPh>
    <rPh sb="14" eb="16">
      <t>キニュウ</t>
    </rPh>
    <phoneticPr fontId="12"/>
  </si>
  <si>
    <t>排出削減設備導入補助金交付要綱第１０条第１項第２号に基づき、設備更新計画を次のとおり報告します。</t>
    <rPh sb="0" eb="4">
      <t>ハイシュツサクゲン</t>
    </rPh>
    <rPh sb="4" eb="6">
      <t>セツビ</t>
    </rPh>
    <rPh sb="6" eb="8">
      <t>ドウニュウ</t>
    </rPh>
    <rPh sb="30" eb="32">
      <t>セツビ</t>
    </rPh>
    <rPh sb="32" eb="34">
      <t>コウシン</t>
    </rPh>
    <rPh sb="34" eb="36">
      <t>ケイカク</t>
    </rPh>
    <phoneticPr fontId="2"/>
  </si>
  <si>
    <t>（第５条第１項第６号の設備の整備）</t>
    <rPh sb="4" eb="5">
      <t>ダイ</t>
    </rPh>
    <rPh sb="6" eb="7">
      <t>コウ</t>
    </rPh>
    <phoneticPr fontId="2"/>
  </si>
  <si>
    <t>埼玉県民間事業者スマートＣＯ２排出削減設備導入補助金　設備更新計画書</t>
    <rPh sb="0" eb="3">
      <t>サイタマケン</t>
    </rPh>
    <rPh sb="3" eb="5">
      <t>ミンカン</t>
    </rPh>
    <rPh sb="5" eb="8">
      <t>ジギョウシャ</t>
    </rPh>
    <rPh sb="15" eb="17">
      <t>ハイシュツ</t>
    </rPh>
    <rPh sb="17" eb="19">
      <t>サクゲン</t>
    </rPh>
    <rPh sb="19" eb="21">
      <t>セツビ</t>
    </rPh>
    <rPh sb="21" eb="23">
      <t>ドウニュウ</t>
    </rPh>
    <rPh sb="23" eb="26">
      <t>ホジョキンドウニュウコウカホウコクショ</t>
    </rPh>
    <rPh sb="27" eb="29">
      <t>セツビ</t>
    </rPh>
    <rPh sb="29" eb="31">
      <t>コウシン</t>
    </rPh>
    <rPh sb="31" eb="34">
      <t>ケイカクショ</t>
    </rPh>
    <phoneticPr fontId="2"/>
  </si>
  <si>
    <t>年度に補助金交付を受けて実施した事業について、埼玉県民間事業者スマートＣＯ２</t>
    <rPh sb="0" eb="2">
      <t>ネンド</t>
    </rPh>
    <rPh sb="3" eb="6">
      <t>ホジョキン</t>
    </rPh>
    <rPh sb="6" eb="8">
      <t>コウフ</t>
    </rPh>
    <rPh sb="9" eb="10">
      <t>ウ</t>
    </rPh>
    <rPh sb="12" eb="14">
      <t>ジッシ</t>
    </rPh>
    <rPh sb="16" eb="18">
      <t>ジギョウ</t>
    </rPh>
    <phoneticPr fontId="2"/>
  </si>
  <si>
    <r>
      <t>千ｍ</t>
    </r>
    <r>
      <rPr>
        <vertAlign val="superscript"/>
        <sz val="8"/>
        <rFont val="ＭＳ Ｐ明朝"/>
        <family val="1"/>
        <charset val="128"/>
      </rPr>
      <t>3</t>
    </r>
    <rPh sb="0" eb="1">
      <t>セン</t>
    </rPh>
    <phoneticPr fontId="2"/>
  </si>
  <si>
    <r>
      <t>GJ/千ｍ</t>
    </r>
    <r>
      <rPr>
        <vertAlign val="superscript"/>
        <sz val="8"/>
        <rFont val="ＭＳ Ｐ明朝"/>
        <family val="1"/>
        <charset val="128"/>
      </rPr>
      <t>3</t>
    </r>
    <r>
      <rPr>
        <sz val="8"/>
        <rFont val="ＭＳ Ｐ明朝"/>
        <family val="1"/>
        <charset val="128"/>
      </rPr>
      <t xml:space="preserve">
(SATP)</t>
    </r>
    <phoneticPr fontId="2"/>
  </si>
  <si>
    <t>原料炭（輸入原料炭）</t>
    <rPh sb="0" eb="2">
      <t>ゲンリョウ</t>
    </rPh>
    <rPh sb="2" eb="3">
      <t>タン</t>
    </rPh>
    <rPh sb="4" eb="6">
      <t>ユニュウ</t>
    </rPh>
    <rPh sb="6" eb="8">
      <t>ゲンリョウ</t>
    </rPh>
    <rPh sb="8" eb="9">
      <t>スミ</t>
    </rPh>
    <phoneticPr fontId="2"/>
  </si>
  <si>
    <t>原料炭（コークス用原料炭）</t>
    <rPh sb="0" eb="2">
      <t>ゲンリョウ</t>
    </rPh>
    <rPh sb="2" eb="3">
      <t>タン</t>
    </rPh>
    <rPh sb="8" eb="9">
      <t>ヨウ</t>
    </rPh>
    <rPh sb="9" eb="11">
      <t>ゲンリョウ</t>
    </rPh>
    <rPh sb="11" eb="12">
      <t>タン</t>
    </rPh>
    <phoneticPr fontId="2"/>
  </si>
  <si>
    <t>原料炭（吹込用原料炭）</t>
    <rPh sb="0" eb="2">
      <t>ゲンリョウ</t>
    </rPh>
    <rPh sb="2" eb="3">
      <t>タン</t>
    </rPh>
    <rPh sb="4" eb="5">
      <t>フ</t>
    </rPh>
    <rPh sb="5" eb="6">
      <t>コ</t>
    </rPh>
    <rPh sb="6" eb="7">
      <t>ヨウ</t>
    </rPh>
    <phoneticPr fontId="2"/>
  </si>
  <si>
    <t>一般炭（輸入一般炭）</t>
    <rPh sb="0" eb="2">
      <t>イッパン</t>
    </rPh>
    <rPh sb="2" eb="3">
      <t>タン</t>
    </rPh>
    <rPh sb="4" eb="6">
      <t>ユニュウ</t>
    </rPh>
    <rPh sb="6" eb="8">
      <t>イッパン</t>
    </rPh>
    <rPh sb="8" eb="9">
      <t>スミ</t>
    </rPh>
    <phoneticPr fontId="2"/>
  </si>
  <si>
    <t>一般炭（国産一般炭）</t>
    <rPh sb="0" eb="2">
      <t>イッパン</t>
    </rPh>
    <rPh sb="2" eb="3">
      <t>タン</t>
    </rPh>
    <rPh sb="4" eb="6">
      <t>コクサン</t>
    </rPh>
    <rPh sb="6" eb="8">
      <t>イッパン</t>
    </rPh>
    <rPh sb="8" eb="9">
      <t>スミ</t>
    </rPh>
    <phoneticPr fontId="2"/>
  </si>
  <si>
    <t>輸入無煙炭</t>
    <rPh sb="0" eb="2">
      <t>ユニュウ</t>
    </rPh>
    <rPh sb="2" eb="5">
      <t>ムエンタン</t>
    </rPh>
    <phoneticPr fontId="2"/>
  </si>
  <si>
    <t>発電用高炉ガス</t>
    <rPh sb="0" eb="3">
      <t>ハツデンヨウ</t>
    </rPh>
    <rPh sb="3" eb="5">
      <t>コウロ</t>
    </rPh>
    <phoneticPr fontId="2"/>
  </si>
  <si>
    <t>都市ガス</t>
    <rPh sb="0" eb="2">
      <t>トシ</t>
    </rPh>
    <phoneticPr fontId="2"/>
  </si>
  <si>
    <t>その他燃料</t>
  </si>
  <si>
    <t>電気事業者からの買電</t>
    <rPh sb="0" eb="2">
      <t>デンキ</t>
    </rPh>
    <rPh sb="2" eb="5">
      <t>ジギョウシャ</t>
    </rPh>
    <rPh sb="8" eb="10">
      <t>バイデン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</si>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</sst>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"/>
    <numFmt numFmtId="177" formatCode="0.000_);[Red]\(0.000\)"/>
    <numFmt numFmtId="178" formatCode="#,##0;\-#,##0;#"/>
    <numFmt numFmtId="179" formatCode="0.0000_);[Red]\(0.0000\)"/>
    <numFmt numFmtId="180" formatCode="#,##0.000_);[Red]\(#,##0.000\)"/>
    <numFmt numFmtId="181" formatCode="#,##0.0000"/>
    <numFmt numFmtId="182" formatCode="#,##0.0;[Red]\-#,##0.0"/>
    <numFmt numFmtId="183" formatCode="#,##0.0;&quot;▲ &quot;#,##0.0"/>
    <numFmt numFmtId="184" formatCode="0.000"/>
    <numFmt numFmtId="185" formatCode="0.0"/>
  </numFmts>
  <fonts count="25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vertAlign val="subscript"/>
      <sz val="11"/>
      <name val="ＭＳ Ｐ明朝"/>
      <family val="1"/>
      <charset val="128"/>
    </font>
    <font>
      <vertAlign val="subscript"/>
      <sz val="11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vertAlign val="superscript"/>
      <sz val="8"/>
      <name val="ＭＳ Ｐ明朝"/>
      <family val="1"/>
      <charset val="128"/>
    </font>
    <font>
      <vertAlign val="subscript"/>
      <sz val="8"/>
      <name val="ＭＳ Ｐ明朝"/>
      <family val="1"/>
      <charset val="128"/>
    </font>
    <font>
      <b/>
      <sz val="11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8">
    <xf numFmtId="0" fontId="0" fillId="0" borderId="0" xfId="0">
      <alignment vertical="center"/>
    </xf>
    <xf numFmtId="0" fontId="1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0" fontId="18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14" fontId="4" fillId="2" borderId="0" xfId="0" applyNumberFormat="1" applyFont="1" applyFill="1">
      <alignment vertical="center"/>
    </xf>
    <xf numFmtId="176" fontId="4" fillId="2" borderId="3" xfId="0" applyNumberFormat="1" applyFont="1" applyFill="1" applyBorder="1" applyAlignment="1">
      <alignment vertical="center" shrinkToFit="1"/>
    </xf>
    <xf numFmtId="177" fontId="18" fillId="0" borderId="0" xfId="0" applyNumberFormat="1" applyFont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177" fontId="6" fillId="2" borderId="9" xfId="2" applyNumberFormat="1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4" fillId="2" borderId="13" xfId="0" applyFont="1" applyFill="1" applyBorder="1">
      <alignment vertical="center"/>
    </xf>
    <xf numFmtId="0" fontId="6" fillId="2" borderId="14" xfId="2" applyFont="1" applyFill="1" applyBorder="1" applyAlignment="1">
      <alignment horizontal="center" vertical="center"/>
    </xf>
    <xf numFmtId="0" fontId="6" fillId="2" borderId="15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6" fillId="2" borderId="16" xfId="2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center" vertical="center" wrapText="1"/>
    </xf>
    <xf numFmtId="177" fontId="6" fillId="2" borderId="14" xfId="2" applyNumberFormat="1" applyFont="1" applyFill="1" applyBorder="1" applyAlignment="1">
      <alignment horizontal="right" vertical="center" wrapText="1"/>
    </xf>
    <xf numFmtId="0" fontId="6" fillId="2" borderId="18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 shrinkToFit="1"/>
    </xf>
    <xf numFmtId="0" fontId="6" fillId="2" borderId="21" xfId="2" applyFont="1" applyFill="1" applyBorder="1" applyAlignment="1">
      <alignment horizontal="center" vertical="center" shrinkToFit="1"/>
    </xf>
    <xf numFmtId="0" fontId="6" fillId="2" borderId="22" xfId="2" applyFont="1" applyFill="1" applyBorder="1" applyAlignment="1">
      <alignment horizontal="center" vertical="center" shrinkToFit="1"/>
    </xf>
    <xf numFmtId="178" fontId="6" fillId="2" borderId="23" xfId="2" applyNumberFormat="1" applyFont="1" applyFill="1" applyBorder="1" applyAlignment="1">
      <alignment horizontal="center" vertical="center" shrinkToFit="1"/>
    </xf>
    <xf numFmtId="179" fontId="6" fillId="2" borderId="21" xfId="2" applyNumberFormat="1" applyFont="1" applyFill="1" applyBorder="1" applyAlignment="1">
      <alignment horizontal="right" vertical="center" shrinkToFit="1"/>
    </xf>
    <xf numFmtId="0" fontId="9" fillId="2" borderId="22" xfId="2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vertical="center" textRotation="255"/>
    </xf>
    <xf numFmtId="14" fontId="6" fillId="2" borderId="26" xfId="2" applyNumberFormat="1" applyFont="1" applyFill="1" applyBorder="1" applyAlignment="1">
      <alignment horizontal="center" vertical="center" textRotation="255" wrapText="1"/>
    </xf>
    <xf numFmtId="0" fontId="6" fillId="2" borderId="1" xfId="2" applyFont="1" applyFill="1" applyBorder="1" applyAlignment="1">
      <alignment horizontal="center" vertical="center" shrinkToFit="1"/>
    </xf>
    <xf numFmtId="0" fontId="6" fillId="2" borderId="27" xfId="2" applyFont="1" applyFill="1" applyBorder="1" applyAlignment="1">
      <alignment horizontal="center" vertical="center" shrinkToFit="1"/>
    </xf>
    <xf numFmtId="178" fontId="6" fillId="2" borderId="28" xfId="2" applyNumberFormat="1" applyFont="1" applyFill="1" applyBorder="1" applyAlignment="1">
      <alignment horizontal="center" vertical="center" shrinkToFit="1"/>
    </xf>
    <xf numFmtId="179" fontId="6" fillId="2" borderId="19" xfId="2" applyNumberFormat="1" applyFont="1" applyFill="1" applyBorder="1" applyAlignment="1">
      <alignment horizontal="right" vertical="center" shrinkToFit="1"/>
    </xf>
    <xf numFmtId="0" fontId="9" fillId="2" borderId="20" xfId="2" applyFont="1" applyFill="1" applyBorder="1" applyAlignment="1">
      <alignment horizontal="center" vertical="center" shrinkToFit="1"/>
    </xf>
    <xf numFmtId="0" fontId="9" fillId="2" borderId="1" xfId="2" applyFont="1" applyFill="1" applyBorder="1" applyAlignment="1">
      <alignment horizontal="center" vertical="center" shrinkToFit="1"/>
    </xf>
    <xf numFmtId="178" fontId="6" fillId="2" borderId="31" xfId="2" applyNumberFormat="1" applyFont="1" applyFill="1" applyBorder="1" applyAlignment="1">
      <alignment horizontal="center" vertical="center" shrinkToFit="1"/>
    </xf>
    <xf numFmtId="0" fontId="9" fillId="2" borderId="2" xfId="2" applyFont="1" applyFill="1" applyBorder="1" applyAlignment="1">
      <alignment horizontal="center" vertical="center" shrinkToFit="1"/>
    </xf>
    <xf numFmtId="178" fontId="9" fillId="2" borderId="1" xfId="2" applyNumberFormat="1" applyFont="1" applyFill="1" applyBorder="1" applyAlignment="1">
      <alignment horizontal="center" vertical="center" shrinkToFit="1"/>
    </xf>
    <xf numFmtId="178" fontId="6" fillId="2" borderId="33" xfId="2" applyNumberFormat="1" applyFont="1" applyFill="1" applyBorder="1" applyAlignment="1">
      <alignment horizontal="center" vertical="center" shrinkToFit="1"/>
    </xf>
    <xf numFmtId="0" fontId="6" fillId="2" borderId="36" xfId="2" applyFont="1" applyFill="1" applyBorder="1" applyAlignment="1">
      <alignment horizontal="distributed" vertical="center" indent="1"/>
    </xf>
    <xf numFmtId="0" fontId="6" fillId="2" borderId="37" xfId="2" applyFont="1" applyFill="1" applyBorder="1" applyAlignment="1">
      <alignment horizontal="distributed" vertical="center" indent="1"/>
    </xf>
    <xf numFmtId="0" fontId="6" fillId="2" borderId="38" xfId="2" applyFont="1" applyFill="1" applyBorder="1" applyAlignment="1">
      <alignment horizontal="distributed" vertical="center" indent="1"/>
    </xf>
    <xf numFmtId="0" fontId="6" fillId="2" borderId="39" xfId="2" applyFont="1" applyFill="1" applyBorder="1" applyAlignment="1">
      <alignment horizontal="center" vertical="center" shrinkToFit="1"/>
    </xf>
    <xf numFmtId="0" fontId="6" fillId="2" borderId="36" xfId="2" applyFont="1" applyFill="1" applyBorder="1" applyAlignment="1">
      <alignment horizontal="center" vertical="center" shrinkToFit="1"/>
    </xf>
    <xf numFmtId="4" fontId="6" fillId="2" borderId="40" xfId="2" applyNumberFormat="1" applyFont="1" applyFill="1" applyBorder="1" applyAlignment="1">
      <alignment horizontal="center" vertical="center" shrinkToFit="1"/>
    </xf>
    <xf numFmtId="0" fontId="6" fillId="2" borderId="40" xfId="2" applyFont="1" applyFill="1" applyBorder="1" applyAlignment="1">
      <alignment horizontal="center" vertical="center" shrinkToFit="1"/>
    </xf>
    <xf numFmtId="178" fontId="4" fillId="2" borderId="40" xfId="0" applyNumberFormat="1" applyFont="1" applyFill="1" applyBorder="1" applyAlignment="1">
      <alignment horizontal="center" vertical="center" shrinkToFit="1"/>
    </xf>
    <xf numFmtId="177" fontId="6" fillId="2" borderId="37" xfId="2" applyNumberFormat="1" applyFont="1" applyFill="1" applyBorder="1" applyAlignment="1">
      <alignment horizontal="right" vertical="center" shrinkToFit="1"/>
    </xf>
    <xf numFmtId="177" fontId="6" fillId="2" borderId="19" xfId="2" applyNumberFormat="1" applyFont="1" applyFill="1" applyBorder="1" applyAlignment="1">
      <alignment horizontal="right" vertical="center" shrinkToFit="1"/>
    </xf>
    <xf numFmtId="0" fontId="6" fillId="2" borderId="41" xfId="2" applyFont="1" applyFill="1" applyBorder="1" applyAlignment="1">
      <alignment horizontal="center" vertical="center" shrinkToFit="1"/>
    </xf>
    <xf numFmtId="178" fontId="6" fillId="2" borderId="42" xfId="2" applyNumberFormat="1" applyFont="1" applyFill="1" applyBorder="1" applyAlignment="1">
      <alignment horizontal="center" vertical="center" shrinkToFit="1"/>
    </xf>
    <xf numFmtId="178" fontId="6" fillId="2" borderId="43" xfId="2" applyNumberFormat="1" applyFont="1" applyFill="1" applyBorder="1" applyAlignment="1">
      <alignment horizontal="center" vertical="center" shrinkToFit="1"/>
    </xf>
    <xf numFmtId="0" fontId="4" fillId="2" borderId="44" xfId="0" applyFont="1" applyFill="1" applyBorder="1" applyAlignment="1">
      <alignment horizontal="center" vertical="center" shrinkToFit="1"/>
    </xf>
    <xf numFmtId="178" fontId="4" fillId="2" borderId="34" xfId="0" applyNumberFormat="1" applyFont="1" applyFill="1" applyBorder="1" applyAlignment="1">
      <alignment horizontal="center" vertical="center" shrinkToFit="1"/>
    </xf>
    <xf numFmtId="0" fontId="9" fillId="2" borderId="45" xfId="2" applyFont="1" applyFill="1" applyBorder="1" applyAlignment="1">
      <alignment horizontal="center" vertical="center" shrinkToFit="1"/>
    </xf>
    <xf numFmtId="178" fontId="6" fillId="2" borderId="41" xfId="2" applyNumberFormat="1" applyFont="1" applyFill="1" applyBorder="1" applyAlignment="1">
      <alignment horizontal="center" vertical="center" shrinkToFit="1"/>
    </xf>
    <xf numFmtId="178" fontId="6" fillId="2" borderId="24" xfId="2" applyNumberFormat="1" applyFont="1" applyFill="1" applyBorder="1" applyAlignment="1">
      <alignment horizontal="center" vertical="center" shrinkToFit="1"/>
    </xf>
    <xf numFmtId="0" fontId="6" fillId="2" borderId="48" xfId="2" applyFont="1" applyFill="1" applyBorder="1" applyAlignment="1">
      <alignment horizontal="center" vertical="center" shrinkToFit="1"/>
    </xf>
    <xf numFmtId="178" fontId="4" fillId="2" borderId="33" xfId="0" applyNumberFormat="1" applyFont="1" applyFill="1" applyBorder="1" applyAlignment="1">
      <alignment horizontal="center" vertical="center" shrinkToFit="1"/>
    </xf>
    <xf numFmtId="0" fontId="6" fillId="2" borderId="45" xfId="2" applyFont="1" applyFill="1" applyBorder="1" applyAlignment="1">
      <alignment horizontal="center" vertical="center" shrinkToFit="1"/>
    </xf>
    <xf numFmtId="178" fontId="6" fillId="2" borderId="50" xfId="2" applyNumberFormat="1" applyFont="1" applyFill="1" applyBorder="1" applyAlignment="1">
      <alignment horizontal="center" vertical="center" shrinkToFit="1"/>
    </xf>
    <xf numFmtId="0" fontId="6" fillId="2" borderId="47" xfId="2" applyFont="1" applyFill="1" applyBorder="1" applyAlignment="1">
      <alignment horizontal="center" vertical="center" shrinkToFit="1"/>
    </xf>
    <xf numFmtId="178" fontId="4" fillId="2" borderId="50" xfId="0" applyNumberFormat="1" applyFont="1" applyFill="1" applyBorder="1" applyAlignment="1">
      <alignment horizontal="center" vertical="center" shrinkToFit="1"/>
    </xf>
    <xf numFmtId="178" fontId="9" fillId="2" borderId="39" xfId="2" applyNumberFormat="1" applyFont="1" applyFill="1" applyBorder="1" applyAlignment="1">
      <alignment horizontal="center" vertical="center" shrinkToFit="1"/>
    </xf>
    <xf numFmtId="0" fontId="6" fillId="2" borderId="42" xfId="2" applyFont="1" applyFill="1" applyBorder="1" applyAlignment="1">
      <alignment horizontal="center" vertical="center" shrinkToFit="1"/>
    </xf>
    <xf numFmtId="178" fontId="18" fillId="0" borderId="42" xfId="0" applyNumberFormat="1" applyFont="1" applyBorder="1" applyAlignment="1">
      <alignment horizontal="center" vertical="center" shrinkToFit="1"/>
    </xf>
    <xf numFmtId="177" fontId="6" fillId="2" borderId="51" xfId="2" applyNumberFormat="1" applyFont="1" applyFill="1" applyBorder="1" applyAlignment="1">
      <alignment horizontal="right" vertical="center" shrinkToFit="1"/>
    </xf>
    <xf numFmtId="178" fontId="6" fillId="2" borderId="48" xfId="2" applyNumberFormat="1" applyFont="1" applyFill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178" fontId="18" fillId="0" borderId="48" xfId="0" applyNumberFormat="1" applyFont="1" applyBorder="1" applyAlignment="1">
      <alignment vertical="center" shrinkToFit="1"/>
    </xf>
    <xf numFmtId="0" fontId="4" fillId="2" borderId="52" xfId="0" applyFont="1" applyFill="1" applyBorder="1" applyAlignment="1">
      <alignment vertical="center" textRotation="255"/>
    </xf>
    <xf numFmtId="178" fontId="6" fillId="2" borderId="53" xfId="2" applyNumberFormat="1" applyFont="1" applyFill="1" applyBorder="1" applyAlignment="1">
      <alignment horizontal="center" vertical="center" shrinkToFit="1"/>
    </xf>
    <xf numFmtId="3" fontId="6" fillId="2" borderId="54" xfId="2" applyNumberFormat="1" applyFont="1" applyFill="1" applyBorder="1" applyAlignment="1">
      <alignment horizontal="center" vertical="center" shrinkToFit="1"/>
    </xf>
    <xf numFmtId="178" fontId="6" fillId="2" borderId="54" xfId="2" applyNumberFormat="1" applyFont="1" applyFill="1" applyBorder="1" applyAlignment="1">
      <alignment horizontal="center" vertical="center" shrinkToFit="1"/>
    </xf>
    <xf numFmtId="0" fontId="4" fillId="2" borderId="56" xfId="0" applyFont="1" applyFill="1" applyBorder="1">
      <alignment vertical="center"/>
    </xf>
    <xf numFmtId="178" fontId="6" fillId="2" borderId="57" xfId="2" applyNumberFormat="1" applyFont="1" applyFill="1" applyBorder="1" applyAlignment="1">
      <alignment horizontal="center" vertical="center" shrinkToFit="1"/>
    </xf>
    <xf numFmtId="0" fontId="18" fillId="0" borderId="58" xfId="0" applyFont="1" applyBorder="1" applyAlignment="1">
      <alignment horizontal="center" vertical="center" shrinkToFit="1"/>
    </xf>
    <xf numFmtId="0" fontId="18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19" fillId="0" borderId="0" xfId="0" applyFo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5" borderId="27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51" xfId="0" applyFill="1" applyBorder="1" applyAlignment="1" applyProtection="1">
      <alignment horizontal="center" vertical="center"/>
      <protection locked="0"/>
    </xf>
    <xf numFmtId="182" fontId="14" fillId="5" borderId="27" xfId="1" applyNumberFormat="1" applyFont="1" applyFill="1" applyBorder="1" applyAlignment="1" applyProtection="1">
      <alignment horizontal="center" vertical="center" wrapText="1"/>
      <protection locked="0"/>
    </xf>
    <xf numFmtId="182" fontId="14" fillId="5" borderId="51" xfId="1" applyNumberFormat="1" applyFont="1" applyFill="1" applyBorder="1" applyAlignment="1" applyProtection="1">
      <alignment horizontal="center" vertical="center" wrapText="1"/>
      <protection locked="0"/>
    </xf>
    <xf numFmtId="182" fontId="1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24" xfId="2" applyFont="1" applyFill="1" applyBorder="1" applyAlignment="1">
      <alignment horizontal="distributed" vertical="center" indent="1"/>
    </xf>
    <xf numFmtId="0" fontId="18" fillId="6" borderId="0" xfId="0" applyFont="1" applyFill="1" applyAlignment="1">
      <alignment horizontal="center" vertical="center" shrinkToFit="1"/>
    </xf>
    <xf numFmtId="0" fontId="3" fillId="2" borderId="3" xfId="0" applyFont="1" applyFill="1" applyBorder="1" applyAlignment="1">
      <alignment horizontal="right" vertical="center"/>
    </xf>
    <xf numFmtId="178" fontId="6" fillId="3" borderId="19" xfId="3" applyNumberFormat="1" applyFont="1" applyFill="1" applyBorder="1" applyAlignment="1" applyProtection="1">
      <alignment horizontal="center" vertical="center" shrinkToFit="1"/>
      <protection locked="0"/>
    </xf>
    <xf numFmtId="178" fontId="6" fillId="4" borderId="25" xfId="2" applyNumberFormat="1" applyFont="1" applyFill="1" applyBorder="1" applyAlignment="1">
      <alignment horizontal="center" vertical="center" shrinkToFit="1"/>
    </xf>
    <xf numFmtId="184" fontId="18" fillId="0" borderId="0" xfId="0" applyNumberFormat="1" applyFont="1">
      <alignment vertical="center"/>
    </xf>
    <xf numFmtId="185" fontId="6" fillId="2" borderId="27" xfId="2" applyNumberFormat="1" applyFont="1" applyFill="1" applyBorder="1" applyAlignment="1">
      <alignment horizontal="center" vertical="center" shrinkToFit="1"/>
    </xf>
    <xf numFmtId="178" fontId="6" fillId="3" borderId="29" xfId="3" applyNumberFormat="1" applyFont="1" applyFill="1" applyBorder="1" applyAlignment="1" applyProtection="1">
      <alignment horizontal="center" vertical="center" shrinkToFit="1"/>
      <protection locked="0"/>
    </xf>
    <xf numFmtId="178" fontId="6" fillId="3" borderId="30" xfId="3" applyNumberFormat="1" applyFont="1" applyFill="1" applyBorder="1" applyAlignment="1" applyProtection="1">
      <alignment horizontal="center" vertical="center" shrinkToFit="1"/>
      <protection locked="0"/>
    </xf>
    <xf numFmtId="0" fontId="9" fillId="2" borderId="1" xfId="2" applyFont="1" applyFill="1" applyBorder="1" applyAlignment="1">
      <alignment horizontal="center" vertical="center" wrapText="1" shrinkToFit="1"/>
    </xf>
    <xf numFmtId="178" fontId="6" fillId="2" borderId="25" xfId="2" applyNumberFormat="1" applyFont="1" applyFill="1" applyBorder="1" applyAlignment="1">
      <alignment horizontal="center" vertical="center" shrinkToFit="1"/>
    </xf>
    <xf numFmtId="178" fontId="6" fillId="2" borderId="35" xfId="2" applyNumberFormat="1" applyFont="1" applyFill="1" applyBorder="1" applyAlignment="1">
      <alignment horizontal="center" vertical="center" shrinkToFit="1"/>
    </xf>
    <xf numFmtId="180" fontId="6" fillId="2" borderId="37" xfId="3" applyNumberFormat="1" applyFont="1" applyFill="1" applyBorder="1" applyAlignment="1" applyProtection="1">
      <alignment horizontal="center" vertical="center" shrinkToFit="1"/>
    </xf>
    <xf numFmtId="178" fontId="6" fillId="2" borderId="38" xfId="2" applyNumberFormat="1" applyFont="1" applyFill="1" applyBorder="1" applyAlignment="1">
      <alignment horizontal="center" vertical="center" shrinkToFit="1"/>
    </xf>
    <xf numFmtId="178" fontId="6" fillId="4" borderId="46" xfId="2" applyNumberFormat="1" applyFont="1" applyFill="1" applyBorder="1" applyAlignment="1">
      <alignment horizontal="center" vertical="center" shrinkToFit="1"/>
    </xf>
    <xf numFmtId="178" fontId="6" fillId="2" borderId="49" xfId="2" applyNumberFormat="1" applyFont="1" applyFill="1" applyBorder="1" applyAlignment="1">
      <alignment horizontal="center" vertical="center" shrinkToFit="1"/>
    </xf>
    <xf numFmtId="178" fontId="6" fillId="4" borderId="38" xfId="2" applyNumberFormat="1" applyFont="1" applyFill="1" applyBorder="1" applyAlignment="1">
      <alignment horizontal="center" vertical="center" shrinkToFit="1"/>
    </xf>
    <xf numFmtId="178" fontId="6" fillId="2" borderId="55" xfId="2" applyNumberFormat="1" applyFont="1" applyFill="1" applyBorder="1" applyAlignment="1">
      <alignment horizontal="center" vertical="center" shrinkToFit="1"/>
    </xf>
    <xf numFmtId="178" fontId="4" fillId="2" borderId="107" xfId="0" applyNumberFormat="1" applyFont="1" applyFill="1" applyBorder="1" applyAlignment="1">
      <alignment horizontal="center" vertical="center" shrinkToFit="1"/>
    </xf>
    <xf numFmtId="178" fontId="6" fillId="2" borderId="59" xfId="2" applyNumberFormat="1" applyFont="1" applyFill="1" applyBorder="1" applyAlignment="1">
      <alignment horizontal="center" vertical="center" shrinkToFit="1"/>
    </xf>
    <xf numFmtId="0" fontId="0" fillId="5" borderId="27" xfId="0" applyFill="1" applyBorder="1" applyAlignment="1" applyProtection="1">
      <alignment horizontal="center" vertical="center"/>
      <protection locked="0"/>
    </xf>
    <xf numFmtId="0" fontId="0" fillId="5" borderId="5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62" xfId="0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5" borderId="28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0" fillId="5" borderId="60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41" xfId="0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20" fillId="0" borderId="60" xfId="0" applyFont="1" applyBorder="1" applyAlignment="1">
      <alignment horizontal="left" vertical="center" wrapText="1"/>
    </xf>
    <xf numFmtId="0" fontId="20" fillId="0" borderId="62" xfId="0" applyFont="1" applyBorder="1" applyAlignment="1">
      <alignment horizontal="left" vertical="center" wrapText="1"/>
    </xf>
    <xf numFmtId="0" fontId="20" fillId="0" borderId="63" xfId="0" applyFont="1" applyBorder="1" applyAlignment="1">
      <alignment horizontal="left" vertical="center" wrapText="1"/>
    </xf>
    <xf numFmtId="0" fontId="20" fillId="0" borderId="41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64" xfId="0" applyFont="1" applyBorder="1" applyAlignment="1">
      <alignment horizontal="left" vertical="center" wrapText="1"/>
    </xf>
    <xf numFmtId="0" fontId="19" fillId="0" borderId="65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right" vertical="center"/>
    </xf>
    <xf numFmtId="0" fontId="16" fillId="0" borderId="68" xfId="0" applyFont="1" applyBorder="1" applyAlignment="1">
      <alignment horizontal="right" vertical="center"/>
    </xf>
    <xf numFmtId="0" fontId="16" fillId="0" borderId="69" xfId="0" applyFont="1" applyBorder="1" applyAlignment="1">
      <alignment horizontal="right" vertical="center"/>
    </xf>
    <xf numFmtId="0" fontId="16" fillId="0" borderId="70" xfId="0" applyFont="1" applyBorder="1" applyAlignment="1">
      <alignment horizontal="right" vertical="center"/>
    </xf>
    <xf numFmtId="0" fontId="16" fillId="0" borderId="71" xfId="0" applyFont="1" applyBorder="1" applyAlignment="1">
      <alignment horizontal="right" vertical="center"/>
    </xf>
    <xf numFmtId="0" fontId="16" fillId="0" borderId="72" xfId="0" applyFont="1" applyBorder="1" applyAlignment="1">
      <alignment horizontal="right" vertical="center"/>
    </xf>
    <xf numFmtId="183" fontId="16" fillId="0" borderId="60" xfId="1" applyNumberFormat="1" applyFont="1" applyFill="1" applyBorder="1" applyAlignment="1" applyProtection="1">
      <alignment horizontal="right" vertical="center"/>
    </xf>
    <xf numFmtId="183" fontId="16" fillId="0" borderId="62" xfId="1" applyNumberFormat="1" applyFont="1" applyFill="1" applyBorder="1" applyAlignment="1" applyProtection="1">
      <alignment horizontal="right" vertical="center"/>
    </xf>
    <xf numFmtId="183" fontId="16" fillId="0" borderId="2" xfId="1" applyNumberFormat="1" applyFont="1" applyFill="1" applyBorder="1" applyAlignment="1" applyProtection="1">
      <alignment horizontal="right" vertical="center"/>
    </xf>
    <xf numFmtId="183" fontId="16" fillId="0" borderId="41" xfId="1" applyNumberFormat="1" applyFont="1" applyFill="1" applyBorder="1" applyAlignment="1" applyProtection="1">
      <alignment horizontal="right" vertical="center"/>
    </xf>
    <xf numFmtId="183" fontId="16" fillId="0" borderId="19" xfId="1" applyNumberFormat="1" applyFont="1" applyFill="1" applyBorder="1" applyAlignment="1" applyProtection="1">
      <alignment horizontal="right" vertical="center"/>
    </xf>
    <xf numFmtId="183" fontId="16" fillId="0" borderId="20" xfId="1" applyNumberFormat="1" applyFont="1" applyFill="1" applyBorder="1" applyAlignment="1" applyProtection="1">
      <alignment horizontal="right" vertical="center"/>
    </xf>
    <xf numFmtId="0" fontId="20" fillId="0" borderId="60" xfId="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0" fontId="20" fillId="0" borderId="41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38" fontId="16" fillId="0" borderId="65" xfId="1" applyFont="1" applyFill="1" applyBorder="1" applyAlignment="1" applyProtection="1">
      <alignment horizontal="center" vertical="center"/>
      <protection locked="0"/>
    </xf>
    <xf numFmtId="38" fontId="16" fillId="0" borderId="62" xfId="1" applyFont="1" applyFill="1" applyBorder="1" applyAlignment="1" applyProtection="1">
      <alignment horizontal="center" vertical="center"/>
      <protection locked="0"/>
    </xf>
    <xf numFmtId="38" fontId="16" fillId="0" borderId="2" xfId="1" applyFont="1" applyFill="1" applyBorder="1" applyAlignment="1" applyProtection="1">
      <alignment horizontal="center" vertical="center"/>
      <protection locked="0"/>
    </xf>
    <xf numFmtId="38" fontId="16" fillId="0" borderId="66" xfId="1" applyFont="1" applyFill="1" applyBorder="1" applyAlignment="1" applyProtection="1">
      <alignment horizontal="center" vertical="center"/>
      <protection locked="0"/>
    </xf>
    <xf numFmtId="38" fontId="16" fillId="0" borderId="19" xfId="1" applyFont="1" applyFill="1" applyBorder="1" applyAlignment="1" applyProtection="1">
      <alignment horizontal="center" vertical="center"/>
      <protection locked="0"/>
    </xf>
    <xf numFmtId="38" fontId="16" fillId="0" borderId="20" xfId="1" applyFont="1" applyFill="1" applyBorder="1" applyAlignment="1" applyProtection="1">
      <alignment horizontal="center" vertical="center"/>
      <protection locked="0"/>
    </xf>
    <xf numFmtId="38" fontId="16" fillId="0" borderId="60" xfId="1" applyFont="1" applyFill="1" applyBorder="1" applyAlignment="1" applyProtection="1">
      <alignment horizontal="center" vertical="center"/>
      <protection locked="0"/>
    </xf>
    <xf numFmtId="38" fontId="16" fillId="0" borderId="41" xfId="1" applyFont="1" applyFill="1" applyBorder="1" applyAlignment="1" applyProtection="1">
      <alignment horizontal="center" vertical="center"/>
      <protection locked="0"/>
    </xf>
    <xf numFmtId="38" fontId="16" fillId="5" borderId="60" xfId="1" applyFont="1" applyFill="1" applyBorder="1" applyAlignment="1" applyProtection="1">
      <alignment horizontal="right" vertical="center"/>
      <protection locked="0"/>
    </xf>
    <xf numFmtId="38" fontId="16" fillId="5" borderId="62" xfId="1" applyFont="1" applyFill="1" applyBorder="1" applyAlignment="1" applyProtection="1">
      <alignment horizontal="right" vertical="center"/>
      <protection locked="0"/>
    </xf>
    <xf numFmtId="38" fontId="16" fillId="5" borderId="2" xfId="1" applyFont="1" applyFill="1" applyBorder="1" applyAlignment="1" applyProtection="1">
      <alignment horizontal="right" vertical="center"/>
      <protection locked="0"/>
    </xf>
    <xf numFmtId="38" fontId="16" fillId="5" borderId="41" xfId="1" applyFont="1" applyFill="1" applyBorder="1" applyAlignment="1" applyProtection="1">
      <alignment horizontal="right" vertical="center"/>
      <protection locked="0"/>
    </xf>
    <xf numFmtId="38" fontId="16" fillId="5" borderId="19" xfId="1" applyFont="1" applyFill="1" applyBorder="1" applyAlignment="1" applyProtection="1">
      <alignment horizontal="right" vertical="center"/>
      <protection locked="0"/>
    </xf>
    <xf numFmtId="38" fontId="16" fillId="5" borderId="20" xfId="1" applyFont="1" applyFill="1" applyBorder="1" applyAlignment="1" applyProtection="1">
      <alignment horizontal="right" vertical="center"/>
      <protection locked="0"/>
    </xf>
    <xf numFmtId="0" fontId="19" fillId="0" borderId="28" xfId="0" applyFont="1" applyBorder="1" applyAlignment="1">
      <alignment horizontal="center" vertical="center" wrapText="1"/>
    </xf>
    <xf numFmtId="38" fontId="16" fillId="5" borderId="60" xfId="1" applyFont="1" applyFill="1" applyBorder="1" applyAlignment="1" applyProtection="1">
      <alignment horizontal="center" vertical="center"/>
      <protection locked="0"/>
    </xf>
    <xf numFmtId="38" fontId="16" fillId="5" borderId="62" xfId="1" applyFont="1" applyFill="1" applyBorder="1" applyAlignment="1" applyProtection="1">
      <alignment horizontal="center" vertical="center"/>
      <protection locked="0"/>
    </xf>
    <xf numFmtId="38" fontId="16" fillId="5" borderId="2" xfId="1" applyFont="1" applyFill="1" applyBorder="1" applyAlignment="1" applyProtection="1">
      <alignment horizontal="center" vertical="center"/>
      <protection locked="0"/>
    </xf>
    <xf numFmtId="38" fontId="16" fillId="5" borderId="41" xfId="1" applyFont="1" applyFill="1" applyBorder="1" applyAlignment="1" applyProtection="1">
      <alignment horizontal="center" vertical="center"/>
      <protection locked="0"/>
    </xf>
    <xf numFmtId="38" fontId="16" fillId="5" borderId="19" xfId="1" applyFont="1" applyFill="1" applyBorder="1" applyAlignment="1" applyProtection="1">
      <alignment horizontal="center" vertical="center"/>
      <protection locked="0"/>
    </xf>
    <xf numFmtId="38" fontId="16" fillId="5" borderId="20" xfId="1" applyFont="1" applyFill="1" applyBorder="1" applyAlignment="1" applyProtection="1">
      <alignment horizontal="center" vertical="center"/>
      <protection locked="0"/>
    </xf>
    <xf numFmtId="38" fontId="16" fillId="5" borderId="65" xfId="1" applyFont="1" applyFill="1" applyBorder="1" applyAlignment="1" applyProtection="1">
      <alignment horizontal="center" vertical="center" wrapText="1"/>
      <protection locked="0"/>
    </xf>
    <xf numFmtId="38" fontId="16" fillId="5" borderId="62" xfId="1" applyFont="1" applyFill="1" applyBorder="1" applyAlignment="1" applyProtection="1">
      <alignment horizontal="center" vertical="center" wrapText="1"/>
      <protection locked="0"/>
    </xf>
    <xf numFmtId="38" fontId="16" fillId="5" borderId="2" xfId="1" applyFont="1" applyFill="1" applyBorder="1" applyAlignment="1" applyProtection="1">
      <alignment horizontal="center" vertical="center" wrapText="1"/>
      <protection locked="0"/>
    </xf>
    <xf numFmtId="38" fontId="16" fillId="5" borderId="66" xfId="1" applyFont="1" applyFill="1" applyBorder="1" applyAlignment="1" applyProtection="1">
      <alignment horizontal="center" vertical="center" wrapText="1"/>
      <protection locked="0"/>
    </xf>
    <xf numFmtId="38" fontId="16" fillId="5" borderId="19" xfId="1" applyFont="1" applyFill="1" applyBorder="1" applyAlignment="1" applyProtection="1">
      <alignment horizontal="center" vertical="center" wrapText="1"/>
      <protection locked="0"/>
    </xf>
    <xf numFmtId="38" fontId="16" fillId="5" borderId="20" xfId="1" applyFont="1" applyFill="1" applyBorder="1" applyAlignment="1" applyProtection="1">
      <alignment horizontal="center" vertical="center" wrapText="1"/>
      <protection locked="0"/>
    </xf>
    <xf numFmtId="0" fontId="19" fillId="0" borderId="60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182" fontId="14" fillId="5" borderId="27" xfId="1" applyNumberFormat="1" applyFont="1" applyFill="1" applyBorder="1" applyAlignment="1" applyProtection="1">
      <alignment horizontal="center" vertical="center" wrapText="1"/>
      <protection locked="0"/>
    </xf>
    <xf numFmtId="182" fontId="14" fillId="5" borderId="51" xfId="1" applyNumberFormat="1" applyFont="1" applyFill="1" applyBorder="1" applyAlignment="1" applyProtection="1">
      <alignment horizontal="center" vertical="center" wrapText="1"/>
      <protection locked="0"/>
    </xf>
    <xf numFmtId="182" fontId="14" fillId="5" borderId="1" xfId="1" applyNumberFormat="1" applyFont="1" applyFill="1" applyBorder="1" applyAlignment="1" applyProtection="1">
      <alignment horizontal="center" vertical="center" wrapText="1"/>
      <protection locked="0"/>
    </xf>
    <xf numFmtId="182" fontId="14" fillId="5" borderId="88" xfId="1" applyNumberFormat="1" applyFont="1" applyFill="1" applyBorder="1" applyAlignment="1" applyProtection="1">
      <alignment horizontal="center" vertical="center" wrapText="1"/>
      <protection locked="0"/>
    </xf>
    <xf numFmtId="182" fontId="14" fillId="5" borderId="89" xfId="1" applyNumberFormat="1" applyFont="1" applyFill="1" applyBorder="1" applyAlignment="1" applyProtection="1">
      <alignment horizontal="center" vertical="center" wrapText="1"/>
      <protection locked="0"/>
    </xf>
    <xf numFmtId="182" fontId="14" fillId="5" borderId="105" xfId="1" applyNumberFormat="1" applyFont="1" applyFill="1" applyBorder="1" applyAlignment="1" applyProtection="1">
      <alignment horizontal="center" vertical="center" wrapText="1"/>
      <protection locked="0"/>
    </xf>
    <xf numFmtId="182" fontId="14" fillId="0" borderId="41" xfId="1" applyNumberFormat="1" applyFont="1" applyBorder="1" applyAlignment="1">
      <alignment horizontal="right" vertical="center" wrapText="1"/>
    </xf>
    <xf numFmtId="182" fontId="14" fillId="0" borderId="19" xfId="1" applyNumberFormat="1" applyFont="1" applyBorder="1" applyAlignment="1">
      <alignment horizontal="right" vertical="center" wrapText="1"/>
    </xf>
    <xf numFmtId="182" fontId="14" fillId="0" borderId="20" xfId="1" applyNumberFormat="1" applyFont="1" applyBorder="1" applyAlignment="1">
      <alignment horizontal="right" vertical="center" wrapText="1"/>
    </xf>
    <xf numFmtId="0" fontId="0" fillId="0" borderId="33" xfId="0" applyBorder="1" applyAlignment="1">
      <alignment horizontal="center" vertical="center"/>
    </xf>
    <xf numFmtId="0" fontId="0" fillId="5" borderId="88" xfId="0" applyFill="1" applyBorder="1" applyAlignment="1" applyProtection="1">
      <alignment horizontal="center" vertical="center"/>
      <protection locked="0"/>
    </xf>
    <xf numFmtId="0" fontId="0" fillId="5" borderId="89" xfId="0" applyFill="1" applyBorder="1" applyAlignment="1" applyProtection="1">
      <alignment horizontal="center" vertical="center"/>
      <protection locked="0"/>
    </xf>
    <xf numFmtId="0" fontId="0" fillId="5" borderId="105" xfId="0" applyFill="1" applyBorder="1" applyAlignment="1" applyProtection="1">
      <alignment horizontal="center" vertical="center"/>
      <protection locked="0"/>
    </xf>
    <xf numFmtId="0" fontId="0" fillId="5" borderId="60" xfId="0" applyFill="1" applyBorder="1" applyAlignment="1" applyProtection="1">
      <alignment horizontal="left" vertical="center" wrapText="1"/>
      <protection locked="0"/>
    </xf>
    <xf numFmtId="0" fontId="0" fillId="5" borderId="62" xfId="0" applyFill="1" applyBorder="1" applyAlignment="1" applyProtection="1">
      <alignment horizontal="left" vertical="center" wrapText="1"/>
      <protection locked="0"/>
    </xf>
    <xf numFmtId="0" fontId="0" fillId="5" borderId="2" xfId="0" applyFill="1" applyBorder="1" applyAlignment="1" applyProtection="1">
      <alignment horizontal="left" vertical="center" wrapText="1"/>
      <protection locked="0"/>
    </xf>
    <xf numFmtId="0" fontId="0" fillId="5" borderId="41" xfId="0" applyFill="1" applyBorder="1" applyAlignment="1" applyProtection="1">
      <alignment horizontal="left" vertical="center" wrapText="1"/>
      <protection locked="0"/>
    </xf>
    <xf numFmtId="0" fontId="0" fillId="5" borderId="19" xfId="0" applyFill="1" applyBorder="1" applyAlignment="1" applyProtection="1">
      <alignment horizontal="left" vertical="center" wrapText="1"/>
      <protection locked="0"/>
    </xf>
    <xf numFmtId="0" fontId="0" fillId="5" borderId="20" xfId="0" applyFill="1" applyBorder="1" applyAlignment="1" applyProtection="1">
      <alignment horizontal="left" vertical="center" wrapText="1"/>
      <protection locked="0"/>
    </xf>
    <xf numFmtId="0" fontId="16" fillId="5" borderId="28" xfId="0" applyFont="1" applyFill="1" applyBorder="1" applyAlignment="1" applyProtection="1">
      <alignment horizontal="left" vertical="center"/>
      <protection locked="0"/>
    </xf>
    <xf numFmtId="0" fontId="16" fillId="0" borderId="28" xfId="0" applyFont="1" applyBorder="1" applyAlignment="1">
      <alignment horizontal="center" vertical="center" shrinkToFit="1"/>
    </xf>
    <xf numFmtId="0" fontId="0" fillId="5" borderId="28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left" vertical="center" wrapText="1"/>
    </xf>
    <xf numFmtId="0" fontId="16" fillId="0" borderId="60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2" borderId="95" xfId="0" applyFont="1" applyFill="1" applyBorder="1" applyAlignment="1">
      <alignment horizontal="distributed" vertical="center" indent="1"/>
    </xf>
    <xf numFmtId="0" fontId="4" fillId="2" borderId="96" xfId="0" applyFont="1" applyFill="1" applyBorder="1" applyAlignment="1">
      <alignment horizontal="distributed" vertical="center" indent="1"/>
    </xf>
    <xf numFmtId="0" fontId="4" fillId="2" borderId="97" xfId="0" applyFont="1" applyFill="1" applyBorder="1" applyAlignment="1">
      <alignment horizontal="distributed" vertical="center" indent="1"/>
    </xf>
    <xf numFmtId="178" fontId="6" fillId="2" borderId="98" xfId="2" applyNumberFormat="1" applyFont="1" applyFill="1" applyBorder="1" applyAlignment="1">
      <alignment vertical="center" shrinkToFit="1"/>
    </xf>
    <xf numFmtId="178" fontId="18" fillId="0" borderId="99" xfId="0" applyNumberFormat="1" applyFont="1" applyBorder="1" applyAlignment="1">
      <alignment vertical="center" shrinkToFit="1"/>
    </xf>
    <xf numFmtId="178" fontId="4" fillId="2" borderId="100" xfId="0" applyNumberFormat="1" applyFont="1" applyFill="1" applyBorder="1" applyAlignment="1">
      <alignment horizontal="center" vertical="center" shrinkToFit="1"/>
    </xf>
    <xf numFmtId="178" fontId="4" fillId="2" borderId="99" xfId="0" applyNumberFormat="1" applyFont="1" applyFill="1" applyBorder="1" applyAlignment="1">
      <alignment horizontal="center" vertical="center" shrinkToFit="1"/>
    </xf>
    <xf numFmtId="178" fontId="6" fillId="2" borderId="100" xfId="2" applyNumberFormat="1" applyFont="1" applyFill="1" applyBorder="1" applyAlignment="1">
      <alignment horizontal="center" vertical="center" shrinkToFit="1"/>
    </xf>
    <xf numFmtId="178" fontId="6" fillId="2" borderId="99" xfId="2" applyNumberFormat="1" applyFont="1" applyFill="1" applyBorder="1" applyAlignment="1">
      <alignment horizontal="center" vertical="center" shrinkToFit="1"/>
    </xf>
    <xf numFmtId="0" fontId="4" fillId="2" borderId="88" xfId="0" applyFont="1" applyFill="1" applyBorder="1" applyAlignment="1">
      <alignment horizontal="distributed" vertical="center" indent="1"/>
    </xf>
    <xf numFmtId="0" fontId="4" fillId="2" borderId="89" xfId="0" applyFont="1" applyFill="1" applyBorder="1" applyAlignment="1">
      <alignment horizontal="distributed" vertical="center" indent="1"/>
    </xf>
    <xf numFmtId="0" fontId="4" fillId="2" borderId="90" xfId="0" applyFont="1" applyFill="1" applyBorder="1" applyAlignment="1">
      <alignment horizontal="distributed" vertical="center" indent="1"/>
    </xf>
    <xf numFmtId="180" fontId="6" fillId="2" borderId="91" xfId="3" applyNumberFormat="1" applyFont="1" applyFill="1" applyBorder="1" applyAlignment="1" applyProtection="1">
      <alignment horizontal="center" vertical="center" shrinkToFit="1"/>
    </xf>
    <xf numFmtId="0" fontId="18" fillId="0" borderId="82" xfId="0" applyFont="1" applyBorder="1" applyAlignment="1">
      <alignment horizontal="center" vertical="center" shrinkToFit="1"/>
    </xf>
    <xf numFmtId="0" fontId="6" fillId="2" borderId="81" xfId="2" applyFont="1" applyFill="1" applyBorder="1" applyAlignment="1">
      <alignment horizontal="center" vertical="center" shrinkToFit="1"/>
    </xf>
    <xf numFmtId="178" fontId="6" fillId="2" borderId="81" xfId="2" applyNumberFormat="1" applyFont="1" applyFill="1" applyBorder="1" applyAlignment="1">
      <alignment horizontal="center" vertical="center" shrinkToFit="1"/>
    </xf>
    <xf numFmtId="178" fontId="18" fillId="0" borderId="82" xfId="0" applyNumberFormat="1" applyFont="1" applyBorder="1" applyAlignment="1">
      <alignment horizontal="center" vertical="center" shrinkToFit="1"/>
    </xf>
    <xf numFmtId="0" fontId="4" fillId="2" borderId="101" xfId="0" applyFont="1" applyFill="1" applyBorder="1" applyAlignment="1">
      <alignment horizontal="distributed" vertical="center" indent="1"/>
    </xf>
    <xf numFmtId="0" fontId="4" fillId="2" borderId="102" xfId="0" applyFont="1" applyFill="1" applyBorder="1" applyAlignment="1">
      <alignment horizontal="distributed" vertical="center" indent="1"/>
    </xf>
    <xf numFmtId="0" fontId="4" fillId="2" borderId="103" xfId="0" applyFont="1" applyFill="1" applyBorder="1" applyAlignment="1">
      <alignment horizontal="distributed" vertical="center" indent="1"/>
    </xf>
    <xf numFmtId="178" fontId="6" fillId="2" borderId="104" xfId="2" applyNumberFormat="1" applyFont="1" applyFill="1" applyBorder="1" applyAlignment="1">
      <alignment vertical="center" shrinkToFit="1"/>
    </xf>
    <xf numFmtId="178" fontId="18" fillId="0" borderId="92" xfId="0" applyNumberFormat="1" applyFont="1" applyBorder="1" applyAlignment="1">
      <alignment vertical="center" shrinkToFit="1"/>
    </xf>
    <xf numFmtId="178" fontId="6" fillId="2" borderId="53" xfId="2" applyNumberFormat="1" applyFont="1" applyFill="1" applyBorder="1" applyAlignment="1">
      <alignment horizontal="center" vertical="center" shrinkToFit="1"/>
    </xf>
    <xf numFmtId="178" fontId="6" fillId="2" borderId="92" xfId="2" applyNumberFormat="1" applyFont="1" applyFill="1" applyBorder="1" applyAlignment="1">
      <alignment horizontal="center" vertical="center" shrinkToFit="1"/>
    </xf>
    <xf numFmtId="0" fontId="6" fillId="2" borderId="86" xfId="2" applyFont="1" applyFill="1" applyBorder="1" applyAlignment="1">
      <alignment horizontal="center" vertical="center" shrinkToFit="1"/>
    </xf>
    <xf numFmtId="0" fontId="6" fillId="2" borderId="87" xfId="2" applyFont="1" applyFill="1" applyBorder="1" applyAlignment="1">
      <alignment horizontal="center" vertical="center" shrinkToFit="1"/>
    </xf>
    <xf numFmtId="180" fontId="6" fillId="2" borderId="82" xfId="3" applyNumberFormat="1" applyFont="1" applyFill="1" applyBorder="1" applyAlignment="1" applyProtection="1">
      <alignment horizontal="center" vertical="center" shrinkToFit="1"/>
    </xf>
    <xf numFmtId="0" fontId="4" fillId="2" borderId="26" xfId="0" applyFont="1" applyFill="1" applyBorder="1" applyAlignment="1">
      <alignment vertical="center" textRotation="255"/>
    </xf>
    <xf numFmtId="0" fontId="4" fillId="2" borderId="36" xfId="0" applyFont="1" applyFill="1" applyBorder="1" applyAlignment="1">
      <alignment horizontal="distributed" vertical="center" indent="1"/>
    </xf>
    <xf numFmtId="0" fontId="4" fillId="2" borderId="37" xfId="0" applyFont="1" applyFill="1" applyBorder="1" applyAlignment="1">
      <alignment horizontal="distributed" vertical="center" indent="1"/>
    </xf>
    <xf numFmtId="0" fontId="4" fillId="2" borderId="38" xfId="0" applyFont="1" applyFill="1" applyBorder="1" applyAlignment="1">
      <alignment horizontal="distributed" vertical="center" indent="1"/>
    </xf>
    <xf numFmtId="0" fontId="6" fillId="2" borderId="93" xfId="2" applyFont="1" applyFill="1" applyBorder="1" applyAlignment="1">
      <alignment horizontal="center" vertical="center" shrinkToFit="1"/>
    </xf>
    <xf numFmtId="0" fontId="6" fillId="2" borderId="94" xfId="2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distributed" vertical="center" indent="1"/>
    </xf>
    <xf numFmtId="0" fontId="4" fillId="2" borderId="51" xfId="0" applyFont="1" applyFill="1" applyBorder="1" applyAlignment="1">
      <alignment horizontal="distributed" vertical="center" indent="1"/>
    </xf>
    <xf numFmtId="0" fontId="4" fillId="2" borderId="25" xfId="0" applyFont="1" applyFill="1" applyBorder="1" applyAlignment="1">
      <alignment horizontal="distributed" vertical="center" indent="1"/>
    </xf>
    <xf numFmtId="0" fontId="18" fillId="0" borderId="85" xfId="0" applyFont="1" applyBorder="1" applyAlignment="1">
      <alignment vertical="center" textRotation="255"/>
    </xf>
    <xf numFmtId="0" fontId="18" fillId="0" borderId="26" xfId="0" applyFont="1" applyBorder="1" applyAlignment="1">
      <alignment vertical="center" textRotation="255"/>
    </xf>
    <xf numFmtId="0" fontId="18" fillId="0" borderId="34" xfId="0" applyFont="1" applyBorder="1" applyAlignment="1">
      <alignment vertical="center" textRotation="255"/>
    </xf>
    <xf numFmtId="0" fontId="6" fillId="2" borderId="36" xfId="2" applyFont="1" applyFill="1" applyBorder="1" applyAlignment="1">
      <alignment horizontal="center" vertical="center" wrapText="1"/>
    </xf>
    <xf numFmtId="0" fontId="6" fillId="2" borderId="37" xfId="2" applyFont="1" applyFill="1" applyBorder="1" applyAlignment="1">
      <alignment horizontal="center" vertical="center" wrapText="1"/>
    </xf>
    <xf numFmtId="0" fontId="6" fillId="2" borderId="38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 shrinkToFit="1"/>
    </xf>
    <xf numFmtId="0" fontId="6" fillId="2" borderId="24" xfId="2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distributed" vertical="center" wrapText="1" indent="1"/>
    </xf>
    <xf numFmtId="0" fontId="4" fillId="2" borderId="51" xfId="0" applyFont="1" applyFill="1" applyBorder="1" applyAlignment="1">
      <alignment horizontal="distributed" vertical="center" wrapText="1" indent="1"/>
    </xf>
    <xf numFmtId="0" fontId="4" fillId="2" borderId="25" xfId="0" applyFont="1" applyFill="1" applyBorder="1" applyAlignment="1">
      <alignment horizontal="distributed" vertical="center" wrapText="1" indent="1"/>
    </xf>
    <xf numFmtId="0" fontId="6" fillId="2" borderId="106" xfId="2" applyFont="1" applyFill="1" applyBorder="1" applyAlignment="1">
      <alignment horizontal="center" vertical="center" shrinkToFit="1"/>
    </xf>
    <xf numFmtId="0" fontId="6" fillId="2" borderId="88" xfId="2" applyFont="1" applyFill="1" applyBorder="1" applyAlignment="1">
      <alignment horizontal="distributed" vertical="center" indent="1"/>
    </xf>
    <xf numFmtId="0" fontId="6" fillId="2" borderId="89" xfId="2" applyFont="1" applyFill="1" applyBorder="1" applyAlignment="1">
      <alignment horizontal="distributed" vertical="center" indent="1"/>
    </xf>
    <xf numFmtId="0" fontId="6" fillId="2" borderId="90" xfId="2" applyFont="1" applyFill="1" applyBorder="1" applyAlignment="1">
      <alignment horizontal="distributed" vertical="center" indent="1"/>
    </xf>
    <xf numFmtId="0" fontId="6" fillId="2" borderId="82" xfId="2" applyFont="1" applyFill="1" applyBorder="1" applyAlignment="1">
      <alignment horizontal="center" vertical="center" shrinkToFit="1"/>
    </xf>
    <xf numFmtId="181" fontId="6" fillId="2" borderId="81" xfId="2" applyNumberFormat="1" applyFont="1" applyFill="1" applyBorder="1" applyAlignment="1">
      <alignment horizontal="center" vertical="center" shrinkToFit="1"/>
    </xf>
    <xf numFmtId="181" fontId="6" fillId="2" borderId="82" xfId="2" applyNumberFormat="1" applyFont="1" applyFill="1" applyBorder="1" applyAlignment="1">
      <alignment horizontal="center" vertical="center" shrinkToFit="1"/>
    </xf>
    <xf numFmtId="0" fontId="6" fillId="2" borderId="60" xfId="2" applyFont="1" applyFill="1" applyBorder="1" applyAlignment="1">
      <alignment horizontal="distributed" vertical="center" indent="1"/>
    </xf>
    <xf numFmtId="0" fontId="6" fillId="2" borderId="62" xfId="2" applyFont="1" applyFill="1" applyBorder="1" applyAlignment="1">
      <alignment horizontal="distributed" vertical="center" indent="1"/>
    </xf>
    <xf numFmtId="0" fontId="6" fillId="2" borderId="83" xfId="2" applyFont="1" applyFill="1" applyBorder="1" applyAlignment="1">
      <alignment horizontal="distributed" vertical="center" indent="1"/>
    </xf>
    <xf numFmtId="180" fontId="6" fillId="2" borderId="84" xfId="3" applyNumberFormat="1" applyFont="1" applyFill="1" applyBorder="1" applyAlignment="1" applyProtection="1">
      <alignment horizontal="center" vertical="center" shrinkToFit="1"/>
    </xf>
    <xf numFmtId="0" fontId="4" fillId="2" borderId="85" xfId="0" applyFont="1" applyFill="1" applyBorder="1" applyAlignment="1">
      <alignment horizontal="center" vertical="center" textRotation="255" wrapText="1"/>
    </xf>
    <xf numFmtId="0" fontId="4" fillId="2" borderId="26" xfId="0" applyFont="1" applyFill="1" applyBorder="1" applyAlignment="1">
      <alignment horizontal="center" vertical="center" textRotation="255" wrapText="1"/>
    </xf>
    <xf numFmtId="0" fontId="4" fillId="2" borderId="34" xfId="0" applyFont="1" applyFill="1" applyBorder="1" applyAlignment="1">
      <alignment horizontal="center" vertical="center" textRotation="255" wrapText="1"/>
    </xf>
    <xf numFmtId="0" fontId="6" fillId="2" borderId="27" xfId="2" applyFont="1" applyFill="1" applyBorder="1" applyAlignment="1">
      <alignment horizontal="distributed" vertical="center" indent="1"/>
    </xf>
    <xf numFmtId="0" fontId="6" fillId="2" borderId="51" xfId="2" applyFont="1" applyFill="1" applyBorder="1" applyAlignment="1">
      <alignment horizontal="distributed" vertical="center" indent="1"/>
    </xf>
    <xf numFmtId="0" fontId="6" fillId="2" borderId="25" xfId="2" applyFont="1" applyFill="1" applyBorder="1" applyAlignment="1">
      <alignment horizontal="distributed" vertical="center" indent="1"/>
    </xf>
    <xf numFmtId="0" fontId="6" fillId="2" borderId="26" xfId="2" applyFont="1" applyFill="1" applyBorder="1" applyAlignment="1">
      <alignment horizontal="center" vertical="center" shrinkToFit="1"/>
    </xf>
    <xf numFmtId="0" fontId="6" fillId="2" borderId="27" xfId="2" applyFont="1" applyFill="1" applyBorder="1" applyAlignment="1">
      <alignment horizontal="distributed" vertical="center" wrapText="1" indent="1"/>
    </xf>
    <xf numFmtId="0" fontId="6" fillId="2" borderId="51" xfId="2" applyFont="1" applyFill="1" applyBorder="1" applyAlignment="1">
      <alignment horizontal="distributed" vertical="center" wrapText="1" indent="1"/>
    </xf>
    <xf numFmtId="0" fontId="6" fillId="2" borderId="25" xfId="2" applyFont="1" applyFill="1" applyBorder="1" applyAlignment="1">
      <alignment horizontal="distributed" vertical="center" wrapText="1" indent="1"/>
    </xf>
    <xf numFmtId="0" fontId="6" fillId="0" borderId="27" xfId="2" applyFont="1" applyBorder="1" applyAlignment="1">
      <alignment horizontal="distributed" vertical="center" indent="1"/>
    </xf>
    <xf numFmtId="0" fontId="6" fillId="0" borderId="51" xfId="2" applyFont="1" applyBorder="1" applyAlignment="1">
      <alignment horizontal="distributed" vertical="center" indent="1"/>
    </xf>
    <xf numFmtId="0" fontId="6" fillId="0" borderId="25" xfId="2" applyFont="1" applyBorder="1" applyAlignment="1">
      <alignment horizontal="distributed" vertical="center" indent="1"/>
    </xf>
    <xf numFmtId="0" fontId="4" fillId="2" borderId="3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176" fontId="4" fillId="2" borderId="27" xfId="0" applyNumberFormat="1" applyFont="1" applyFill="1" applyBorder="1" applyAlignment="1">
      <alignment horizontal="left" vertical="center" shrinkToFit="1"/>
    </xf>
    <xf numFmtId="176" fontId="4" fillId="2" borderId="25" xfId="0" applyNumberFormat="1" applyFont="1" applyFill="1" applyBorder="1" applyAlignment="1">
      <alignment horizontal="left" vertical="center" shrinkToFit="1"/>
    </xf>
    <xf numFmtId="0" fontId="6" fillId="2" borderId="28" xfId="2" applyFont="1" applyFill="1" applyBorder="1" applyAlignment="1">
      <alignment horizontal="distributed" vertical="center" indent="1"/>
    </xf>
    <xf numFmtId="0" fontId="6" fillId="2" borderId="32" xfId="2" applyFont="1" applyFill="1" applyBorder="1" applyAlignment="1">
      <alignment horizontal="distributed" vertical="center" indent="1"/>
    </xf>
    <xf numFmtId="0" fontId="6" fillId="2" borderId="31" xfId="2" applyFont="1" applyFill="1" applyBorder="1" applyAlignment="1">
      <alignment horizontal="distributed" vertical="center" indent="1"/>
    </xf>
    <xf numFmtId="0" fontId="6" fillId="2" borderId="24" xfId="2" applyFont="1" applyFill="1" applyBorder="1" applyAlignment="1">
      <alignment horizontal="distributed" vertical="center" indent="1"/>
    </xf>
    <xf numFmtId="0" fontId="6" fillId="2" borderId="31" xfId="2" applyFont="1" applyFill="1" applyBorder="1" applyAlignment="1">
      <alignment horizontal="distributed" vertical="center" wrapText="1" indent="1"/>
    </xf>
    <xf numFmtId="0" fontId="18" fillId="6" borderId="0" xfId="0" applyFont="1" applyFill="1" applyAlignment="1">
      <alignment horizontal="center" vertical="center" shrinkToFit="1"/>
    </xf>
    <xf numFmtId="0" fontId="6" fillId="2" borderId="73" xfId="2" applyFont="1" applyFill="1" applyBorder="1" applyAlignment="1">
      <alignment horizontal="center" vertical="center" wrapText="1"/>
    </xf>
    <xf numFmtId="0" fontId="6" fillId="2" borderId="7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1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2" borderId="75" xfId="2" applyFont="1" applyFill="1" applyBorder="1" applyAlignment="1">
      <alignment horizontal="center" vertical="center" wrapText="1"/>
    </xf>
    <xf numFmtId="0" fontId="6" fillId="2" borderId="57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59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/>
    </xf>
    <xf numFmtId="0" fontId="6" fillId="2" borderId="76" xfId="2" applyFont="1" applyFill="1" applyBorder="1" applyAlignment="1">
      <alignment horizontal="center" vertical="center"/>
    </xf>
    <xf numFmtId="0" fontId="6" fillId="0" borderId="77" xfId="2" applyFont="1" applyBorder="1" applyAlignment="1">
      <alignment horizontal="center" vertical="center" wrapText="1"/>
    </xf>
    <xf numFmtId="0" fontId="6" fillId="0" borderId="76" xfId="2" applyFont="1" applyBorder="1" applyAlignment="1">
      <alignment horizontal="center" vertical="center" wrapText="1"/>
    </xf>
    <xf numFmtId="0" fontId="6" fillId="2" borderId="78" xfId="2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255"/>
    </xf>
    <xf numFmtId="0" fontId="4" fillId="2" borderId="8" xfId="0" applyFont="1" applyFill="1" applyBorder="1" applyAlignment="1">
      <alignment vertical="center" textRotation="255"/>
    </xf>
    <xf numFmtId="14" fontId="6" fillId="2" borderId="7" xfId="2" applyNumberFormat="1" applyFont="1" applyFill="1" applyBorder="1" applyAlignment="1">
      <alignment horizontal="center" vertical="center" textRotation="255" wrapText="1"/>
    </xf>
    <xf numFmtId="14" fontId="6" fillId="2" borderId="26" xfId="2" applyNumberFormat="1" applyFont="1" applyFill="1" applyBorder="1" applyAlignment="1">
      <alignment horizontal="center" vertical="center" textRotation="255" wrapText="1"/>
    </xf>
    <xf numFmtId="0" fontId="6" fillId="2" borderId="21" xfId="2" applyFont="1" applyFill="1" applyBorder="1" applyAlignment="1">
      <alignment horizontal="distributed" vertical="center" indent="1"/>
    </xf>
    <xf numFmtId="0" fontId="6" fillId="2" borderId="79" xfId="2" applyFont="1" applyFill="1" applyBorder="1" applyAlignment="1">
      <alignment horizontal="distributed" vertical="center" indent="1"/>
    </xf>
    <xf numFmtId="0" fontId="6" fillId="2" borderId="80" xfId="2" applyFont="1" applyFill="1" applyBorder="1" applyAlignment="1">
      <alignment horizontal="distributed" vertical="center" indent="1"/>
    </xf>
    <xf numFmtId="0" fontId="6" fillId="2" borderId="7" xfId="2" applyFont="1" applyFill="1" applyBorder="1" applyAlignment="1">
      <alignment horizontal="center" vertical="center" shrinkToFit="1"/>
    </xf>
    <xf numFmtId="0" fontId="6" fillId="2" borderId="28" xfId="2" applyFont="1" applyFill="1" applyBorder="1" applyAlignment="1">
      <alignment horizontal="center" vertical="center" shrinkToFit="1"/>
    </xf>
  </cellXfs>
  <cellStyles count="4">
    <cellStyle name="桁区切り" xfId="1" builtinId="6"/>
    <cellStyle name="桁区切り 2 3" xfId="3" xr:uid="{F44D2AA4-E18C-4DEE-9E5B-B8F7151FCFEA}"/>
    <cellStyle name="標準" xfId="0" builtinId="0"/>
    <cellStyle name="標準_負荷チェックシート（水谷修正）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339724</xdr:colOff>
      <xdr:row>2</xdr:row>
      <xdr:rowOff>306091</xdr:rowOff>
    </xdr:from>
    <xdr:to>
      <xdr:col>6</xdr:col>
      <xdr:colOff>875489</xdr:colOff>
      <xdr:row>3</xdr:row>
      <xdr:rowOff>331467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C7C6F0FB-DC98-4B63-99B1-A928223A83B2}"/>
            </a:ext>
          </a:extLst>
        </xdr:cNvPr>
        <xdr:cNvSpPr/>
      </xdr:nvSpPr>
      <xdr:spPr>
        <a:xfrm>
          <a:off x="920749" y="772816"/>
          <a:ext cx="2859865" cy="711176"/>
        </a:xfrm>
        <a:prstGeom prst="wedgeRectCallout">
          <a:avLst>
            <a:gd name="adj1" fmla="val 52448"/>
            <a:gd name="adj2" fmla="val 78710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000"/>
            </a:lnSpc>
          </a:pPr>
          <a:r>
            <a:rPr kumimoji="1" lang="ja-JP" altLang="en-US" sz="1100">
              <a:solidFill>
                <a:schemeClr val="tx1"/>
              </a:solidFill>
            </a:rPr>
            <a:t>対象事業所で使用しているエネルギー種類別に、該当する項目に数値を入力ください。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ctr">
            <a:lnSpc>
              <a:spcPts val="1100"/>
            </a:lnSpc>
          </a:pPr>
          <a:r>
            <a:rPr kumimoji="1" lang="ja-JP" altLang="en-US" sz="1100">
              <a:solidFill>
                <a:schemeClr val="tx1"/>
              </a:solidFill>
            </a:rPr>
            <a:t>（注）単位にご注意ください。</a:t>
          </a:r>
        </a:p>
      </xdr:txBody>
    </xdr:sp>
    <xdr:clientData fPrintsWithSheet="0"/>
  </xdr:twoCellAnchor>
  <xdr:twoCellAnchor>
    <xdr:from>
      <xdr:col>6</xdr:col>
      <xdr:colOff>906145</xdr:colOff>
      <xdr:row>4</xdr:row>
      <xdr:rowOff>266700</xdr:rowOff>
    </xdr:from>
    <xdr:to>
      <xdr:col>8</xdr:col>
      <xdr:colOff>76147</xdr:colOff>
      <xdr:row>47</xdr:row>
      <xdr:rowOff>279399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1C392CF2-BA6C-4274-8AEE-FD82074B708E}"/>
            </a:ext>
          </a:extLst>
        </xdr:cNvPr>
        <xdr:cNvSpPr/>
      </xdr:nvSpPr>
      <xdr:spPr>
        <a:xfrm>
          <a:off x="3811270" y="1800225"/>
          <a:ext cx="1436952" cy="1533842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PrintsWithSheet="0"/>
  </xdr:twoCellAnchor>
  <xdr:twoCellAnchor>
    <xdr:from>
      <xdr:col>12</xdr:col>
      <xdr:colOff>636361</xdr:colOff>
      <xdr:row>48</xdr:row>
      <xdr:rowOff>244929</xdr:rowOff>
    </xdr:from>
    <xdr:to>
      <xdr:col>14</xdr:col>
      <xdr:colOff>149007</xdr:colOff>
      <xdr:row>51</xdr:row>
      <xdr:rowOff>23499</xdr:rowOff>
    </xdr:to>
    <xdr:sp macro="" textlink="">
      <xdr:nvSpPr>
        <xdr:cNvPr id="4" name="円/楕円 7">
          <a:extLst>
            <a:ext uri="{FF2B5EF4-FFF2-40B4-BE49-F238E27FC236}">
              <a16:creationId xmlns:a16="http://schemas.microsoft.com/office/drawing/2014/main" id="{BA649F6A-22A5-4188-892F-5CFB361AEB88}"/>
            </a:ext>
          </a:extLst>
        </xdr:cNvPr>
        <xdr:cNvSpPr/>
      </xdr:nvSpPr>
      <xdr:spPr>
        <a:xfrm>
          <a:off x="9085036" y="17466129"/>
          <a:ext cx="1427171" cy="6739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258536</xdr:colOff>
      <xdr:row>52</xdr:row>
      <xdr:rowOff>72028</xdr:rowOff>
    </xdr:from>
    <xdr:to>
      <xdr:col>12</xdr:col>
      <xdr:colOff>567609</xdr:colOff>
      <xdr:row>56</xdr:row>
      <xdr:rowOff>74367</xdr:rowOff>
    </xdr:to>
    <xdr:sp macro="" textlink="">
      <xdr:nvSpPr>
        <xdr:cNvPr id="5" name="四角形吹き出し 8">
          <a:extLst>
            <a:ext uri="{FF2B5EF4-FFF2-40B4-BE49-F238E27FC236}">
              <a16:creationId xmlns:a16="http://schemas.microsoft.com/office/drawing/2014/main" id="{6F03A194-3FD2-4F24-AA76-F17D51B2B9F4}"/>
            </a:ext>
          </a:extLst>
        </xdr:cNvPr>
        <xdr:cNvSpPr/>
      </xdr:nvSpPr>
      <xdr:spPr>
        <a:xfrm>
          <a:off x="5944961" y="18360028"/>
          <a:ext cx="3071323" cy="688139"/>
        </a:xfrm>
        <a:prstGeom prst="wedgeRectCallout">
          <a:avLst>
            <a:gd name="adj1" fmla="val 62799"/>
            <a:gd name="adj2" fmla="val -91554"/>
          </a:avLst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（対象事業所全体の場合）この数値を「事業計画書１ページの該当欄に転記してください。</a:t>
          </a:r>
        </a:p>
      </xdr:txBody>
    </xdr:sp>
    <xdr:clientData/>
  </xdr:twoCellAnchor>
  <xdr:twoCellAnchor>
    <xdr:from>
      <xdr:col>15</xdr:col>
      <xdr:colOff>593272</xdr:colOff>
      <xdr:row>48</xdr:row>
      <xdr:rowOff>311604</xdr:rowOff>
    </xdr:from>
    <xdr:to>
      <xdr:col>17</xdr:col>
      <xdr:colOff>191926</xdr:colOff>
      <xdr:row>51</xdr:row>
      <xdr:rowOff>85726</xdr:rowOff>
    </xdr:to>
    <xdr:sp macro="" textlink="">
      <xdr:nvSpPr>
        <xdr:cNvPr id="6" name="円/楕円 11">
          <a:extLst>
            <a:ext uri="{FF2B5EF4-FFF2-40B4-BE49-F238E27FC236}">
              <a16:creationId xmlns:a16="http://schemas.microsoft.com/office/drawing/2014/main" id="{20C94A26-5F8B-4B89-9852-94485D3FBBEB}"/>
            </a:ext>
          </a:extLst>
        </xdr:cNvPr>
        <xdr:cNvSpPr/>
      </xdr:nvSpPr>
      <xdr:spPr>
        <a:xfrm>
          <a:off x="11642272" y="17532804"/>
          <a:ext cx="1427454" cy="66947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695416</xdr:colOff>
      <xdr:row>51</xdr:row>
      <xdr:rowOff>58420</xdr:rowOff>
    </xdr:from>
    <xdr:to>
      <xdr:col>16</xdr:col>
      <xdr:colOff>876626</xdr:colOff>
      <xdr:row>58</xdr:row>
      <xdr:rowOff>149990</xdr:rowOff>
    </xdr:to>
    <xdr:sp macro="" textlink="">
      <xdr:nvSpPr>
        <xdr:cNvPr id="7" name="四角形吹き出し 12">
          <a:extLst>
            <a:ext uri="{FF2B5EF4-FFF2-40B4-BE49-F238E27FC236}">
              <a16:creationId xmlns:a16="http://schemas.microsoft.com/office/drawing/2014/main" id="{AE7F1887-9B43-460D-B4C4-A9B99B96C421}"/>
            </a:ext>
          </a:extLst>
        </xdr:cNvPr>
        <xdr:cNvSpPr/>
      </xdr:nvSpPr>
      <xdr:spPr>
        <a:xfrm>
          <a:off x="9144091" y="18174970"/>
          <a:ext cx="3476860" cy="1291720"/>
        </a:xfrm>
        <a:prstGeom prst="wedgeRectCallout">
          <a:avLst>
            <a:gd name="adj1" fmla="val 35933"/>
            <a:gd name="adj2" fmla="val -7018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（導入前、導入後の対象設備の場合）この数値が</a:t>
          </a:r>
          <a:r>
            <a:rPr kumimoji="1" lang="en-US" altLang="ja-JP" sz="1100">
              <a:solidFill>
                <a:schemeClr val="tx1"/>
              </a:solidFill>
            </a:rPr>
            <a:t>CO2</a:t>
          </a:r>
          <a:r>
            <a:rPr kumimoji="1" lang="ja-JP" altLang="en-US" sz="1100">
              <a:solidFill>
                <a:schemeClr val="tx1"/>
              </a:solidFill>
            </a:rPr>
            <a:t>排出量となります。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①導入前の数値で入力したものを一度打ち出し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②導入後の数値を入力して打ち出し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③①から②を差し引いた数値が削減量となります。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R06&#24180;&#24230;/&#20013;&#23567;&#25285;&#24403;/22_&#20107;&#26989;&#32773;&#25903;&#25588;/22_05_CO2&#25490;&#20986;&#21066;&#28187;&#35373;&#20633;&#23566;&#20837;&#35036;&#21161;/22_05_010_&#35373;&#20633;&#35036;&#21161;&#12288;&#20363;&#35215;/&#12304;&#21069;&#30000;&#20316;&#26989;&#20013;&#12305;EMS&#38306;&#20418;/&#27096;&#24335;&#26696;/&#65288;&#26696;&#65289;&#21029;&#32025;&#65298;&#65288;EMS&#12398;&#31639;&#23450;&#12471;&#12540;&#12488;&#65289;.xlsx" TargetMode="External"/><Relationship Id="rId1" Type="http://schemas.openxmlformats.org/officeDocument/2006/relationships/externalLinkPath" Target="/Users/111350/Box/&#12304;02_&#35506;&#25152;&#20849;&#26377;&#12305;05_02_&#28201;&#26262;&#21270;&#23550;&#31574;&#35506;/R06&#24180;&#24230;/&#20013;&#23567;&#25285;&#24403;/22_&#20107;&#26989;&#32773;&#25903;&#25588;/22_05_CO2&#25490;&#20986;&#21066;&#28187;&#35373;&#20633;&#23566;&#20837;&#35036;&#21161;/22_05_010_&#35373;&#20633;&#35036;&#21161;&#12288;&#20363;&#35215;/&#12304;&#21069;&#30000;&#20316;&#26989;&#20013;&#12305;EMS&#38306;&#20418;/&#27096;&#24335;&#26696;/&#65288;&#26696;&#65289;&#21029;&#32025;&#65298;&#65288;EMS&#12398;&#31639;&#23450;&#12471;&#12540;&#12488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Desktop/&#12473;&#12510;&#12540;&#12488;&#35036;&#21161;/R6&#12395;&#21521;&#12369;&#12390;/&#27096;&#24335;&#31532;1-2&#21495;&#65288;&#20107;&#26989;&#35336;&#30011;&#26360;_&#12473;&#12510;&#12540;&#12488;&#65289;R5.xlsx" TargetMode="External"/><Relationship Id="rId1" Type="http://schemas.openxmlformats.org/officeDocument/2006/relationships/externalLinkPath" Target="/Users/111350/Desktop/&#12473;&#12510;&#12540;&#12488;&#35036;&#21161;/R6&#12395;&#21521;&#12369;&#12390;/&#27096;&#24335;&#31532;1-2&#21495;&#65288;&#20107;&#26989;&#35336;&#30011;&#26360;_&#12473;&#12510;&#12540;&#12488;&#65289;R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../112942/Box/&#12304;02_&#35506;&#25152;&#20849;&#26377;&#12305;05_02_&#28201;&#26262;&#21270;&#23550;&#31574;&#35506;/R04&#24180;&#24230;/&#20013;&#23567;&#25285;&#24403;/22_&#20107;&#26989;&#32773;&#25903;&#25588;/22_05_CO2&#25490;&#20986;&#21066;&#28187;&#35373;&#20633;&#23566;&#20837;&#35036;&#21161;/22_05_070_&#35373;&#20633;&#35036;&#21161;&#12288;6&#26376;&#35036;&#27491;&#23550;&#24540;/&#35201;&#32177;&#12539;&#27096;&#24335;&#25913;&#27491;/&#27096;&#24335;&#31532;1-1&#21495;&#65288;&#30003;&#35531;&#26360;&#65289;8.4.xlsx" TargetMode="External"/><Relationship Id="rId1" Type="http://schemas.openxmlformats.org/officeDocument/2006/relationships/externalLinkPath" Target="/Users/112942/Box/&#12304;02_&#35506;&#25152;&#20849;&#26377;&#12305;05_02_&#28201;&#26262;&#21270;&#23550;&#31574;&#35506;/R04&#24180;&#24230;/&#20013;&#23567;&#25285;&#24403;/22_&#20107;&#26989;&#32773;&#25903;&#25588;/22_05_CO2&#25490;&#20986;&#21066;&#28187;&#35373;&#20633;&#23566;&#20837;&#35036;&#21161;/22_05_070_&#35373;&#20633;&#35036;&#21161;&#12288;6&#26376;&#35036;&#27491;&#23550;&#24540;/&#35201;&#32177;&#12539;&#27096;&#24335;&#25913;&#27491;/&#27096;&#24335;&#31532;1-1&#21495;&#65288;&#30003;&#35531;&#26360;&#65289;8.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11350\Box\&#12304;02_&#35506;&#25152;&#20849;&#26377;&#12305;05_02_&#28201;&#26262;&#21270;&#23550;&#31574;&#35506;\R08&#24180;&#24230;\&#20013;&#23567;&#25285;&#24403;\22_&#20107;&#26989;&#32773;&#25903;&#25588;\22_05_CO2&#25490;&#20986;&#21066;&#28187;&#35373;&#20633;&#23566;&#20837;&#35036;&#21161;\22_05_040_&#35373;&#20633;&#35036;&#21161;&#12288;&#35036;&#21161;&#37329;\01_EMS&#20998;&#65288;&#65301;&#26376;&#21215;&#38598;&#65289;\01_&#21215;&#38598;&#35201;&#38936;&#12539;&#27096;&#24335;\&#27096;&#24335;\&#65288;&#25913;&#27491;&#12354;&#12426;&#65289;form1-2_shinseisho_r8tousyo.xlsx" TargetMode="External"/><Relationship Id="rId1" Type="http://schemas.openxmlformats.org/officeDocument/2006/relationships/externalLinkPath" Target="&#65288;&#25913;&#27491;&#12354;&#12426;&#65289;form1-2_shinseisho_r8tous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２削減量算定シート"/>
      <sheetName val="記入方法・集計"/>
      <sheetName val="１　年間CO2排出削減予測量"/>
      <sheetName val="２　EMS機器構成"/>
      <sheetName val="３　計測・制御点一覧"/>
      <sheetName val="４　システム概要図"/>
      <sheetName val="換算シート（添付不要）"/>
    </sheetNames>
    <sheetDataSet>
      <sheetData sheetId="0" refreshError="1"/>
      <sheetData sheetId="1" refreshError="1"/>
      <sheetData sheetId="2">
        <row r="6">
          <cell r="BA6" t="str">
            <v>計測</v>
          </cell>
        </row>
        <row r="7">
          <cell r="AU7" t="str">
            <v>都市ガス（13A:45MJ）</v>
          </cell>
          <cell r="BA7" t="str">
            <v>計測・制御</v>
          </cell>
        </row>
        <row r="8">
          <cell r="AU8" t="str">
            <v>都市ガス（13A:46.04M）</v>
          </cell>
        </row>
        <row r="9">
          <cell r="AU9" t="str">
            <v>LPG</v>
          </cell>
        </row>
        <row r="10">
          <cell r="AU10" t="str">
            <v>Ａ重油</v>
          </cell>
        </row>
        <row r="11">
          <cell r="AU11" t="str">
            <v>Ｂ・Ｃ重油</v>
          </cell>
        </row>
        <row r="12">
          <cell r="AU12" t="str">
            <v>ガソリン</v>
          </cell>
        </row>
        <row r="13">
          <cell r="AU13" t="str">
            <v>灯油</v>
          </cell>
        </row>
        <row r="14">
          <cell r="AU14" t="str">
            <v>軽油</v>
          </cell>
        </row>
        <row r="15">
          <cell r="AU15" t="str">
            <v>石油コークス</v>
          </cell>
        </row>
        <row r="16">
          <cell r="AU16" t="str">
            <v>LNG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交付申請書・重要事項確認書"/>
      <sheetName val="事業計画書"/>
      <sheetName val="事業内容"/>
      <sheetName val="資金計画"/>
      <sheetName val="費用対効果"/>
      <sheetName val="年間CO2排出削減予測量"/>
      <sheetName val="EMS機器構成"/>
      <sheetName val="計測・制御点一覧"/>
      <sheetName val="システム概要図"/>
      <sheetName val="換算シート（添付不要）"/>
    </sheetNames>
    <sheetDataSet>
      <sheetData sheetId="0"/>
      <sheetData sheetId="1"/>
      <sheetData sheetId="2"/>
      <sheetData sheetId="3"/>
      <sheetData sheetId="4">
        <row r="2">
          <cell r="W2">
            <v>0</v>
          </cell>
        </row>
      </sheetData>
      <sheetData sheetId="5">
        <row r="6">
          <cell r="BA6" t="str">
            <v>計測</v>
          </cell>
        </row>
        <row r="7">
          <cell r="AU7" t="str">
            <v>都市ガス（13A:45MJ）</v>
          </cell>
          <cell r="BA7" t="str">
            <v>計測・制御</v>
          </cell>
        </row>
        <row r="8">
          <cell r="AU8" t="str">
            <v>都市ガス（13A:46.04M）</v>
          </cell>
        </row>
        <row r="9">
          <cell r="AU9" t="str">
            <v>LPG</v>
          </cell>
        </row>
        <row r="10">
          <cell r="AU10" t="str">
            <v>Ａ重油</v>
          </cell>
        </row>
        <row r="11">
          <cell r="AU11" t="str">
            <v>Ｂ・Ｃ重油</v>
          </cell>
        </row>
        <row r="12">
          <cell r="AU12" t="str">
            <v>ガソリン</v>
          </cell>
        </row>
        <row r="13">
          <cell r="AU13" t="str">
            <v>灯油</v>
          </cell>
        </row>
        <row r="14">
          <cell r="AU14" t="str">
            <v>軽油</v>
          </cell>
        </row>
        <row r="15">
          <cell r="AU15" t="str">
            <v>石油コークス</v>
          </cell>
        </row>
        <row r="16">
          <cell r="AU16" t="str">
            <v>LNG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交付申請書・重要事項確認書"/>
      <sheetName val="事業実施者・事業内容"/>
      <sheetName val="事業費内訳"/>
      <sheetName val="ボイラ排出量算定（追加)"/>
      <sheetName val="Sheet1"/>
      <sheetName val="導入設備詳細"/>
      <sheetName val="省エネ計画書"/>
      <sheetName val="CO2換算シート"/>
      <sheetName val="現況写真"/>
      <sheetName val="省エネ計画書 (記入例)"/>
    </sheetNames>
    <sheetDataSet>
      <sheetData sheetId="0"/>
      <sheetData sheetId="1">
        <row r="75">
          <cell r="A75" t="str">
            <v>農業・林業</v>
          </cell>
          <cell r="B75" t="str">
            <v>漁業</v>
          </cell>
          <cell r="C75" t="str">
            <v>鉱業・採石業・砂利採取業</v>
          </cell>
          <cell r="D75" t="str">
            <v>建設業</v>
          </cell>
          <cell r="E75" t="str">
            <v>製造業</v>
          </cell>
          <cell r="F75" t="str">
            <v>電気・ガス・熱供給・水道業</v>
          </cell>
          <cell r="G75" t="str">
            <v>情報通信業</v>
          </cell>
          <cell r="H75" t="str">
            <v>運輸業・郵便業</v>
          </cell>
          <cell r="I75" t="str">
            <v>卸売業・小売業</v>
          </cell>
          <cell r="J75" t="str">
            <v>金融業・保険業</v>
          </cell>
          <cell r="K75" t="str">
            <v>不動産業・物品賃貸業</v>
          </cell>
          <cell r="L75" t="str">
            <v>学術研究・専門・技術サービス業</v>
          </cell>
          <cell r="M75" t="str">
            <v>宿泊業・飲食サービス業</v>
          </cell>
          <cell r="N75" t="str">
            <v>生活関連サービス業・娯楽業</v>
          </cell>
          <cell r="O75" t="str">
            <v>教育・学習支援業</v>
          </cell>
          <cell r="P75" t="str">
            <v>医療・福祉</v>
          </cell>
          <cell r="Q75" t="str">
            <v>複合サービス事業</v>
          </cell>
          <cell r="R75" t="str">
            <v>サービス業</v>
          </cell>
        </row>
      </sheetData>
      <sheetData sheetId="2">
        <row r="37">
          <cell r="Z37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交付申請書"/>
      <sheetName val="重要事項確認書"/>
      <sheetName val="事業実施者"/>
      <sheetName val="事業内容"/>
      <sheetName val="事業費内訳"/>
      <sheetName val="ボイラ排出量算定（追加)"/>
      <sheetName val="Sheet1"/>
      <sheetName val="費用対効果計算"/>
      <sheetName val="省エネ計画書"/>
      <sheetName val="換算シート（2025年度）"/>
      <sheetName val="換算シート（2024年度）"/>
      <sheetName val="換算シート（2023年度）"/>
      <sheetName val="現況写真"/>
      <sheetName val="チェックリスト"/>
      <sheetName val="省エネ計画書 (記入例)"/>
    </sheetNames>
    <sheetDataSet>
      <sheetData sheetId="0" refreshError="1"/>
      <sheetData sheetId="1" refreshError="1"/>
      <sheetData sheetId="2">
        <row r="62">
          <cell r="A62" t="str">
            <v>農業・林業</v>
          </cell>
          <cell r="B62" t="str">
            <v>漁業</v>
          </cell>
          <cell r="C62" t="str">
            <v>鉱業・採石業・砂利採取業</v>
          </cell>
          <cell r="D62" t="str">
            <v>建設業</v>
          </cell>
          <cell r="E62" t="str">
            <v>製造業</v>
          </cell>
          <cell r="F62" t="str">
            <v>電気・ガス・熱供給・水道業</v>
          </cell>
          <cell r="G62" t="str">
            <v>情報通信業</v>
          </cell>
          <cell r="H62" t="str">
            <v>運輸業・郵便業</v>
          </cell>
          <cell r="I62" t="str">
            <v>卸売業・小売業</v>
          </cell>
          <cell r="J62" t="str">
            <v>金融業・保険業</v>
          </cell>
          <cell r="K62" t="str">
            <v>不動産業・物品賃貸業</v>
          </cell>
          <cell r="L62" t="str">
            <v>学術研究・専門・技術サービス業</v>
          </cell>
          <cell r="M62" t="str">
            <v>宿泊業・飲食サービス業</v>
          </cell>
          <cell r="N62" t="str">
            <v>生活関連サービス業・娯楽業</v>
          </cell>
          <cell r="O62" t="str">
            <v>教育・学習支援業</v>
          </cell>
          <cell r="P62" t="str">
            <v>医療・福祉</v>
          </cell>
          <cell r="Q62" t="str">
            <v>複合サービス事業</v>
          </cell>
          <cell r="R62" t="str">
            <v>サービス業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1"/>
  <sheetViews>
    <sheetView tabSelected="1" view="pageBreakPreview" zoomScale="95" zoomScaleNormal="100" zoomScaleSheetLayoutView="95" workbookViewId="0">
      <selection activeCell="Z2" sqref="Z2:AA2"/>
    </sheetView>
  </sheetViews>
  <sheetFormatPr defaultRowHeight="13.5"/>
  <cols>
    <col min="1" max="1" width="2.25" customWidth="1"/>
    <col min="2" max="63" width="2.625" customWidth="1"/>
  </cols>
  <sheetData>
    <row r="1" spans="1:34" ht="15" customHeight="1">
      <c r="A1" t="s">
        <v>117</v>
      </c>
    </row>
    <row r="2" spans="1:34" ht="15" customHeight="1">
      <c r="X2" s="238" t="s">
        <v>99</v>
      </c>
      <c r="Y2" s="238"/>
      <c r="Z2" s="241"/>
      <c r="AA2" s="241"/>
      <c r="AB2" t="s">
        <v>18</v>
      </c>
      <c r="AC2" s="241"/>
      <c r="AD2" s="241"/>
      <c r="AE2" t="s">
        <v>17</v>
      </c>
      <c r="AF2" s="241"/>
      <c r="AG2" s="241"/>
      <c r="AH2" t="s">
        <v>16</v>
      </c>
    </row>
    <row r="3" spans="1:34" ht="15" customHeight="1">
      <c r="Z3" s="2"/>
      <c r="AA3" s="2"/>
      <c r="AC3" s="2"/>
      <c r="AD3" s="2"/>
      <c r="AF3" s="2"/>
      <c r="AG3" s="2"/>
    </row>
    <row r="4" spans="1:34" ht="18" customHeight="1">
      <c r="A4" s="253" t="s">
        <v>125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</row>
    <row r="5" spans="1:34" ht="18" customHeight="1">
      <c r="A5" s="253" t="s">
        <v>124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</row>
    <row r="6" spans="1:34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15" customHeight="1">
      <c r="B7" s="240" t="s">
        <v>99</v>
      </c>
      <c r="C7" s="240"/>
      <c r="D7" s="242"/>
      <c r="E7" s="242"/>
      <c r="F7" s="243" t="s">
        <v>126</v>
      </c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</row>
    <row r="8" spans="1:34" ht="27" customHeight="1">
      <c r="A8" s="239" t="s">
        <v>123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</row>
    <row r="9" spans="1:34" ht="1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>
      <c r="A10" t="s">
        <v>0</v>
      </c>
    </row>
    <row r="11" spans="1:34" ht="11.45" customHeight="1">
      <c r="A11" s="244" t="s">
        <v>1</v>
      </c>
      <c r="B11" s="245"/>
      <c r="C11" s="245"/>
      <c r="D11" s="246"/>
      <c r="E11" s="244" t="s">
        <v>2</v>
      </c>
      <c r="F11" s="245"/>
      <c r="G11" s="245"/>
      <c r="H11" s="246"/>
      <c r="I11" s="150" t="s">
        <v>3</v>
      </c>
      <c r="J11" s="150"/>
      <c r="K11" s="150"/>
      <c r="L11" s="229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1"/>
    </row>
    <row r="12" spans="1:34" ht="11.45" customHeight="1">
      <c r="A12" s="250"/>
      <c r="B12" s="251"/>
      <c r="C12" s="251"/>
      <c r="D12" s="252"/>
      <c r="E12" s="250"/>
      <c r="F12" s="251"/>
      <c r="G12" s="251"/>
      <c r="H12" s="252"/>
      <c r="I12" s="150"/>
      <c r="J12" s="150"/>
      <c r="K12" s="150"/>
      <c r="L12" s="232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4"/>
    </row>
    <row r="13" spans="1:34" ht="11.45" customHeight="1">
      <c r="A13" s="250"/>
      <c r="B13" s="251"/>
      <c r="C13" s="251"/>
      <c r="D13" s="252"/>
      <c r="E13" s="250"/>
      <c r="F13" s="251"/>
      <c r="G13" s="251"/>
      <c r="H13" s="252"/>
      <c r="I13" s="244" t="s">
        <v>4</v>
      </c>
      <c r="J13" s="245"/>
      <c r="K13" s="246"/>
      <c r="L13" s="229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1"/>
    </row>
    <row r="14" spans="1:34" ht="11.45" customHeight="1">
      <c r="A14" s="247"/>
      <c r="B14" s="248"/>
      <c r="C14" s="248"/>
      <c r="D14" s="249"/>
      <c r="E14" s="247"/>
      <c r="F14" s="248"/>
      <c r="G14" s="248"/>
      <c r="H14" s="249"/>
      <c r="I14" s="247"/>
      <c r="J14" s="248"/>
      <c r="K14" s="249"/>
      <c r="L14" s="232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4"/>
    </row>
    <row r="15" spans="1:34" ht="11.45" customHeight="1">
      <c r="A15" s="150" t="s">
        <v>5</v>
      </c>
      <c r="B15" s="150"/>
      <c r="C15" s="150"/>
      <c r="D15" s="150"/>
      <c r="E15" s="150" t="s">
        <v>6</v>
      </c>
      <c r="F15" s="150"/>
      <c r="G15" s="150"/>
      <c r="H15" s="150"/>
      <c r="I15" s="150"/>
      <c r="J15" s="150"/>
      <c r="K15" s="150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</row>
    <row r="16" spans="1:34" ht="11.45" customHeight="1">
      <c r="A16" s="150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</row>
    <row r="17" spans="1:34" ht="11.45" customHeight="1">
      <c r="A17" s="150"/>
      <c r="B17" s="150"/>
      <c r="C17" s="150"/>
      <c r="D17" s="150"/>
      <c r="E17" s="150" t="s">
        <v>7</v>
      </c>
      <c r="F17" s="150"/>
      <c r="G17" s="150"/>
      <c r="H17" s="150"/>
      <c r="I17" s="150"/>
      <c r="J17" s="150"/>
      <c r="K17" s="150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</row>
    <row r="18" spans="1:34" ht="11.45" customHeight="1">
      <c r="A18" s="150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</row>
    <row r="19" spans="1:34" ht="16.5" customHeight="1">
      <c r="A19" s="150" t="s">
        <v>8</v>
      </c>
      <c r="B19" s="150"/>
      <c r="C19" s="150"/>
      <c r="D19" s="150"/>
      <c r="E19" s="236" t="s">
        <v>9</v>
      </c>
      <c r="F19" s="236"/>
      <c r="G19" s="236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150" t="s">
        <v>10</v>
      </c>
      <c r="T19" s="150"/>
      <c r="U19" s="150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</row>
    <row r="20" spans="1:34" ht="16.5" customHeight="1">
      <c r="A20" s="150"/>
      <c r="B20" s="150"/>
      <c r="C20" s="150"/>
      <c r="D20" s="150"/>
      <c r="E20" s="150" t="s">
        <v>11</v>
      </c>
      <c r="F20" s="150"/>
      <c r="G20" s="150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150" t="s">
        <v>12</v>
      </c>
      <c r="T20" s="150"/>
      <c r="U20" s="150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</row>
    <row r="21" spans="1:34" ht="16.5" customHeight="1">
      <c r="A21" s="150"/>
      <c r="B21" s="150"/>
      <c r="C21" s="150"/>
      <c r="D21" s="150"/>
      <c r="E21" s="150" t="s">
        <v>13</v>
      </c>
      <c r="F21" s="150"/>
      <c r="G21" s="150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6" t="s">
        <v>14</v>
      </c>
      <c r="T21" s="236"/>
      <c r="U21" s="23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</row>
    <row r="23" spans="1:34">
      <c r="A23" t="s">
        <v>15</v>
      </c>
    </row>
    <row r="24" spans="1:34" ht="13.5" customHeight="1">
      <c r="A24" s="136" t="s">
        <v>114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8"/>
      <c r="M24" s="142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43"/>
    </row>
    <row r="25" spans="1:34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1"/>
      <c r="M25" s="144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45"/>
    </row>
    <row r="26" spans="1:34" ht="13.5" customHeight="1">
      <c r="A26" s="136" t="s">
        <v>113</v>
      </c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46" t="s">
        <v>99</v>
      </c>
      <c r="N26" s="129"/>
      <c r="O26" s="127"/>
      <c r="P26" s="127"/>
      <c r="Q26" s="129" t="s">
        <v>18</v>
      </c>
      <c r="R26" s="129"/>
      <c r="S26" s="127"/>
      <c r="T26" s="127"/>
      <c r="U26" s="148" t="s">
        <v>17</v>
      </c>
      <c r="V26" s="148"/>
      <c r="W26" s="126"/>
      <c r="X26" s="124"/>
      <c r="Y26" s="134" t="s">
        <v>16</v>
      </c>
      <c r="Z26" s="135"/>
      <c r="AG26" s="96"/>
      <c r="AH26" s="96"/>
    </row>
    <row r="27" spans="1:34">
      <c r="A27" s="139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7"/>
      <c r="N27" s="131"/>
      <c r="O27" s="128"/>
      <c r="P27" s="128"/>
      <c r="Q27" s="131"/>
      <c r="R27" s="131"/>
      <c r="S27" s="128"/>
      <c r="T27" s="128"/>
      <c r="U27" s="129"/>
      <c r="V27" s="129"/>
      <c r="W27" s="143"/>
      <c r="X27" s="142"/>
      <c r="Y27" s="130"/>
      <c r="Z27" s="149"/>
      <c r="AG27" s="96"/>
      <c r="AH27" s="96"/>
    </row>
    <row r="28" spans="1:34">
      <c r="A28" s="136" t="s">
        <v>115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8"/>
      <c r="M28" s="142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43"/>
    </row>
    <row r="29" spans="1:34">
      <c r="A29" s="139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1"/>
      <c r="M29" s="144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45"/>
    </row>
    <row r="30" spans="1:34" ht="13.5" customHeight="1">
      <c r="A30" s="136" t="s">
        <v>113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8"/>
      <c r="M30" s="146" t="s">
        <v>99</v>
      </c>
      <c r="N30" s="129"/>
      <c r="O30" s="127"/>
      <c r="P30" s="127"/>
      <c r="Q30" s="129" t="s">
        <v>18</v>
      </c>
      <c r="R30" s="129"/>
      <c r="S30" s="127"/>
      <c r="T30" s="127"/>
      <c r="U30" s="129" t="s">
        <v>17</v>
      </c>
      <c r="V30" s="129"/>
      <c r="W30" s="127"/>
      <c r="X30" s="127"/>
      <c r="Y30" s="129" t="s">
        <v>16</v>
      </c>
      <c r="Z30" s="130"/>
      <c r="AG30" s="96"/>
      <c r="AH30" s="96"/>
    </row>
    <row r="31" spans="1:34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1"/>
      <c r="M31" s="147"/>
      <c r="N31" s="131"/>
      <c r="O31" s="128"/>
      <c r="P31" s="128"/>
      <c r="Q31" s="131"/>
      <c r="R31" s="131"/>
      <c r="S31" s="128"/>
      <c r="T31" s="128"/>
      <c r="U31" s="131"/>
      <c r="V31" s="131"/>
      <c r="W31" s="128"/>
      <c r="X31" s="128"/>
      <c r="Y31" s="131"/>
      <c r="Z31" s="132"/>
      <c r="AG31" s="96"/>
      <c r="AH31" s="96"/>
    </row>
    <row r="32" spans="1:34">
      <c r="A32" s="136" t="s">
        <v>116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8"/>
      <c r="M32" s="133"/>
      <c r="N32" s="133"/>
      <c r="O32" s="133"/>
      <c r="P32" s="133"/>
      <c r="Q32" s="133"/>
      <c r="R32" s="133"/>
      <c r="S32" s="133"/>
      <c r="T32" s="133"/>
      <c r="U32" s="124"/>
      <c r="V32" s="134" t="s">
        <v>19</v>
      </c>
      <c r="W32" s="135"/>
      <c r="X32" s="97"/>
      <c r="Y32" s="2"/>
      <c r="Z32" s="2"/>
      <c r="AG32" s="96"/>
      <c r="AH32" s="96"/>
    </row>
    <row r="33" spans="1:34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1"/>
      <c r="M33" s="133"/>
      <c r="N33" s="133"/>
      <c r="O33" s="133"/>
      <c r="P33" s="133"/>
      <c r="Q33" s="133"/>
      <c r="R33" s="133"/>
      <c r="S33" s="133"/>
      <c r="T33" s="133"/>
      <c r="U33" s="124"/>
      <c r="V33" s="134"/>
      <c r="W33" s="135"/>
      <c r="X33" s="97"/>
      <c r="Y33" s="2"/>
      <c r="Z33" s="2"/>
      <c r="AG33" s="96"/>
      <c r="AH33" s="96"/>
    </row>
    <row r="35" spans="1:34">
      <c r="A35" t="s">
        <v>20</v>
      </c>
    </row>
    <row r="36" spans="1:34">
      <c r="A36" s="150" t="s">
        <v>22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1" t="s">
        <v>26</v>
      </c>
      <c r="L36" s="152"/>
      <c r="M36" s="152"/>
      <c r="N36" s="152"/>
      <c r="O36" s="152"/>
      <c r="P36" s="153"/>
      <c r="Q36" s="154" t="s">
        <v>109</v>
      </c>
      <c r="R36" s="152"/>
      <c r="S36" s="152"/>
      <c r="T36" s="152"/>
      <c r="U36" s="152"/>
      <c r="V36" s="153"/>
      <c r="W36" s="154" t="s">
        <v>110</v>
      </c>
      <c r="X36" s="152"/>
      <c r="Y36" s="152"/>
      <c r="Z36" s="152"/>
      <c r="AA36" s="152"/>
      <c r="AB36" s="153"/>
      <c r="AC36" s="154" t="s">
        <v>111</v>
      </c>
      <c r="AD36" s="152"/>
      <c r="AE36" s="152"/>
      <c r="AF36" s="152"/>
      <c r="AG36" s="152"/>
      <c r="AH36" s="153"/>
    </row>
    <row r="37" spans="1:34" ht="10.5" customHeight="1">
      <c r="A37" s="212" t="s">
        <v>21</v>
      </c>
      <c r="B37" s="163"/>
      <c r="C37" s="155" t="s">
        <v>23</v>
      </c>
      <c r="D37" s="156"/>
      <c r="E37" s="156"/>
      <c r="F37" s="156"/>
      <c r="G37" s="157"/>
      <c r="H37" s="161" t="s">
        <v>103</v>
      </c>
      <c r="I37" s="162"/>
      <c r="J37" s="163"/>
      <c r="K37" s="193"/>
      <c r="L37" s="194"/>
      <c r="M37" s="194"/>
      <c r="N37" s="194"/>
      <c r="O37" s="194"/>
      <c r="P37" s="195"/>
      <c r="Q37" s="193"/>
      <c r="R37" s="194"/>
      <c r="S37" s="194"/>
      <c r="T37" s="194"/>
      <c r="U37" s="194"/>
      <c r="V37" s="195"/>
      <c r="W37" s="193"/>
      <c r="X37" s="194"/>
      <c r="Y37" s="194"/>
      <c r="Z37" s="194"/>
      <c r="AA37" s="194"/>
      <c r="AB37" s="195"/>
      <c r="AC37" s="193"/>
      <c r="AD37" s="194"/>
      <c r="AE37" s="194"/>
      <c r="AF37" s="194"/>
      <c r="AG37" s="194"/>
      <c r="AH37" s="195"/>
    </row>
    <row r="38" spans="1:34" ht="10.5" customHeight="1">
      <c r="A38" s="213"/>
      <c r="B38" s="214"/>
      <c r="C38" s="158"/>
      <c r="D38" s="159"/>
      <c r="E38" s="159"/>
      <c r="F38" s="159"/>
      <c r="G38" s="160"/>
      <c r="H38" s="164"/>
      <c r="I38" s="165"/>
      <c r="J38" s="166"/>
      <c r="K38" s="196"/>
      <c r="L38" s="197"/>
      <c r="M38" s="197"/>
      <c r="N38" s="197"/>
      <c r="O38" s="197"/>
      <c r="P38" s="198"/>
      <c r="Q38" s="196"/>
      <c r="R38" s="197"/>
      <c r="S38" s="197"/>
      <c r="T38" s="197"/>
      <c r="U38" s="197"/>
      <c r="V38" s="198"/>
      <c r="W38" s="196"/>
      <c r="X38" s="197"/>
      <c r="Y38" s="197"/>
      <c r="Z38" s="197"/>
      <c r="AA38" s="197"/>
      <c r="AB38" s="198"/>
      <c r="AC38" s="196"/>
      <c r="AD38" s="197"/>
      <c r="AE38" s="197"/>
      <c r="AF38" s="197"/>
      <c r="AG38" s="197"/>
      <c r="AH38" s="198"/>
    </row>
    <row r="39" spans="1:34" ht="10.5" customHeight="1">
      <c r="A39" s="213"/>
      <c r="B39" s="214"/>
      <c r="C39" s="155" t="s">
        <v>104</v>
      </c>
      <c r="D39" s="156"/>
      <c r="E39" s="156"/>
      <c r="F39" s="156"/>
      <c r="G39" s="157"/>
      <c r="H39" s="206"/>
      <c r="I39" s="207"/>
      <c r="J39" s="208"/>
      <c r="K39" s="200"/>
      <c r="L39" s="201"/>
      <c r="M39" s="201"/>
      <c r="N39" s="201"/>
      <c r="O39" s="201"/>
      <c r="P39" s="202"/>
      <c r="Q39" s="193"/>
      <c r="R39" s="194"/>
      <c r="S39" s="194"/>
      <c r="T39" s="194"/>
      <c r="U39" s="194"/>
      <c r="V39" s="195"/>
      <c r="W39" s="193"/>
      <c r="X39" s="194"/>
      <c r="Y39" s="194"/>
      <c r="Z39" s="194"/>
      <c r="AA39" s="194"/>
      <c r="AB39" s="195"/>
      <c r="AC39" s="193"/>
      <c r="AD39" s="194"/>
      <c r="AE39" s="194"/>
      <c r="AF39" s="194"/>
      <c r="AG39" s="194"/>
      <c r="AH39" s="195"/>
    </row>
    <row r="40" spans="1:34" ht="10.5" customHeight="1">
      <c r="A40" s="213"/>
      <c r="B40" s="214"/>
      <c r="C40" s="158"/>
      <c r="D40" s="159"/>
      <c r="E40" s="159"/>
      <c r="F40" s="159"/>
      <c r="G40" s="160"/>
      <c r="H40" s="209"/>
      <c r="I40" s="210"/>
      <c r="J40" s="211"/>
      <c r="K40" s="203"/>
      <c r="L40" s="204"/>
      <c r="M40" s="204"/>
      <c r="N40" s="204"/>
      <c r="O40" s="204"/>
      <c r="P40" s="205"/>
      <c r="Q40" s="196"/>
      <c r="R40" s="197"/>
      <c r="S40" s="197"/>
      <c r="T40" s="197"/>
      <c r="U40" s="197"/>
      <c r="V40" s="198"/>
      <c r="W40" s="196"/>
      <c r="X40" s="197"/>
      <c r="Y40" s="197"/>
      <c r="Z40" s="197"/>
      <c r="AA40" s="197"/>
      <c r="AB40" s="198"/>
      <c r="AC40" s="196"/>
      <c r="AD40" s="197"/>
      <c r="AE40" s="197"/>
      <c r="AF40" s="197"/>
      <c r="AG40" s="197"/>
      <c r="AH40" s="198"/>
    </row>
    <row r="41" spans="1:34" ht="10.5" customHeight="1">
      <c r="A41" s="213"/>
      <c r="B41" s="214"/>
      <c r="C41" s="179" t="s">
        <v>24</v>
      </c>
      <c r="D41" s="180"/>
      <c r="E41" s="180"/>
      <c r="F41" s="180"/>
      <c r="G41" s="181"/>
      <c r="H41" s="161" t="s">
        <v>25</v>
      </c>
      <c r="I41" s="162"/>
      <c r="J41" s="163"/>
      <c r="K41" s="200"/>
      <c r="L41" s="201"/>
      <c r="M41" s="201"/>
      <c r="N41" s="201"/>
      <c r="O41" s="201"/>
      <c r="P41" s="202"/>
      <c r="Q41" s="200"/>
      <c r="R41" s="201"/>
      <c r="S41" s="201"/>
      <c r="T41" s="201"/>
      <c r="U41" s="201"/>
      <c r="V41" s="202"/>
      <c r="W41" s="200"/>
      <c r="X41" s="201"/>
      <c r="Y41" s="201"/>
      <c r="Z41" s="201"/>
      <c r="AA41" s="201"/>
      <c r="AB41" s="202"/>
      <c r="AC41" s="200"/>
      <c r="AD41" s="201"/>
      <c r="AE41" s="201"/>
      <c r="AF41" s="201"/>
      <c r="AG41" s="201"/>
      <c r="AH41" s="202"/>
    </row>
    <row r="42" spans="1:34" ht="10.5" customHeight="1">
      <c r="A42" s="213"/>
      <c r="B42" s="214"/>
      <c r="C42" s="182"/>
      <c r="D42" s="183"/>
      <c r="E42" s="183"/>
      <c r="F42" s="183"/>
      <c r="G42" s="184"/>
      <c r="H42" s="164"/>
      <c r="I42" s="165"/>
      <c r="J42" s="166"/>
      <c r="K42" s="203"/>
      <c r="L42" s="204"/>
      <c r="M42" s="204"/>
      <c r="N42" s="204"/>
      <c r="O42" s="204"/>
      <c r="P42" s="205"/>
      <c r="Q42" s="203"/>
      <c r="R42" s="204"/>
      <c r="S42" s="204"/>
      <c r="T42" s="204"/>
      <c r="U42" s="204"/>
      <c r="V42" s="205"/>
      <c r="W42" s="203"/>
      <c r="X42" s="204"/>
      <c r="Y42" s="204"/>
      <c r="Z42" s="204"/>
      <c r="AA42" s="204"/>
      <c r="AB42" s="205"/>
      <c r="AC42" s="203"/>
      <c r="AD42" s="204"/>
      <c r="AE42" s="204"/>
      <c r="AF42" s="204"/>
      <c r="AG42" s="204"/>
      <c r="AH42" s="205"/>
    </row>
    <row r="43" spans="1:34" ht="10.5" customHeight="1">
      <c r="A43" s="213"/>
      <c r="B43" s="214"/>
      <c r="C43" s="179" t="s">
        <v>105</v>
      </c>
      <c r="D43" s="180"/>
      <c r="E43" s="180"/>
      <c r="F43" s="180"/>
      <c r="G43" s="181"/>
      <c r="H43" s="161" t="s">
        <v>106</v>
      </c>
      <c r="I43" s="162"/>
      <c r="J43" s="163"/>
      <c r="K43" s="167"/>
      <c r="L43" s="168"/>
      <c r="M43" s="168"/>
      <c r="N43" s="168"/>
      <c r="O43" s="168"/>
      <c r="P43" s="169"/>
      <c r="Q43" s="173" t="str">
        <f>IF(Q41="","",IFERROR((Q43-K41)/K41*100,""))</f>
        <v/>
      </c>
      <c r="R43" s="174"/>
      <c r="S43" s="174"/>
      <c r="T43" s="174"/>
      <c r="U43" s="174"/>
      <c r="V43" s="175"/>
      <c r="W43" s="173" t="str">
        <f t="shared" ref="W43" si="0">IF(W41="","",IFERROR((W43-Q41)/Q41*100,""))</f>
        <v/>
      </c>
      <c r="X43" s="174"/>
      <c r="Y43" s="174"/>
      <c r="Z43" s="174"/>
      <c r="AA43" s="174"/>
      <c r="AB43" s="175"/>
      <c r="AC43" s="173" t="str">
        <f t="shared" ref="AC43" si="1">IF(AC41="","",IFERROR((AC43-W41)/W41*100,""))</f>
        <v/>
      </c>
      <c r="AD43" s="174"/>
      <c r="AE43" s="174"/>
      <c r="AF43" s="174"/>
      <c r="AG43" s="174"/>
      <c r="AH43" s="175"/>
    </row>
    <row r="44" spans="1:34" ht="10.5" customHeight="1">
      <c r="A44" s="213"/>
      <c r="B44" s="214"/>
      <c r="C44" s="182"/>
      <c r="D44" s="183"/>
      <c r="E44" s="183"/>
      <c r="F44" s="183"/>
      <c r="G44" s="184"/>
      <c r="H44" s="164"/>
      <c r="I44" s="165"/>
      <c r="J44" s="166"/>
      <c r="K44" s="170"/>
      <c r="L44" s="171"/>
      <c r="M44" s="171"/>
      <c r="N44" s="171"/>
      <c r="O44" s="171"/>
      <c r="P44" s="172"/>
      <c r="Q44" s="176"/>
      <c r="R44" s="177"/>
      <c r="S44" s="177"/>
      <c r="T44" s="177"/>
      <c r="U44" s="177"/>
      <c r="V44" s="178"/>
      <c r="W44" s="176"/>
      <c r="X44" s="177"/>
      <c r="Y44" s="177"/>
      <c r="Z44" s="177"/>
      <c r="AA44" s="177"/>
      <c r="AB44" s="178"/>
      <c r="AC44" s="176"/>
      <c r="AD44" s="177"/>
      <c r="AE44" s="177"/>
      <c r="AF44" s="177"/>
      <c r="AG44" s="177"/>
      <c r="AH44" s="178"/>
    </row>
    <row r="45" spans="1:34" ht="10.5" customHeight="1">
      <c r="A45" s="213"/>
      <c r="B45" s="214"/>
      <c r="C45" s="179" t="s">
        <v>107</v>
      </c>
      <c r="D45" s="180"/>
      <c r="E45" s="180"/>
      <c r="F45" s="180"/>
      <c r="G45" s="181"/>
      <c r="H45" s="185" t="s">
        <v>112</v>
      </c>
      <c r="I45" s="186"/>
      <c r="J45" s="187"/>
      <c r="K45" s="191" t="str">
        <f>IFERROR(K41/K39,"")</f>
        <v/>
      </c>
      <c r="L45" s="186"/>
      <c r="M45" s="186"/>
      <c r="N45" s="186"/>
      <c r="O45" s="186"/>
      <c r="P45" s="187"/>
      <c r="Q45" s="191" t="str">
        <f t="shared" ref="Q45" si="2">IFERROR(Q41/Q39,"")</f>
        <v/>
      </c>
      <c r="R45" s="186"/>
      <c r="S45" s="186"/>
      <c r="T45" s="186"/>
      <c r="U45" s="186"/>
      <c r="V45" s="187"/>
      <c r="W45" s="191" t="str">
        <f t="shared" ref="W45" si="3">IFERROR(W41/W39,"")</f>
        <v/>
      </c>
      <c r="X45" s="186"/>
      <c r="Y45" s="186"/>
      <c r="Z45" s="186"/>
      <c r="AA45" s="186"/>
      <c r="AB45" s="187"/>
      <c r="AC45" s="191" t="str">
        <f t="shared" ref="AC45" si="4">IFERROR(AC41/AC39,"")</f>
        <v/>
      </c>
      <c r="AD45" s="186"/>
      <c r="AE45" s="186"/>
      <c r="AF45" s="186"/>
      <c r="AG45" s="186"/>
      <c r="AH45" s="187"/>
    </row>
    <row r="46" spans="1:34" ht="10.5" customHeight="1">
      <c r="A46" s="213"/>
      <c r="B46" s="214"/>
      <c r="C46" s="182"/>
      <c r="D46" s="183"/>
      <c r="E46" s="183"/>
      <c r="F46" s="183"/>
      <c r="G46" s="184"/>
      <c r="H46" s="188"/>
      <c r="I46" s="189"/>
      <c r="J46" s="190"/>
      <c r="K46" s="192"/>
      <c r="L46" s="189"/>
      <c r="M46" s="189"/>
      <c r="N46" s="189"/>
      <c r="O46" s="189"/>
      <c r="P46" s="190"/>
      <c r="Q46" s="192"/>
      <c r="R46" s="189"/>
      <c r="S46" s="189"/>
      <c r="T46" s="189"/>
      <c r="U46" s="189"/>
      <c r="V46" s="190"/>
      <c r="W46" s="192"/>
      <c r="X46" s="189"/>
      <c r="Y46" s="189"/>
      <c r="Z46" s="189"/>
      <c r="AA46" s="189"/>
      <c r="AB46" s="190"/>
      <c r="AC46" s="192"/>
      <c r="AD46" s="189"/>
      <c r="AE46" s="189"/>
      <c r="AF46" s="189"/>
      <c r="AG46" s="189"/>
      <c r="AH46" s="190"/>
    </row>
    <row r="47" spans="1:34" ht="10.5" customHeight="1">
      <c r="A47" s="213"/>
      <c r="B47" s="214"/>
      <c r="C47" s="155" t="s">
        <v>108</v>
      </c>
      <c r="D47" s="156"/>
      <c r="E47" s="156"/>
      <c r="F47" s="156"/>
      <c r="G47" s="157"/>
      <c r="H47" s="161" t="s">
        <v>106</v>
      </c>
      <c r="I47" s="162"/>
      <c r="J47" s="163"/>
      <c r="K47" s="167"/>
      <c r="L47" s="168"/>
      <c r="M47" s="168"/>
      <c r="N47" s="168"/>
      <c r="O47" s="168"/>
      <c r="P47" s="169"/>
      <c r="Q47" s="173" t="str">
        <f>IF(Q45="","",IFERROR((Q45-K45)/K45*100,""))</f>
        <v/>
      </c>
      <c r="R47" s="174"/>
      <c r="S47" s="174"/>
      <c r="T47" s="174"/>
      <c r="U47" s="174"/>
      <c r="V47" s="175"/>
      <c r="W47" s="173" t="str">
        <f>IF(W45="","",IFERROR((W45-Q45)/Q45*100,""))</f>
        <v/>
      </c>
      <c r="X47" s="174"/>
      <c r="Y47" s="174"/>
      <c r="Z47" s="174"/>
      <c r="AA47" s="174"/>
      <c r="AB47" s="175"/>
      <c r="AC47" s="173" t="str">
        <f>IF(AC45="","",IFERROR((AC45-W45)/W45*100,""))</f>
        <v/>
      </c>
      <c r="AD47" s="174"/>
      <c r="AE47" s="174"/>
      <c r="AF47" s="174"/>
      <c r="AG47" s="174"/>
      <c r="AH47" s="175"/>
    </row>
    <row r="48" spans="1:34" ht="10.5" customHeight="1">
      <c r="A48" s="215"/>
      <c r="B48" s="166"/>
      <c r="C48" s="158"/>
      <c r="D48" s="159"/>
      <c r="E48" s="159"/>
      <c r="F48" s="159"/>
      <c r="G48" s="160"/>
      <c r="H48" s="164"/>
      <c r="I48" s="165"/>
      <c r="J48" s="166"/>
      <c r="K48" s="170"/>
      <c r="L48" s="171"/>
      <c r="M48" s="171"/>
      <c r="N48" s="171"/>
      <c r="O48" s="171"/>
      <c r="P48" s="172"/>
      <c r="Q48" s="176"/>
      <c r="R48" s="177"/>
      <c r="S48" s="177"/>
      <c r="T48" s="177"/>
      <c r="U48" s="177"/>
      <c r="V48" s="178"/>
      <c r="W48" s="176"/>
      <c r="X48" s="177"/>
      <c r="Y48" s="177"/>
      <c r="Z48" s="177"/>
      <c r="AA48" s="177"/>
      <c r="AB48" s="178"/>
      <c r="AC48" s="176"/>
      <c r="AD48" s="177"/>
      <c r="AE48" s="177"/>
      <c r="AF48" s="177"/>
      <c r="AG48" s="177"/>
      <c r="AH48" s="178"/>
    </row>
    <row r="49" spans="1:34">
      <c r="B49" s="3"/>
    </row>
    <row r="50" spans="1:34">
      <c r="A50" t="s">
        <v>118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</row>
    <row r="51" spans="1:34" ht="26.25" customHeight="1">
      <c r="A51" s="135" t="s">
        <v>101</v>
      </c>
      <c r="B51" s="135"/>
      <c r="C51" s="135" t="s">
        <v>119</v>
      </c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 t="s">
        <v>120</v>
      </c>
      <c r="R51" s="135"/>
      <c r="S51" s="135"/>
      <c r="T51" s="135"/>
      <c r="U51" s="135"/>
      <c r="V51" s="135"/>
      <c r="W51" s="135" t="s">
        <v>121</v>
      </c>
      <c r="X51" s="135"/>
      <c r="Y51" s="135"/>
      <c r="Z51" s="135"/>
      <c r="AA51" s="135"/>
      <c r="AB51" s="135"/>
      <c r="AC51" s="199" t="s">
        <v>102</v>
      </c>
      <c r="AD51" s="199"/>
      <c r="AE51" s="199"/>
      <c r="AF51" s="199"/>
      <c r="AG51" s="199"/>
      <c r="AH51" s="199"/>
    </row>
    <row r="52" spans="1:34" ht="17.45" customHeight="1">
      <c r="A52" s="135">
        <v>1</v>
      </c>
      <c r="B52" s="135"/>
      <c r="C52" s="124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6"/>
      <c r="Q52" s="124"/>
      <c r="R52" s="125"/>
      <c r="S52" s="125"/>
      <c r="T52" s="125"/>
      <c r="U52" s="125"/>
      <c r="V52" s="126"/>
      <c r="W52" s="124"/>
      <c r="X52" s="125"/>
      <c r="Y52" s="125"/>
      <c r="Z52" s="125"/>
      <c r="AA52" s="125"/>
      <c r="AB52" s="126"/>
      <c r="AC52" s="216"/>
      <c r="AD52" s="217"/>
      <c r="AE52" s="217"/>
      <c r="AF52" s="217"/>
      <c r="AG52" s="217"/>
      <c r="AH52" s="218"/>
    </row>
    <row r="53" spans="1:34" ht="17.45" customHeight="1">
      <c r="A53" s="135">
        <v>2</v>
      </c>
      <c r="B53" s="135"/>
      <c r="C53" s="124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6"/>
      <c r="Q53" s="124"/>
      <c r="R53" s="125"/>
      <c r="S53" s="125"/>
      <c r="T53" s="125"/>
      <c r="U53" s="125"/>
      <c r="V53" s="126"/>
      <c r="W53" s="124"/>
      <c r="X53" s="125"/>
      <c r="Y53" s="125"/>
      <c r="Z53" s="125"/>
      <c r="AA53" s="125"/>
      <c r="AB53" s="126"/>
      <c r="AC53" s="216"/>
      <c r="AD53" s="217"/>
      <c r="AE53" s="217"/>
      <c r="AF53" s="217"/>
      <c r="AG53" s="217"/>
      <c r="AH53" s="218"/>
    </row>
    <row r="54" spans="1:34" ht="17.45" customHeight="1">
      <c r="A54" s="135">
        <v>3</v>
      </c>
      <c r="B54" s="135"/>
      <c r="C54" s="124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6"/>
      <c r="Q54" s="124"/>
      <c r="R54" s="125"/>
      <c r="S54" s="125"/>
      <c r="T54" s="125"/>
      <c r="U54" s="125"/>
      <c r="V54" s="126"/>
      <c r="W54" s="124"/>
      <c r="X54" s="125"/>
      <c r="Y54" s="125"/>
      <c r="Z54" s="125"/>
      <c r="AA54" s="125"/>
      <c r="AB54" s="126"/>
      <c r="AC54" s="216"/>
      <c r="AD54" s="217"/>
      <c r="AE54" s="217"/>
      <c r="AF54" s="217"/>
      <c r="AG54" s="217"/>
      <c r="AH54" s="218"/>
    </row>
    <row r="55" spans="1:34" ht="17.45" customHeight="1">
      <c r="A55" s="135">
        <v>4</v>
      </c>
      <c r="B55" s="135"/>
      <c r="C55" s="98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99"/>
      <c r="Q55" s="98"/>
      <c r="R55" s="100"/>
      <c r="S55" s="100"/>
      <c r="T55" s="100"/>
      <c r="U55" s="100"/>
      <c r="V55" s="99"/>
      <c r="W55" s="98"/>
      <c r="X55" s="100"/>
      <c r="Y55" s="100"/>
      <c r="Z55" s="100"/>
      <c r="AA55" s="100"/>
      <c r="AB55" s="99"/>
      <c r="AC55" s="101"/>
      <c r="AD55" s="102"/>
      <c r="AE55" s="102"/>
      <c r="AF55" s="102"/>
      <c r="AG55" s="102"/>
      <c r="AH55" s="103"/>
    </row>
    <row r="56" spans="1:34" ht="17.45" customHeight="1">
      <c r="A56" s="135">
        <v>5</v>
      </c>
      <c r="B56" s="135"/>
      <c r="C56" s="124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6"/>
      <c r="Q56" s="124"/>
      <c r="R56" s="125"/>
      <c r="S56" s="125"/>
      <c r="T56" s="125"/>
      <c r="U56" s="125"/>
      <c r="V56" s="126"/>
      <c r="W56" s="124"/>
      <c r="X56" s="125"/>
      <c r="Y56" s="125"/>
      <c r="Z56" s="125"/>
      <c r="AA56" s="125"/>
      <c r="AB56" s="126"/>
      <c r="AC56" s="216"/>
      <c r="AD56" s="217"/>
      <c r="AE56" s="217"/>
      <c r="AF56" s="217"/>
      <c r="AG56" s="217"/>
      <c r="AH56" s="218"/>
    </row>
    <row r="57" spans="1:34" ht="17.45" customHeight="1">
      <c r="A57" s="135">
        <v>6</v>
      </c>
      <c r="B57" s="135"/>
      <c r="C57" s="124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6"/>
      <c r="Q57" s="124"/>
      <c r="R57" s="125"/>
      <c r="S57" s="125"/>
      <c r="T57" s="125"/>
      <c r="U57" s="125"/>
      <c r="V57" s="126"/>
      <c r="W57" s="124"/>
      <c r="X57" s="125"/>
      <c r="Y57" s="125"/>
      <c r="Z57" s="125"/>
      <c r="AA57" s="125"/>
      <c r="AB57" s="126"/>
      <c r="AC57" s="216"/>
      <c r="AD57" s="217"/>
      <c r="AE57" s="217"/>
      <c r="AF57" s="217"/>
      <c r="AG57" s="217"/>
      <c r="AH57" s="218"/>
    </row>
    <row r="58" spans="1:34" ht="17.45" customHeight="1" thickBot="1">
      <c r="A58" s="225">
        <v>7</v>
      </c>
      <c r="B58" s="225"/>
      <c r="C58" s="226"/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8"/>
      <c r="Q58" s="226"/>
      <c r="R58" s="227"/>
      <c r="S58" s="227"/>
      <c r="T58" s="227"/>
      <c r="U58" s="227"/>
      <c r="V58" s="228"/>
      <c r="W58" s="226"/>
      <c r="X58" s="227"/>
      <c r="Y58" s="227"/>
      <c r="Z58" s="227"/>
      <c r="AA58" s="227"/>
      <c r="AB58" s="228"/>
      <c r="AC58" s="219"/>
      <c r="AD58" s="220"/>
      <c r="AE58" s="220"/>
      <c r="AF58" s="220"/>
      <c r="AG58" s="220"/>
      <c r="AH58" s="221"/>
    </row>
    <row r="59" spans="1:34" ht="18" customHeight="1" thickTop="1">
      <c r="A59" s="147" t="s">
        <v>100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2"/>
      <c r="AC59" s="222">
        <f>SUM(AC52:AH58)</f>
        <v>0</v>
      </c>
      <c r="AD59" s="223"/>
      <c r="AE59" s="223"/>
      <c r="AF59" s="223"/>
      <c r="AG59" s="223"/>
      <c r="AH59" s="224"/>
    </row>
    <row r="60" spans="1:34">
      <c r="A60" s="95" t="s">
        <v>122</v>
      </c>
      <c r="B60" s="3"/>
    </row>
    <row r="61" spans="1:34" ht="8.25" customHeight="1"/>
  </sheetData>
  <sheetProtection selectLockedCells="1"/>
  <mergeCells count="137">
    <mergeCell ref="H21:R21"/>
    <mergeCell ref="S21:U21"/>
    <mergeCell ref="V21:AH21"/>
    <mergeCell ref="E17:K18"/>
    <mergeCell ref="L17:AH18"/>
    <mergeCell ref="X2:Y2"/>
    <mergeCell ref="A8:AH8"/>
    <mergeCell ref="B7:C7"/>
    <mergeCell ref="E21:G21"/>
    <mergeCell ref="Z2:AA2"/>
    <mergeCell ref="AC2:AD2"/>
    <mergeCell ref="L15:AH16"/>
    <mergeCell ref="D7:E7"/>
    <mergeCell ref="F7:AH7"/>
    <mergeCell ref="L13:AH14"/>
    <mergeCell ref="A19:D21"/>
    <mergeCell ref="I13:K14"/>
    <mergeCell ref="E11:H14"/>
    <mergeCell ref="A11:D14"/>
    <mergeCell ref="AF2:AG2"/>
    <mergeCell ref="S20:U20"/>
    <mergeCell ref="V20:AH20"/>
    <mergeCell ref="A5:AH5"/>
    <mergeCell ref="A4:AH4"/>
    <mergeCell ref="I11:K12"/>
    <mergeCell ref="L11:AH12"/>
    <mergeCell ref="A15:D18"/>
    <mergeCell ref="E15:K16"/>
    <mergeCell ref="H20:R20"/>
    <mergeCell ref="E19:G19"/>
    <mergeCell ref="H19:R19"/>
    <mergeCell ref="S19:U19"/>
    <mergeCell ref="V19:AH19"/>
    <mergeCell ref="E20:G20"/>
    <mergeCell ref="A52:B52"/>
    <mergeCell ref="AC52:AH52"/>
    <mergeCell ref="AC58:AH58"/>
    <mergeCell ref="A53:B53"/>
    <mergeCell ref="AC53:AH53"/>
    <mergeCell ref="A54:B54"/>
    <mergeCell ref="AC54:AH54"/>
    <mergeCell ref="A55:B55"/>
    <mergeCell ref="AC59:AH59"/>
    <mergeCell ref="A56:B56"/>
    <mergeCell ref="AC56:AH56"/>
    <mergeCell ref="A57:B57"/>
    <mergeCell ref="AC57:AH57"/>
    <mergeCell ref="A58:B58"/>
    <mergeCell ref="A59:AB59"/>
    <mergeCell ref="C57:P57"/>
    <mergeCell ref="Q57:V57"/>
    <mergeCell ref="W57:AB57"/>
    <mergeCell ref="C58:P58"/>
    <mergeCell ref="Q58:V58"/>
    <mergeCell ref="W58:AB58"/>
    <mergeCell ref="C54:P54"/>
    <mergeCell ref="Q54:V54"/>
    <mergeCell ref="W54:AB54"/>
    <mergeCell ref="H37:J38"/>
    <mergeCell ref="K37:P38"/>
    <mergeCell ref="Q37:V38"/>
    <mergeCell ref="W37:AB38"/>
    <mergeCell ref="AC37:AH38"/>
    <mergeCell ref="A51:B51"/>
    <mergeCell ref="AC51:AH51"/>
    <mergeCell ref="C41:G42"/>
    <mergeCell ref="H41:J42"/>
    <mergeCell ref="K41:P42"/>
    <mergeCell ref="Q41:V42"/>
    <mergeCell ref="W41:AB42"/>
    <mergeCell ref="AC41:AH42"/>
    <mergeCell ref="C39:G40"/>
    <mergeCell ref="H39:J40"/>
    <mergeCell ref="K39:P40"/>
    <mergeCell ref="Q39:V40"/>
    <mergeCell ref="W39:AB40"/>
    <mergeCell ref="AC39:AH40"/>
    <mergeCell ref="A37:B48"/>
    <mergeCell ref="W51:AB51"/>
    <mergeCell ref="Q51:V51"/>
    <mergeCell ref="C51:P51"/>
    <mergeCell ref="A36:J36"/>
    <mergeCell ref="K36:P36"/>
    <mergeCell ref="Q36:V36"/>
    <mergeCell ref="W36:AB36"/>
    <mergeCell ref="AC36:AH36"/>
    <mergeCell ref="C47:G48"/>
    <mergeCell ref="H47:J48"/>
    <mergeCell ref="K47:P48"/>
    <mergeCell ref="Q47:V48"/>
    <mergeCell ref="W47:AB48"/>
    <mergeCell ref="AC47:AH48"/>
    <mergeCell ref="C45:G46"/>
    <mergeCell ref="H45:J46"/>
    <mergeCell ref="K45:P46"/>
    <mergeCell ref="Q45:V46"/>
    <mergeCell ref="W45:AB46"/>
    <mergeCell ref="AC45:AH46"/>
    <mergeCell ref="C43:G44"/>
    <mergeCell ref="H43:J44"/>
    <mergeCell ref="K43:P44"/>
    <mergeCell ref="Q43:V44"/>
    <mergeCell ref="W43:AB44"/>
    <mergeCell ref="AC43:AH44"/>
    <mergeCell ref="C37:G38"/>
    <mergeCell ref="W30:X31"/>
    <mergeCell ref="Y30:Z31"/>
    <mergeCell ref="M32:U33"/>
    <mergeCell ref="V32:W33"/>
    <mergeCell ref="A32:L33"/>
    <mergeCell ref="A24:L25"/>
    <mergeCell ref="M24:AH25"/>
    <mergeCell ref="A28:L29"/>
    <mergeCell ref="M28:AH29"/>
    <mergeCell ref="M30:N31"/>
    <mergeCell ref="O30:P31"/>
    <mergeCell ref="Q30:R31"/>
    <mergeCell ref="S26:T27"/>
    <mergeCell ref="U26:V27"/>
    <mergeCell ref="W26:X27"/>
    <mergeCell ref="Y26:Z27"/>
    <mergeCell ref="A26:L27"/>
    <mergeCell ref="A30:L31"/>
    <mergeCell ref="S30:T31"/>
    <mergeCell ref="U30:V31"/>
    <mergeCell ref="M26:N27"/>
    <mergeCell ref="O26:P27"/>
    <mergeCell ref="Q26:R27"/>
    <mergeCell ref="C52:P52"/>
    <mergeCell ref="Q52:V52"/>
    <mergeCell ref="W52:AB52"/>
    <mergeCell ref="C53:P53"/>
    <mergeCell ref="Q53:V53"/>
    <mergeCell ref="W53:AB53"/>
    <mergeCell ref="C56:P56"/>
    <mergeCell ref="Q56:V56"/>
    <mergeCell ref="W56:AB56"/>
  </mergeCells>
  <phoneticPr fontId="2"/>
  <pageMargins left="0.9055118110236221" right="0.59055118110236227" top="0.74803149606299213" bottom="0.74803149606299213" header="0.31496062992125984" footer="0.31496062992125984"/>
  <pageSetup paperSize="9" scale="9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E92E5-DAEC-444B-8776-1B913B15EBD5}">
  <dimension ref="B1:S51"/>
  <sheetViews>
    <sheetView showGridLines="0" showZeros="0" view="pageBreakPreview" zoomScale="70" zoomScaleNormal="100" zoomScaleSheetLayoutView="70" workbookViewId="0">
      <pane xSplit="9" ySplit="5" topLeftCell="J6" activePane="bottomRight" state="frozen"/>
      <selection activeCell="AM10" sqref="AM10"/>
      <selection pane="topRight" activeCell="AM10" sqref="AM10"/>
      <selection pane="bottomLeft" activeCell="AM10" sqref="AM10"/>
      <selection pane="bottomRight" activeCell="H6" sqref="H6"/>
    </sheetView>
  </sheetViews>
  <sheetFormatPr defaultColWidth="9" defaultRowHeight="13.5"/>
  <cols>
    <col min="1" max="1" width="1.625" style="5" customWidth="1"/>
    <col min="2" max="2" width="1.875" style="5" customWidth="1"/>
    <col min="3" max="3" width="4.125" style="5" customWidth="1"/>
    <col min="4" max="4" width="5.25" style="5" customWidth="1"/>
    <col min="5" max="5" width="12.25" style="5" customWidth="1"/>
    <col min="6" max="6" width="13" style="5" customWidth="1"/>
    <col min="7" max="7" width="15.125" style="5" customWidth="1"/>
    <col min="8" max="8" width="14.625" style="5" customWidth="1"/>
    <col min="9" max="9" width="6.75" style="5" customWidth="1"/>
    <col min="10" max="10" width="12.625" style="5" customWidth="1"/>
    <col min="11" max="11" width="8.25" style="5" customWidth="1"/>
    <col min="12" max="12" width="15.375" style="5" customWidth="1"/>
    <col min="13" max="13" width="9.5" style="13" customWidth="1"/>
    <col min="14" max="14" width="15.625" style="5" customWidth="1"/>
    <col min="15" max="15" width="9" style="11"/>
    <col min="16" max="16" width="9.125" style="5" customWidth="1"/>
    <col min="17" max="17" width="14.875" style="5" customWidth="1"/>
    <col min="18" max="18" width="9" style="5"/>
    <col min="19" max="19" width="10.125" style="5" bestFit="1" customWidth="1"/>
    <col min="20" max="16384" width="9" style="5"/>
  </cols>
  <sheetData>
    <row r="1" spans="2:19">
      <c r="O1" s="334"/>
      <c r="P1" s="334"/>
      <c r="Q1" s="105"/>
    </row>
    <row r="2" spans="2:19" ht="23.25" customHeight="1" thickBot="1">
      <c r="B2" s="6"/>
      <c r="C2" s="7" t="s">
        <v>27</v>
      </c>
      <c r="D2" s="8"/>
      <c r="E2" s="8"/>
      <c r="F2" s="8"/>
      <c r="G2" s="8"/>
      <c r="H2" s="9"/>
      <c r="I2" s="8"/>
      <c r="J2" s="10"/>
      <c r="K2" s="10"/>
      <c r="L2" s="10"/>
      <c r="M2" s="10"/>
      <c r="P2" s="12"/>
      <c r="Q2" s="106"/>
    </row>
    <row r="3" spans="2:19" s="13" customFormat="1" ht="54" customHeight="1">
      <c r="B3" s="14"/>
      <c r="C3" s="15"/>
      <c r="D3" s="335" t="s">
        <v>28</v>
      </c>
      <c r="E3" s="336"/>
      <c r="F3" s="336"/>
      <c r="G3" s="337"/>
      <c r="H3" s="344" t="s">
        <v>29</v>
      </c>
      <c r="I3" s="345"/>
      <c r="J3" s="346" t="s">
        <v>30</v>
      </c>
      <c r="K3" s="347"/>
      <c r="L3" s="17" t="s">
        <v>31</v>
      </c>
      <c r="M3" s="18" t="s">
        <v>32</v>
      </c>
      <c r="N3" s="19" t="s">
        <v>33</v>
      </c>
      <c r="O3" s="336" t="s">
        <v>87</v>
      </c>
      <c r="P3" s="348"/>
      <c r="Q3" s="16" t="s">
        <v>34</v>
      </c>
    </row>
    <row r="4" spans="2:19" s="13" customFormat="1" ht="30" customHeight="1">
      <c r="B4" s="14"/>
      <c r="C4" s="20"/>
      <c r="D4" s="338"/>
      <c r="E4" s="339"/>
      <c r="F4" s="339"/>
      <c r="G4" s="340"/>
      <c r="H4" s="21" t="s">
        <v>88</v>
      </c>
      <c r="I4" s="22"/>
      <c r="J4" s="23" t="s">
        <v>35</v>
      </c>
      <c r="K4" s="24"/>
      <c r="L4" s="21" t="s">
        <v>36</v>
      </c>
      <c r="M4" s="25" t="s">
        <v>37</v>
      </c>
      <c r="N4" s="25" t="s">
        <v>38</v>
      </c>
      <c r="O4" s="26" t="s">
        <v>89</v>
      </c>
      <c r="P4" s="24"/>
      <c r="Q4" s="27" t="s">
        <v>90</v>
      </c>
    </row>
    <row r="5" spans="2:19" ht="21.75" customHeight="1" thickBot="1">
      <c r="B5" s="6"/>
      <c r="C5" s="28"/>
      <c r="D5" s="341"/>
      <c r="E5" s="342"/>
      <c r="F5" s="342"/>
      <c r="G5" s="343"/>
      <c r="H5" s="29" t="s">
        <v>39</v>
      </c>
      <c r="I5" s="30" t="s">
        <v>91</v>
      </c>
      <c r="J5" s="31"/>
      <c r="K5" s="32" t="s">
        <v>40</v>
      </c>
      <c r="L5" s="33" t="s">
        <v>41</v>
      </c>
      <c r="M5" s="34" t="s">
        <v>92</v>
      </c>
      <c r="N5" s="34" t="s">
        <v>42</v>
      </c>
      <c r="O5" s="35"/>
      <c r="P5" s="32" t="s">
        <v>40</v>
      </c>
      <c r="Q5" s="36" t="s">
        <v>43</v>
      </c>
    </row>
    <row r="6" spans="2:19" ht="28.5" customHeight="1">
      <c r="B6" s="6"/>
      <c r="C6" s="349" t="s">
        <v>44</v>
      </c>
      <c r="D6" s="351" t="s">
        <v>45</v>
      </c>
      <c r="E6" s="353" t="s">
        <v>46</v>
      </c>
      <c r="F6" s="354"/>
      <c r="G6" s="355"/>
      <c r="H6" s="107"/>
      <c r="I6" s="37" t="s">
        <v>42</v>
      </c>
      <c r="J6" s="38">
        <v>38.299999999999997</v>
      </c>
      <c r="K6" s="39" t="s">
        <v>47</v>
      </c>
      <c r="L6" s="40">
        <f>H6*J6</f>
        <v>0</v>
      </c>
      <c r="M6" s="356">
        <v>2.58E-2</v>
      </c>
      <c r="N6" s="72">
        <f>H6*J6*M$6</f>
        <v>0</v>
      </c>
      <c r="O6" s="41">
        <v>1.9E-2</v>
      </c>
      <c r="P6" s="42" t="s">
        <v>48</v>
      </c>
      <c r="Q6" s="108">
        <f t="shared" ref="Q6:Q30" si="0">H6*J6*O6*44/12</f>
        <v>0</v>
      </c>
    </row>
    <row r="7" spans="2:19" ht="28.5" customHeight="1">
      <c r="B7" s="6"/>
      <c r="C7" s="350"/>
      <c r="D7" s="352"/>
      <c r="E7" s="315" t="s">
        <v>49</v>
      </c>
      <c r="F7" s="316"/>
      <c r="G7" s="317"/>
      <c r="H7" s="107"/>
      <c r="I7" s="45" t="s">
        <v>42</v>
      </c>
      <c r="J7" s="46">
        <v>34.799999999999997</v>
      </c>
      <c r="K7" s="45" t="s">
        <v>47</v>
      </c>
      <c r="L7" s="47">
        <f t="shared" ref="L7:L40" si="1">H7*J7</f>
        <v>0</v>
      </c>
      <c r="M7" s="318"/>
      <c r="N7" s="72">
        <f t="shared" ref="N7:N40" si="2">H7*J7*M$6</f>
        <v>0</v>
      </c>
      <c r="O7" s="48">
        <v>1.83E-2</v>
      </c>
      <c r="P7" s="49" t="s">
        <v>48</v>
      </c>
      <c r="Q7" s="108">
        <f t="shared" si="0"/>
        <v>0</v>
      </c>
    </row>
    <row r="8" spans="2:19" ht="28.5" customHeight="1">
      <c r="B8" s="6"/>
      <c r="C8" s="350"/>
      <c r="D8" s="352"/>
      <c r="E8" s="315" t="s">
        <v>50</v>
      </c>
      <c r="F8" s="316"/>
      <c r="G8" s="317"/>
      <c r="H8" s="107"/>
      <c r="I8" s="45" t="s">
        <v>42</v>
      </c>
      <c r="J8" s="46">
        <v>33.4</v>
      </c>
      <c r="K8" s="45" t="s">
        <v>47</v>
      </c>
      <c r="L8" s="47">
        <f t="shared" si="1"/>
        <v>0</v>
      </c>
      <c r="M8" s="318"/>
      <c r="N8" s="72">
        <f>H8*J8*M$6</f>
        <v>0</v>
      </c>
      <c r="O8" s="48">
        <v>1.8700000000000001E-2</v>
      </c>
      <c r="P8" s="50" t="s">
        <v>51</v>
      </c>
      <c r="Q8" s="108">
        <f t="shared" si="0"/>
        <v>0</v>
      </c>
      <c r="S8" s="109"/>
    </row>
    <row r="9" spans="2:19" ht="28.5" customHeight="1">
      <c r="B9" s="6"/>
      <c r="C9" s="350"/>
      <c r="D9" s="352"/>
      <c r="E9" s="315" t="s">
        <v>93</v>
      </c>
      <c r="F9" s="316"/>
      <c r="G9" s="317"/>
      <c r="H9" s="107"/>
      <c r="I9" s="45" t="s">
        <v>42</v>
      </c>
      <c r="J9" s="46">
        <v>33.299999999999997</v>
      </c>
      <c r="K9" s="45" t="s">
        <v>47</v>
      </c>
      <c r="L9" s="47">
        <f t="shared" si="1"/>
        <v>0</v>
      </c>
      <c r="M9" s="318"/>
      <c r="N9" s="72">
        <f t="shared" si="2"/>
        <v>0</v>
      </c>
      <c r="O9" s="48">
        <v>1.8599999999999998E-2</v>
      </c>
      <c r="P9" s="50" t="s">
        <v>51</v>
      </c>
      <c r="Q9" s="108">
        <f t="shared" si="0"/>
        <v>0</v>
      </c>
      <c r="S9" s="109"/>
    </row>
    <row r="10" spans="2:19" ht="28.5" customHeight="1">
      <c r="B10" s="6"/>
      <c r="C10" s="350"/>
      <c r="D10" s="352"/>
      <c r="E10" s="315" t="s">
        <v>52</v>
      </c>
      <c r="F10" s="316"/>
      <c r="G10" s="317"/>
      <c r="H10" s="107"/>
      <c r="I10" s="45" t="s">
        <v>42</v>
      </c>
      <c r="J10" s="46">
        <v>36.5</v>
      </c>
      <c r="K10" s="45" t="s">
        <v>47</v>
      </c>
      <c r="L10" s="47">
        <f t="shared" si="1"/>
        <v>0</v>
      </c>
      <c r="M10" s="318"/>
      <c r="N10" s="72">
        <f t="shared" si="2"/>
        <v>0</v>
      </c>
      <c r="O10" s="48">
        <v>1.8700000000000001E-2</v>
      </c>
      <c r="P10" s="50" t="s">
        <v>51</v>
      </c>
      <c r="Q10" s="108">
        <f t="shared" si="0"/>
        <v>0</v>
      </c>
      <c r="S10" s="109"/>
    </row>
    <row r="11" spans="2:19" ht="28.5" customHeight="1">
      <c r="B11" s="6"/>
      <c r="C11" s="350"/>
      <c r="D11" s="352"/>
      <c r="E11" s="315" t="s">
        <v>53</v>
      </c>
      <c r="F11" s="316"/>
      <c r="G11" s="317"/>
      <c r="H11" s="107"/>
      <c r="I11" s="45" t="s">
        <v>42</v>
      </c>
      <c r="J11" s="110">
        <v>38</v>
      </c>
      <c r="K11" s="45" t="s">
        <v>47</v>
      </c>
      <c r="L11" s="47">
        <f t="shared" si="1"/>
        <v>0</v>
      </c>
      <c r="M11" s="318"/>
      <c r="N11" s="72">
        <f t="shared" si="2"/>
        <v>0</v>
      </c>
      <c r="O11" s="48">
        <v>1.8800000000000001E-2</v>
      </c>
      <c r="P11" s="50" t="s">
        <v>51</v>
      </c>
      <c r="Q11" s="108">
        <f t="shared" si="0"/>
        <v>0</v>
      </c>
      <c r="S11" s="109"/>
    </row>
    <row r="12" spans="2:19" ht="28.5" customHeight="1">
      <c r="B12" s="6"/>
      <c r="C12" s="350"/>
      <c r="D12" s="352"/>
      <c r="E12" s="315" t="s">
        <v>54</v>
      </c>
      <c r="F12" s="316"/>
      <c r="G12" s="317"/>
      <c r="H12" s="107"/>
      <c r="I12" s="45" t="s">
        <v>42</v>
      </c>
      <c r="J12" s="46">
        <v>38.9</v>
      </c>
      <c r="K12" s="45" t="s">
        <v>47</v>
      </c>
      <c r="L12" s="47">
        <f t="shared" si="1"/>
        <v>0</v>
      </c>
      <c r="M12" s="318"/>
      <c r="N12" s="72">
        <f t="shared" si="2"/>
        <v>0</v>
      </c>
      <c r="O12" s="48">
        <v>1.9300000000000001E-2</v>
      </c>
      <c r="P12" s="50" t="s">
        <v>51</v>
      </c>
      <c r="Q12" s="108">
        <f t="shared" si="0"/>
        <v>0</v>
      </c>
      <c r="S12" s="109"/>
    </row>
    <row r="13" spans="2:19" ht="28.5" customHeight="1">
      <c r="B13" s="6"/>
      <c r="C13" s="350"/>
      <c r="D13" s="352"/>
      <c r="E13" s="315" t="s">
        <v>55</v>
      </c>
      <c r="F13" s="316"/>
      <c r="G13" s="317"/>
      <c r="H13" s="107"/>
      <c r="I13" s="45" t="s">
        <v>42</v>
      </c>
      <c r="J13" s="46">
        <v>41.8</v>
      </c>
      <c r="K13" s="45" t="s">
        <v>47</v>
      </c>
      <c r="L13" s="47">
        <f t="shared" si="1"/>
        <v>0</v>
      </c>
      <c r="M13" s="318"/>
      <c r="N13" s="72">
        <f t="shared" si="2"/>
        <v>0</v>
      </c>
      <c r="O13" s="48">
        <v>2.0199999999999999E-2</v>
      </c>
      <c r="P13" s="50" t="s">
        <v>51</v>
      </c>
      <c r="Q13" s="108">
        <f t="shared" si="0"/>
        <v>0</v>
      </c>
      <c r="S13" s="109"/>
    </row>
    <row r="14" spans="2:19" ht="28.5" customHeight="1">
      <c r="B14" s="6"/>
      <c r="C14" s="350"/>
      <c r="D14" s="352"/>
      <c r="E14" s="315" t="s">
        <v>56</v>
      </c>
      <c r="F14" s="316"/>
      <c r="G14" s="317"/>
      <c r="H14" s="107"/>
      <c r="I14" s="45" t="s">
        <v>57</v>
      </c>
      <c r="J14" s="110">
        <v>40</v>
      </c>
      <c r="K14" s="45" t="s">
        <v>59</v>
      </c>
      <c r="L14" s="47">
        <f t="shared" si="1"/>
        <v>0</v>
      </c>
      <c r="M14" s="318"/>
      <c r="N14" s="72">
        <f t="shared" si="2"/>
        <v>0</v>
      </c>
      <c r="O14" s="48">
        <v>2.0400000000000001E-2</v>
      </c>
      <c r="P14" s="50" t="s">
        <v>51</v>
      </c>
      <c r="Q14" s="108">
        <f t="shared" si="0"/>
        <v>0</v>
      </c>
      <c r="S14" s="109"/>
    </row>
    <row r="15" spans="2:19" ht="28.5" customHeight="1">
      <c r="B15" s="6"/>
      <c r="C15" s="350"/>
      <c r="D15" s="352"/>
      <c r="E15" s="315" t="s">
        <v>58</v>
      </c>
      <c r="F15" s="316"/>
      <c r="G15" s="317"/>
      <c r="H15" s="107"/>
      <c r="I15" s="45" t="s">
        <v>57</v>
      </c>
      <c r="J15" s="46">
        <v>34.1</v>
      </c>
      <c r="K15" s="45" t="s">
        <v>59</v>
      </c>
      <c r="L15" s="47">
        <f t="shared" si="1"/>
        <v>0</v>
      </c>
      <c r="M15" s="318"/>
      <c r="N15" s="72">
        <f t="shared" si="2"/>
        <v>0</v>
      </c>
      <c r="O15" s="48">
        <v>2.4500000000000001E-2</v>
      </c>
      <c r="P15" s="50" t="s">
        <v>51</v>
      </c>
      <c r="Q15" s="108">
        <f t="shared" si="0"/>
        <v>0</v>
      </c>
      <c r="S15" s="109"/>
    </row>
    <row r="16" spans="2:19" ht="28.5" customHeight="1">
      <c r="B16" s="6"/>
      <c r="C16" s="350"/>
      <c r="D16" s="352"/>
      <c r="E16" s="331" t="s">
        <v>60</v>
      </c>
      <c r="F16" s="315" t="s">
        <v>94</v>
      </c>
      <c r="G16" s="316"/>
      <c r="H16" s="111"/>
      <c r="I16" s="45" t="s">
        <v>57</v>
      </c>
      <c r="J16" s="46">
        <v>50.1</v>
      </c>
      <c r="K16" s="45" t="s">
        <v>59</v>
      </c>
      <c r="L16" s="47">
        <f t="shared" si="1"/>
        <v>0</v>
      </c>
      <c r="M16" s="318"/>
      <c r="N16" s="72">
        <f t="shared" si="2"/>
        <v>0</v>
      </c>
      <c r="O16" s="48">
        <v>1.6299999999999999E-2</v>
      </c>
      <c r="P16" s="50" t="s">
        <v>51</v>
      </c>
      <c r="Q16" s="108">
        <f t="shared" si="0"/>
        <v>0</v>
      </c>
      <c r="S16" s="109"/>
    </row>
    <row r="17" spans="2:19" ht="28.5" customHeight="1">
      <c r="B17" s="6"/>
      <c r="C17" s="350"/>
      <c r="D17" s="352"/>
      <c r="E17" s="332"/>
      <c r="F17" s="315" t="s">
        <v>61</v>
      </c>
      <c r="G17" s="316"/>
      <c r="H17" s="112"/>
      <c r="I17" s="50" t="s">
        <v>127</v>
      </c>
      <c r="J17" s="46">
        <v>46.1</v>
      </c>
      <c r="K17" s="113" t="s">
        <v>128</v>
      </c>
      <c r="L17" s="47">
        <f t="shared" si="1"/>
        <v>0</v>
      </c>
      <c r="M17" s="318"/>
      <c r="N17" s="72">
        <f t="shared" si="2"/>
        <v>0</v>
      </c>
      <c r="O17" s="48">
        <v>1.44E-2</v>
      </c>
      <c r="P17" s="50" t="s">
        <v>51</v>
      </c>
      <c r="Q17" s="108">
        <f t="shared" si="0"/>
        <v>0</v>
      </c>
      <c r="S17" s="109"/>
    </row>
    <row r="18" spans="2:19" ht="28.5" customHeight="1">
      <c r="B18" s="6"/>
      <c r="C18" s="350"/>
      <c r="D18" s="352"/>
      <c r="E18" s="333" t="s">
        <v>62</v>
      </c>
      <c r="F18" s="315" t="s">
        <v>63</v>
      </c>
      <c r="G18" s="316"/>
      <c r="H18" s="112"/>
      <c r="I18" s="45" t="s">
        <v>57</v>
      </c>
      <c r="J18" s="46">
        <v>54.7</v>
      </c>
      <c r="K18" s="45" t="s">
        <v>59</v>
      </c>
      <c r="L18" s="47">
        <f t="shared" si="1"/>
        <v>0</v>
      </c>
      <c r="M18" s="318"/>
      <c r="N18" s="72">
        <f t="shared" si="2"/>
        <v>0</v>
      </c>
      <c r="O18" s="48">
        <v>1.3899999999999999E-2</v>
      </c>
      <c r="P18" s="50" t="s">
        <v>51</v>
      </c>
      <c r="Q18" s="108">
        <f t="shared" si="0"/>
        <v>0</v>
      </c>
      <c r="S18" s="109"/>
    </row>
    <row r="19" spans="2:19" ht="28.5" customHeight="1">
      <c r="B19" s="6"/>
      <c r="C19" s="350"/>
      <c r="D19" s="352"/>
      <c r="E19" s="332"/>
      <c r="F19" s="315" t="s">
        <v>64</v>
      </c>
      <c r="G19" s="316"/>
      <c r="H19" s="112"/>
      <c r="I19" s="50" t="s">
        <v>127</v>
      </c>
      <c r="J19" s="46">
        <v>38.4</v>
      </c>
      <c r="K19" s="113" t="s">
        <v>128</v>
      </c>
      <c r="L19" s="47">
        <f t="shared" si="1"/>
        <v>0</v>
      </c>
      <c r="M19" s="318"/>
      <c r="N19" s="72">
        <f t="shared" si="2"/>
        <v>0</v>
      </c>
      <c r="O19" s="48">
        <v>1.3899999999999999E-2</v>
      </c>
      <c r="P19" s="50" t="s">
        <v>51</v>
      </c>
      <c r="Q19" s="108">
        <f t="shared" si="0"/>
        <v>0</v>
      </c>
      <c r="S19" s="109"/>
    </row>
    <row r="20" spans="2:19" ht="28.5" customHeight="1">
      <c r="B20" s="6"/>
      <c r="C20" s="350"/>
      <c r="D20" s="352"/>
      <c r="E20" s="329" t="s">
        <v>65</v>
      </c>
      <c r="F20" s="329" t="s">
        <v>129</v>
      </c>
      <c r="G20" s="315"/>
      <c r="H20" s="111"/>
      <c r="I20" s="45" t="s">
        <v>57</v>
      </c>
      <c r="J20" s="46">
        <v>28.7</v>
      </c>
      <c r="K20" s="45" t="s">
        <v>59</v>
      </c>
      <c r="L20" s="47">
        <f>H20*J20</f>
        <v>0</v>
      </c>
      <c r="M20" s="318"/>
      <c r="N20" s="72">
        <f t="shared" si="2"/>
        <v>0</v>
      </c>
      <c r="O20" s="48">
        <v>2.46E-2</v>
      </c>
      <c r="P20" s="50" t="s">
        <v>51</v>
      </c>
      <c r="Q20" s="108">
        <f t="shared" si="0"/>
        <v>0</v>
      </c>
      <c r="S20" s="109"/>
    </row>
    <row r="21" spans="2:19" ht="28.5" customHeight="1">
      <c r="B21" s="6"/>
      <c r="C21" s="350"/>
      <c r="D21" s="352"/>
      <c r="E21" s="329"/>
      <c r="F21" s="329" t="s">
        <v>130</v>
      </c>
      <c r="G21" s="315"/>
      <c r="H21" s="111"/>
      <c r="I21" s="45" t="s">
        <v>57</v>
      </c>
      <c r="J21" s="46">
        <v>28.9</v>
      </c>
      <c r="K21" s="45" t="s">
        <v>59</v>
      </c>
      <c r="L21" s="51">
        <f t="shared" si="1"/>
        <v>0</v>
      </c>
      <c r="M21" s="318"/>
      <c r="N21" s="72">
        <f t="shared" si="2"/>
        <v>0</v>
      </c>
      <c r="O21" s="48">
        <v>2.4500000000000001E-2</v>
      </c>
      <c r="P21" s="50" t="s">
        <v>51</v>
      </c>
      <c r="Q21" s="108">
        <f t="shared" si="0"/>
        <v>0</v>
      </c>
      <c r="S21" s="109"/>
    </row>
    <row r="22" spans="2:19" ht="28.5" customHeight="1">
      <c r="B22" s="6"/>
      <c r="C22" s="350"/>
      <c r="D22" s="352"/>
      <c r="E22" s="329"/>
      <c r="F22" s="329" t="s">
        <v>131</v>
      </c>
      <c r="G22" s="315"/>
      <c r="H22" s="111"/>
      <c r="I22" s="45" t="s">
        <v>57</v>
      </c>
      <c r="J22" s="46">
        <v>28.3</v>
      </c>
      <c r="K22" s="45" t="s">
        <v>59</v>
      </c>
      <c r="L22" s="51">
        <f t="shared" si="1"/>
        <v>0</v>
      </c>
      <c r="M22" s="318"/>
      <c r="N22" s="72">
        <f t="shared" si="2"/>
        <v>0</v>
      </c>
      <c r="O22" s="48">
        <v>2.5100000000000001E-2</v>
      </c>
      <c r="P22" s="50" t="s">
        <v>51</v>
      </c>
      <c r="Q22" s="108">
        <f t="shared" si="0"/>
        <v>0</v>
      </c>
      <c r="S22" s="109"/>
    </row>
    <row r="23" spans="2:19" ht="28.5" customHeight="1">
      <c r="B23" s="6"/>
      <c r="C23" s="350"/>
      <c r="D23" s="352"/>
      <c r="E23" s="329"/>
      <c r="F23" s="329" t="s">
        <v>132</v>
      </c>
      <c r="G23" s="315"/>
      <c r="H23" s="111"/>
      <c r="I23" s="45" t="s">
        <v>57</v>
      </c>
      <c r="J23" s="46">
        <v>26.1</v>
      </c>
      <c r="K23" s="45" t="s">
        <v>59</v>
      </c>
      <c r="L23" s="51">
        <f t="shared" si="1"/>
        <v>0</v>
      </c>
      <c r="M23" s="318"/>
      <c r="N23" s="72">
        <f t="shared" si="2"/>
        <v>0</v>
      </c>
      <c r="O23" s="48">
        <v>2.4299999999999999E-2</v>
      </c>
      <c r="P23" s="50" t="s">
        <v>51</v>
      </c>
      <c r="Q23" s="108">
        <f t="shared" si="0"/>
        <v>0</v>
      </c>
      <c r="S23" s="109"/>
    </row>
    <row r="24" spans="2:19" ht="28.5" customHeight="1">
      <c r="B24" s="6"/>
      <c r="C24" s="350"/>
      <c r="D24" s="352"/>
      <c r="E24" s="329"/>
      <c r="F24" s="329" t="s">
        <v>133</v>
      </c>
      <c r="G24" s="315"/>
      <c r="H24" s="111"/>
      <c r="I24" s="45" t="s">
        <v>57</v>
      </c>
      <c r="J24" s="46">
        <v>24.2</v>
      </c>
      <c r="K24" s="45" t="s">
        <v>59</v>
      </c>
      <c r="L24" s="51">
        <f t="shared" si="1"/>
        <v>0</v>
      </c>
      <c r="M24" s="318"/>
      <c r="N24" s="72">
        <f t="shared" si="2"/>
        <v>0</v>
      </c>
      <c r="O24" s="48">
        <v>2.4199999999999999E-2</v>
      </c>
      <c r="P24" s="50" t="s">
        <v>51</v>
      </c>
      <c r="Q24" s="108">
        <f t="shared" si="0"/>
        <v>0</v>
      </c>
      <c r="S24" s="109"/>
    </row>
    <row r="25" spans="2:19" ht="28.5" customHeight="1">
      <c r="B25" s="6"/>
      <c r="C25" s="350"/>
      <c r="D25" s="352"/>
      <c r="E25" s="329"/>
      <c r="F25" s="329" t="s">
        <v>134</v>
      </c>
      <c r="G25" s="315"/>
      <c r="H25" s="111"/>
      <c r="I25" s="45" t="s">
        <v>57</v>
      </c>
      <c r="J25" s="46">
        <v>27.8</v>
      </c>
      <c r="K25" s="45" t="s">
        <v>59</v>
      </c>
      <c r="L25" s="47">
        <f t="shared" si="1"/>
        <v>0</v>
      </c>
      <c r="M25" s="357"/>
      <c r="N25" s="72">
        <f t="shared" si="2"/>
        <v>0</v>
      </c>
      <c r="O25" s="48">
        <v>2.5899999999999999E-2</v>
      </c>
      <c r="P25" s="50" t="s">
        <v>51</v>
      </c>
      <c r="Q25" s="108">
        <f t="shared" si="0"/>
        <v>0</v>
      </c>
      <c r="S25" s="109"/>
    </row>
    <row r="26" spans="2:19" ht="28.5" customHeight="1">
      <c r="B26" s="6"/>
      <c r="C26" s="350"/>
      <c r="D26" s="352"/>
      <c r="E26" s="329" t="s">
        <v>66</v>
      </c>
      <c r="F26" s="329"/>
      <c r="G26" s="315"/>
      <c r="H26" s="111"/>
      <c r="I26" s="45" t="s">
        <v>57</v>
      </c>
      <c r="J26" s="110">
        <v>29</v>
      </c>
      <c r="K26" s="45" t="s">
        <v>59</v>
      </c>
      <c r="L26" s="47">
        <f t="shared" si="1"/>
        <v>0</v>
      </c>
      <c r="M26" s="357"/>
      <c r="N26" s="72">
        <f t="shared" si="2"/>
        <v>0</v>
      </c>
      <c r="O26" s="48">
        <v>2.9899999999999999E-2</v>
      </c>
      <c r="P26" s="50" t="s">
        <v>51</v>
      </c>
      <c r="Q26" s="108">
        <f t="shared" si="0"/>
        <v>0</v>
      </c>
      <c r="S26" s="109"/>
    </row>
    <row r="27" spans="2:19" ht="28.5" customHeight="1">
      <c r="B27" s="6"/>
      <c r="C27" s="350"/>
      <c r="D27" s="352"/>
      <c r="E27" s="329" t="s">
        <v>95</v>
      </c>
      <c r="F27" s="329"/>
      <c r="G27" s="315"/>
      <c r="H27" s="111"/>
      <c r="I27" s="45" t="s">
        <v>57</v>
      </c>
      <c r="J27" s="46">
        <v>37.299999999999997</v>
      </c>
      <c r="K27" s="45" t="s">
        <v>59</v>
      </c>
      <c r="L27" s="47">
        <f t="shared" si="1"/>
        <v>0</v>
      </c>
      <c r="M27" s="357"/>
      <c r="N27" s="72">
        <f t="shared" si="2"/>
        <v>0</v>
      </c>
      <c r="O27" s="48">
        <v>2.0899999999999998E-2</v>
      </c>
      <c r="P27" s="50" t="s">
        <v>51</v>
      </c>
      <c r="Q27" s="108">
        <f t="shared" si="0"/>
        <v>0</v>
      </c>
      <c r="S27" s="109"/>
    </row>
    <row r="28" spans="2:19" ht="28.5" customHeight="1">
      <c r="B28" s="6"/>
      <c r="C28" s="350"/>
      <c r="D28" s="352"/>
      <c r="E28" s="315" t="s">
        <v>67</v>
      </c>
      <c r="F28" s="316"/>
      <c r="G28" s="316"/>
      <c r="H28" s="112"/>
      <c r="I28" s="52" t="s">
        <v>127</v>
      </c>
      <c r="J28" s="46">
        <v>18.399999999999999</v>
      </c>
      <c r="K28" s="113" t="s">
        <v>128</v>
      </c>
      <c r="L28" s="47">
        <f t="shared" si="1"/>
        <v>0</v>
      </c>
      <c r="M28" s="318"/>
      <c r="N28" s="72">
        <f t="shared" si="2"/>
        <v>0</v>
      </c>
      <c r="O28" s="48">
        <v>1.09E-2</v>
      </c>
      <c r="P28" s="50" t="s">
        <v>51</v>
      </c>
      <c r="Q28" s="108">
        <f t="shared" si="0"/>
        <v>0</v>
      </c>
      <c r="S28" s="109"/>
    </row>
    <row r="29" spans="2:19" ht="28.5" customHeight="1">
      <c r="B29" s="6"/>
      <c r="C29" s="350"/>
      <c r="D29" s="352"/>
      <c r="E29" s="308" t="s">
        <v>68</v>
      </c>
      <c r="F29" s="316"/>
      <c r="G29" s="316"/>
      <c r="H29" s="112"/>
      <c r="I29" s="52" t="s">
        <v>127</v>
      </c>
      <c r="J29" s="46">
        <v>3.23</v>
      </c>
      <c r="K29" s="113" t="s">
        <v>128</v>
      </c>
      <c r="L29" s="47">
        <f t="shared" si="1"/>
        <v>0</v>
      </c>
      <c r="M29" s="318"/>
      <c r="N29" s="72">
        <f t="shared" si="2"/>
        <v>0</v>
      </c>
      <c r="O29" s="48">
        <v>2.64E-2</v>
      </c>
      <c r="P29" s="50" t="s">
        <v>51</v>
      </c>
      <c r="Q29" s="108">
        <f t="shared" si="0"/>
        <v>0</v>
      </c>
      <c r="S29" s="109"/>
    </row>
    <row r="30" spans="2:19" ht="28.5" customHeight="1">
      <c r="B30" s="6"/>
      <c r="C30" s="350"/>
      <c r="D30" s="352"/>
      <c r="E30" s="104"/>
      <c r="F30" s="329" t="s">
        <v>135</v>
      </c>
      <c r="G30" s="330"/>
      <c r="H30" s="107"/>
      <c r="I30" s="52" t="s">
        <v>127</v>
      </c>
      <c r="J30" s="46">
        <v>3.45</v>
      </c>
      <c r="K30" s="113" t="s">
        <v>128</v>
      </c>
      <c r="L30" s="47">
        <f t="shared" si="1"/>
        <v>0</v>
      </c>
      <c r="M30" s="318"/>
      <c r="N30" s="72">
        <f t="shared" si="2"/>
        <v>0</v>
      </c>
      <c r="O30" s="48">
        <v>2.64E-2</v>
      </c>
      <c r="P30" s="50" t="s">
        <v>51</v>
      </c>
      <c r="Q30" s="108">
        <f t="shared" si="0"/>
        <v>0</v>
      </c>
      <c r="S30" s="109"/>
    </row>
    <row r="31" spans="2:19" ht="28.5" customHeight="1">
      <c r="B31" s="6"/>
      <c r="C31" s="350"/>
      <c r="D31" s="352"/>
      <c r="E31" s="315" t="s">
        <v>69</v>
      </c>
      <c r="F31" s="316"/>
      <c r="G31" s="317"/>
      <c r="H31" s="107"/>
      <c r="I31" s="52" t="s">
        <v>127</v>
      </c>
      <c r="J31" s="46">
        <v>7.53</v>
      </c>
      <c r="K31" s="113" t="s">
        <v>128</v>
      </c>
      <c r="L31" s="47">
        <f t="shared" si="1"/>
        <v>0</v>
      </c>
      <c r="M31" s="318"/>
      <c r="N31" s="72">
        <f t="shared" si="2"/>
        <v>0</v>
      </c>
      <c r="O31" s="48">
        <v>4.2000000000000003E-2</v>
      </c>
      <c r="P31" s="50" t="s">
        <v>51</v>
      </c>
      <c r="Q31" s="108">
        <f>H31*J31*O31*44/12</f>
        <v>0</v>
      </c>
      <c r="S31" s="109"/>
    </row>
    <row r="32" spans="2:19" ht="28.5" customHeight="1">
      <c r="B32" s="6"/>
      <c r="C32" s="350"/>
      <c r="D32" s="352"/>
      <c r="E32" s="322" t="s">
        <v>136</v>
      </c>
      <c r="F32" s="323"/>
      <c r="G32" s="324"/>
      <c r="H32" s="107"/>
      <c r="I32" s="52" t="s">
        <v>127</v>
      </c>
      <c r="J32" s="110">
        <v>40</v>
      </c>
      <c r="K32" s="113" t="s">
        <v>128</v>
      </c>
      <c r="L32" s="47">
        <f t="shared" si="1"/>
        <v>0</v>
      </c>
      <c r="M32" s="318"/>
      <c r="N32" s="72">
        <f t="shared" si="2"/>
        <v>0</v>
      </c>
      <c r="O32" s="48">
        <f>(2.05*12)/(40*44)</f>
        <v>1.3977272727272725E-2</v>
      </c>
      <c r="P32" s="50" t="s">
        <v>51</v>
      </c>
      <c r="Q32" s="108">
        <f>H32*J32*O32*44/12</f>
        <v>0</v>
      </c>
      <c r="S32" s="109"/>
    </row>
    <row r="33" spans="2:17" ht="28.5" customHeight="1">
      <c r="B33" s="6"/>
      <c r="C33" s="350"/>
      <c r="D33" s="352"/>
      <c r="E33" s="325" t="s">
        <v>137</v>
      </c>
      <c r="F33" s="327"/>
      <c r="G33" s="328"/>
      <c r="H33" s="278"/>
      <c r="I33" s="279"/>
      <c r="J33" s="278"/>
      <c r="K33" s="279"/>
      <c r="L33" s="66"/>
      <c r="M33" s="318"/>
      <c r="N33" s="66"/>
      <c r="O33" s="278"/>
      <c r="P33" s="279"/>
      <c r="Q33" s="114"/>
    </row>
    <row r="34" spans="2:17" ht="28.5" customHeight="1">
      <c r="B34" s="6"/>
      <c r="C34" s="350"/>
      <c r="D34" s="352"/>
      <c r="E34" s="326"/>
      <c r="F34" s="327"/>
      <c r="G34" s="328"/>
      <c r="H34" s="278"/>
      <c r="I34" s="279"/>
      <c r="J34" s="278"/>
      <c r="K34" s="279"/>
      <c r="L34" s="66"/>
      <c r="M34" s="318"/>
      <c r="N34" s="66"/>
      <c r="O34" s="278"/>
      <c r="P34" s="279"/>
      <c r="Q34" s="114"/>
    </row>
    <row r="35" spans="2:17" ht="28.5" customHeight="1" thickBot="1">
      <c r="B35" s="6"/>
      <c r="C35" s="350"/>
      <c r="D35" s="44"/>
      <c r="E35" s="308" t="s">
        <v>70</v>
      </c>
      <c r="F35" s="309"/>
      <c r="G35" s="310"/>
      <c r="H35" s="311"/>
      <c r="I35" s="280"/>
      <c r="J35" s="268"/>
      <c r="K35" s="305"/>
      <c r="L35" s="54">
        <f>SUM(L6:L34)</f>
        <v>0</v>
      </c>
      <c r="M35" s="318"/>
      <c r="N35" s="69">
        <f>L35*M6</f>
        <v>0</v>
      </c>
      <c r="O35" s="306"/>
      <c r="P35" s="307"/>
      <c r="Q35" s="115">
        <f>SUM(Q6:Q34)</f>
        <v>0</v>
      </c>
    </row>
    <row r="36" spans="2:17" ht="16.5" customHeight="1" thickTop="1">
      <c r="B36" s="6"/>
      <c r="C36" s="350"/>
      <c r="D36" s="312" t="s">
        <v>71</v>
      </c>
      <c r="E36" s="55"/>
      <c r="F36" s="56"/>
      <c r="G36" s="57"/>
      <c r="H36" s="116" t="s">
        <v>72</v>
      </c>
      <c r="I36" s="58"/>
      <c r="J36" s="59" t="s">
        <v>35</v>
      </c>
      <c r="K36" s="58"/>
      <c r="L36" s="60" t="s">
        <v>36</v>
      </c>
      <c r="M36" s="61" t="s">
        <v>37</v>
      </c>
      <c r="N36" s="62" t="s">
        <v>38</v>
      </c>
      <c r="O36" s="63" t="s">
        <v>73</v>
      </c>
      <c r="P36" s="58"/>
      <c r="Q36" s="117" t="s">
        <v>96</v>
      </c>
    </row>
    <row r="37" spans="2:17" ht="28.5" customHeight="1">
      <c r="B37" s="6"/>
      <c r="C37" s="350"/>
      <c r="D37" s="313"/>
      <c r="E37" s="315" t="s">
        <v>74</v>
      </c>
      <c r="F37" s="316"/>
      <c r="G37" s="317"/>
      <c r="H37" s="107"/>
      <c r="I37" s="45" t="s">
        <v>41</v>
      </c>
      <c r="J37" s="46">
        <v>1.17</v>
      </c>
      <c r="K37" s="45" t="s">
        <v>97</v>
      </c>
      <c r="L37" s="47">
        <f t="shared" si="1"/>
        <v>0</v>
      </c>
      <c r="M37" s="318">
        <v>2.58E-2</v>
      </c>
      <c r="N37" s="72">
        <f t="shared" si="2"/>
        <v>0</v>
      </c>
      <c r="O37" s="48">
        <v>5.3199999999999997E-2</v>
      </c>
      <c r="P37" s="50" t="s">
        <v>98</v>
      </c>
      <c r="Q37" s="108">
        <f>H37*O37</f>
        <v>0</v>
      </c>
    </row>
    <row r="38" spans="2:17" ht="28.5" customHeight="1">
      <c r="B38" s="6"/>
      <c r="C38" s="350"/>
      <c r="D38" s="313"/>
      <c r="E38" s="319" t="s">
        <v>75</v>
      </c>
      <c r="F38" s="320"/>
      <c r="G38" s="321"/>
      <c r="H38" s="107"/>
      <c r="I38" s="45" t="s">
        <v>41</v>
      </c>
      <c r="J38" s="46">
        <v>1.19</v>
      </c>
      <c r="K38" s="45" t="s">
        <v>97</v>
      </c>
      <c r="L38" s="47">
        <f t="shared" si="1"/>
        <v>0</v>
      </c>
      <c r="M38" s="318"/>
      <c r="N38" s="72">
        <f t="shared" si="2"/>
        <v>0</v>
      </c>
      <c r="O38" s="48">
        <v>5.3199999999999997E-2</v>
      </c>
      <c r="P38" s="50" t="s">
        <v>98</v>
      </c>
      <c r="Q38" s="108">
        <f>H38*O38</f>
        <v>0</v>
      </c>
    </row>
    <row r="39" spans="2:17" ht="28.5" customHeight="1">
      <c r="B39" s="6"/>
      <c r="C39" s="350"/>
      <c r="D39" s="313"/>
      <c r="E39" s="315" t="s">
        <v>76</v>
      </c>
      <c r="F39" s="316"/>
      <c r="G39" s="317"/>
      <c r="H39" s="107"/>
      <c r="I39" s="45" t="s">
        <v>41</v>
      </c>
      <c r="J39" s="46">
        <v>1.19</v>
      </c>
      <c r="K39" s="45" t="s">
        <v>97</v>
      </c>
      <c r="L39" s="47">
        <f t="shared" si="1"/>
        <v>0</v>
      </c>
      <c r="M39" s="318"/>
      <c r="N39" s="72">
        <f t="shared" si="2"/>
        <v>0</v>
      </c>
      <c r="O39" s="48">
        <v>5.3199999999999997E-2</v>
      </c>
      <c r="P39" s="50" t="s">
        <v>98</v>
      </c>
      <c r="Q39" s="108">
        <f>H39*O39</f>
        <v>0</v>
      </c>
    </row>
    <row r="40" spans="2:17" ht="28.5" customHeight="1">
      <c r="B40" s="6"/>
      <c r="C40" s="350"/>
      <c r="D40" s="313"/>
      <c r="E40" s="315" t="s">
        <v>77</v>
      </c>
      <c r="F40" s="316"/>
      <c r="G40" s="317"/>
      <c r="H40" s="107"/>
      <c r="I40" s="45" t="s">
        <v>41</v>
      </c>
      <c r="J40" s="65">
        <v>1.19</v>
      </c>
      <c r="K40" s="45" t="s">
        <v>97</v>
      </c>
      <c r="L40" s="47">
        <f t="shared" si="1"/>
        <v>0</v>
      </c>
      <c r="M40" s="318"/>
      <c r="N40" s="72">
        <f t="shared" si="2"/>
        <v>0</v>
      </c>
      <c r="O40" s="48">
        <v>5.3199999999999997E-2</v>
      </c>
      <c r="P40" s="50" t="s">
        <v>98</v>
      </c>
      <c r="Q40" s="108">
        <f>H40*O40</f>
        <v>0</v>
      </c>
    </row>
    <row r="41" spans="2:17" ht="28.5" customHeight="1">
      <c r="B41" s="6"/>
      <c r="C41" s="350"/>
      <c r="D41" s="313"/>
      <c r="E41" s="298"/>
      <c r="F41" s="299"/>
      <c r="G41" s="300"/>
      <c r="H41" s="278"/>
      <c r="I41" s="279"/>
      <c r="J41" s="278"/>
      <c r="K41" s="279"/>
      <c r="L41" s="66"/>
      <c r="M41" s="297"/>
      <c r="N41" s="66"/>
      <c r="O41" s="278"/>
      <c r="P41" s="279"/>
      <c r="Q41" s="114"/>
    </row>
    <row r="42" spans="2:17" ht="28.5" customHeight="1" thickBot="1">
      <c r="B42" s="6"/>
      <c r="C42" s="350"/>
      <c r="D42" s="314"/>
      <c r="E42" s="302" t="s">
        <v>70</v>
      </c>
      <c r="F42" s="303"/>
      <c r="G42" s="304"/>
      <c r="H42" s="266"/>
      <c r="I42" s="280"/>
      <c r="J42" s="268"/>
      <c r="K42" s="305"/>
      <c r="L42" s="67">
        <f>SUM(L37:L41)</f>
        <v>0</v>
      </c>
      <c r="M42" s="68"/>
      <c r="N42" s="69">
        <f>L42*M37</f>
        <v>0</v>
      </c>
      <c r="O42" s="306"/>
      <c r="P42" s="307"/>
      <c r="Q42" s="115">
        <f>SUM(Q37:Q41)</f>
        <v>0</v>
      </c>
    </row>
    <row r="43" spans="2:17" ht="28.5" customHeight="1" thickTop="1">
      <c r="B43" s="6"/>
      <c r="C43" s="350"/>
      <c r="D43" s="290" t="s">
        <v>78</v>
      </c>
      <c r="E43" s="293" t="s">
        <v>138</v>
      </c>
      <c r="F43" s="294"/>
      <c r="G43" s="295"/>
      <c r="H43" s="107"/>
      <c r="I43" s="70" t="s">
        <v>79</v>
      </c>
      <c r="J43" s="65">
        <v>8.64</v>
      </c>
      <c r="K43" s="49" t="s">
        <v>80</v>
      </c>
      <c r="L43" s="71">
        <f>H43*J43</f>
        <v>0</v>
      </c>
      <c r="M43" s="296">
        <v>2.58E-2</v>
      </c>
      <c r="N43" s="72">
        <f>H43*J43*M$43</f>
        <v>0</v>
      </c>
      <c r="O43" s="64">
        <v>0.42199999999999999</v>
      </c>
      <c r="P43" s="50" t="s">
        <v>81</v>
      </c>
      <c r="Q43" s="118">
        <f>H43*O43</f>
        <v>0</v>
      </c>
    </row>
    <row r="44" spans="2:17" ht="28.5" customHeight="1">
      <c r="B44" s="6"/>
      <c r="C44" s="43"/>
      <c r="D44" s="291"/>
      <c r="E44" s="298"/>
      <c r="F44" s="299"/>
      <c r="G44" s="300"/>
      <c r="H44" s="301"/>
      <c r="I44" s="279"/>
      <c r="J44" s="278"/>
      <c r="K44" s="279"/>
      <c r="L44" s="66"/>
      <c r="M44" s="297"/>
      <c r="N44" s="66"/>
      <c r="O44" s="278"/>
      <c r="P44" s="279"/>
      <c r="Q44" s="114"/>
    </row>
    <row r="45" spans="2:17" ht="28.5" customHeight="1" thickBot="1">
      <c r="B45" s="6"/>
      <c r="C45" s="43"/>
      <c r="D45" s="292"/>
      <c r="E45" s="263" t="s">
        <v>70</v>
      </c>
      <c r="F45" s="264"/>
      <c r="G45" s="265"/>
      <c r="H45" s="266"/>
      <c r="I45" s="280"/>
      <c r="J45" s="268"/>
      <c r="K45" s="267"/>
      <c r="L45" s="67">
        <f>SUM(L43:L43)</f>
        <v>0</v>
      </c>
      <c r="M45" s="73"/>
      <c r="N45" s="74">
        <f>L45*M43</f>
        <v>0</v>
      </c>
      <c r="O45" s="268"/>
      <c r="P45" s="267"/>
      <c r="Q45" s="119">
        <f>SUM(Q43:Q44)</f>
        <v>0</v>
      </c>
    </row>
    <row r="46" spans="2:17" ht="28.5" customHeight="1" thickTop="1">
      <c r="B46" s="6"/>
      <c r="C46" s="43"/>
      <c r="D46" s="281" t="s">
        <v>82</v>
      </c>
      <c r="E46" s="282" t="s">
        <v>83</v>
      </c>
      <c r="F46" s="283"/>
      <c r="G46" s="284"/>
      <c r="H46" s="107" t="s">
        <v>139</v>
      </c>
      <c r="I46" s="75" t="s">
        <v>41</v>
      </c>
      <c r="J46" s="285"/>
      <c r="K46" s="286"/>
      <c r="L46" s="76"/>
      <c r="M46" s="77"/>
      <c r="N46" s="78"/>
      <c r="O46" s="63"/>
      <c r="P46" s="79"/>
      <c r="Q46" s="120" t="str">
        <f>IF(ISERROR(-ABS(H46*O46)),"",-ABS(H46*O46))</f>
        <v/>
      </c>
    </row>
    <row r="47" spans="2:17" ht="28.5" customHeight="1">
      <c r="B47" s="6"/>
      <c r="C47" s="43"/>
      <c r="D47" s="281"/>
      <c r="E47" s="287" t="s">
        <v>84</v>
      </c>
      <c r="F47" s="288"/>
      <c r="G47" s="289"/>
      <c r="H47" s="107" t="s">
        <v>139</v>
      </c>
      <c r="I47" s="50" t="s">
        <v>79</v>
      </c>
      <c r="J47" s="278"/>
      <c r="K47" s="279"/>
      <c r="L47" s="66"/>
      <c r="M47" s="80"/>
      <c r="N47" s="81"/>
      <c r="O47" s="82"/>
      <c r="P47" s="53"/>
      <c r="Q47" s="108" t="str">
        <f>IF(ISERROR(-ABS(H47*O47)),"",-ABS(H47*O47))</f>
        <v/>
      </c>
    </row>
    <row r="48" spans="2:17" ht="28.5" customHeight="1" thickBot="1">
      <c r="B48" s="6"/>
      <c r="C48" s="43"/>
      <c r="D48" s="281"/>
      <c r="E48" s="263" t="s">
        <v>70</v>
      </c>
      <c r="F48" s="264"/>
      <c r="G48" s="265"/>
      <c r="H48" s="266"/>
      <c r="I48" s="267"/>
      <c r="J48" s="268"/>
      <c r="K48" s="267"/>
      <c r="L48" s="83"/>
      <c r="M48" s="84"/>
      <c r="N48" s="85"/>
      <c r="O48" s="269"/>
      <c r="P48" s="270"/>
      <c r="Q48" s="119">
        <f>SUM(Q46:Q47)</f>
        <v>0</v>
      </c>
    </row>
    <row r="49" spans="2:17" ht="28.5" customHeight="1" thickTop="1" thickBot="1">
      <c r="B49" s="6"/>
      <c r="C49" s="86"/>
      <c r="D49" s="271" t="s">
        <v>85</v>
      </c>
      <c r="E49" s="272"/>
      <c r="F49" s="272"/>
      <c r="G49" s="273"/>
      <c r="H49" s="274"/>
      <c r="I49" s="275"/>
      <c r="J49" s="276"/>
      <c r="K49" s="277"/>
      <c r="L49" s="87"/>
      <c r="M49" s="88"/>
      <c r="N49" s="89"/>
      <c r="O49" s="276"/>
      <c r="P49" s="277"/>
      <c r="Q49" s="121"/>
    </row>
    <row r="50" spans="2:17" ht="28.5" customHeight="1" thickTop="1" thickBot="1">
      <c r="C50" s="90"/>
      <c r="D50" s="254" t="s">
        <v>86</v>
      </c>
      <c r="E50" s="255"/>
      <c r="F50" s="255"/>
      <c r="G50" s="256"/>
      <c r="H50" s="257"/>
      <c r="I50" s="258"/>
      <c r="J50" s="259"/>
      <c r="K50" s="260"/>
      <c r="L50" s="91">
        <f>SUM(L35,L42,L45)</f>
        <v>0</v>
      </c>
      <c r="M50" s="92">
        <v>2.58E-2</v>
      </c>
      <c r="N50" s="122">
        <f>ROUND(L50*M50,0)</f>
        <v>0</v>
      </c>
      <c r="O50" s="261"/>
      <c r="P50" s="262"/>
      <c r="Q50" s="123">
        <f>+Q35+Q42+Q45+Q48+Q49</f>
        <v>0</v>
      </c>
    </row>
    <row r="51" spans="2:17">
      <c r="Q51" s="93"/>
    </row>
  </sheetData>
  <sheetProtection algorithmName="SHA-512" hashValue="eNk76K/ZvqlJbHK/3F1fwdNTF4SOXBcOKaSVDImTDkckruf1Iyn2VSVXC2CBuhGjwcMmBJktQuGf4fhO6F0bYg==" saltValue="GVzYQRuGSSLpGv7G9GC2FA==" spinCount="100000" sheet="1" objects="1" scenarios="1"/>
  <mergeCells count="93">
    <mergeCell ref="C6:C43"/>
    <mergeCell ref="D6:D34"/>
    <mergeCell ref="E6:G6"/>
    <mergeCell ref="M6:M35"/>
    <mergeCell ref="E7:G7"/>
    <mergeCell ref="O1:P1"/>
    <mergeCell ref="D3:G5"/>
    <mergeCell ref="H3:I3"/>
    <mergeCell ref="J3:K3"/>
    <mergeCell ref="O3:P3"/>
    <mergeCell ref="E18:E19"/>
    <mergeCell ref="F18:G18"/>
    <mergeCell ref="F19:G19"/>
    <mergeCell ref="E8:G8"/>
    <mergeCell ref="E9:G9"/>
    <mergeCell ref="E10:G10"/>
    <mergeCell ref="E11:G11"/>
    <mergeCell ref="E12:G12"/>
    <mergeCell ref="E13:G13"/>
    <mergeCell ref="E14:G14"/>
    <mergeCell ref="E15:G15"/>
    <mergeCell ref="E16:E17"/>
    <mergeCell ref="F16:G16"/>
    <mergeCell ref="F17:G17"/>
    <mergeCell ref="E31:G31"/>
    <mergeCell ref="E20:E25"/>
    <mergeCell ref="F20:G20"/>
    <mergeCell ref="F21:G21"/>
    <mergeCell ref="F22:G22"/>
    <mergeCell ref="F23:G23"/>
    <mergeCell ref="F24:G24"/>
    <mergeCell ref="F25:G25"/>
    <mergeCell ref="E26:G26"/>
    <mergeCell ref="E27:G27"/>
    <mergeCell ref="E28:G28"/>
    <mergeCell ref="E29:G29"/>
    <mergeCell ref="F30:G30"/>
    <mergeCell ref="O33:P33"/>
    <mergeCell ref="F34:G34"/>
    <mergeCell ref="H34:I34"/>
    <mergeCell ref="J34:K34"/>
    <mergeCell ref="O34:P34"/>
    <mergeCell ref="E32:G32"/>
    <mergeCell ref="E33:E34"/>
    <mergeCell ref="F33:G33"/>
    <mergeCell ref="H33:I33"/>
    <mergeCell ref="J33:K33"/>
    <mergeCell ref="E35:G35"/>
    <mergeCell ref="H35:I35"/>
    <mergeCell ref="J35:K35"/>
    <mergeCell ref="O35:P35"/>
    <mergeCell ref="D36:D42"/>
    <mergeCell ref="E37:G37"/>
    <mergeCell ref="M37:M41"/>
    <mergeCell ref="E38:G38"/>
    <mergeCell ref="E39:G39"/>
    <mergeCell ref="E40:G40"/>
    <mergeCell ref="E41:G41"/>
    <mergeCell ref="H41:I41"/>
    <mergeCell ref="J41:K41"/>
    <mergeCell ref="O41:P41"/>
    <mergeCell ref="E42:G42"/>
    <mergeCell ref="H42:I42"/>
    <mergeCell ref="J42:K42"/>
    <mergeCell ref="O42:P42"/>
    <mergeCell ref="J47:K47"/>
    <mergeCell ref="D43:D45"/>
    <mergeCell ref="E43:G43"/>
    <mergeCell ref="M43:M44"/>
    <mergeCell ref="E44:G44"/>
    <mergeCell ref="H44:I44"/>
    <mergeCell ref="J44:K44"/>
    <mergeCell ref="O44:P44"/>
    <mergeCell ref="E45:G45"/>
    <mergeCell ref="H45:I45"/>
    <mergeCell ref="J45:K45"/>
    <mergeCell ref="O45:P45"/>
    <mergeCell ref="D50:G50"/>
    <mergeCell ref="H50:I50"/>
    <mergeCell ref="J50:K50"/>
    <mergeCell ref="O50:P50"/>
    <mergeCell ref="E48:G48"/>
    <mergeCell ref="H48:I48"/>
    <mergeCell ref="J48:K48"/>
    <mergeCell ref="O48:P48"/>
    <mergeCell ref="D49:G49"/>
    <mergeCell ref="H49:I49"/>
    <mergeCell ref="J49:K49"/>
    <mergeCell ref="O49:P49"/>
    <mergeCell ref="D46:D48"/>
    <mergeCell ref="E46:G46"/>
    <mergeCell ref="J46:K46"/>
    <mergeCell ref="E47:G47"/>
  </mergeCells>
  <phoneticPr fontId="24"/>
  <pageMargins left="0.9055118110236221" right="0.59055118110236227" top="0.59055118110236227" bottom="0.59055118110236227" header="0.31496062992125984" footer="0.31496062992125984"/>
  <pageSetup paperSize="9" scale="52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</vt:lpstr>
      <vt:lpstr>換算シート</vt:lpstr>
      <vt:lpstr>換算シート!Print_Area</vt:lpstr>
      <vt:lpstr>換算シート!Print_Titles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前田 明紀（温暖化対策課）</cp:lastModifiedBy>
  <cp:lastPrinted>2024-07-16T02:25:39Z</cp:lastPrinted>
  <dcterms:created xsi:type="dcterms:W3CDTF">2013-02-25T01:32:43Z</dcterms:created>
  <dcterms:modified xsi:type="dcterms:W3CDTF">2026-05-21T07:05:02Z</dcterms:modified>
</cp:coreProperties>
</file>