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11350\Box\【02_課所共有】05_02_温暖化対策課\R08年度\中小担当\22_事業者支援\22_05_CO2排出削減設備導入補助\22_05_040_設備補助　補助金\01_EMS分（５月募集）\01_募集要領・様式\様式\"/>
    </mc:Choice>
  </mc:AlternateContent>
  <xr:revisionPtr revIDLastSave="0" documentId="13_ncr:1_{A6B81ECC-DA84-4753-8CA0-964F577F5C94}" xr6:coauthVersionLast="47" xr6:coauthVersionMax="47" xr10:uidLastSave="{00000000-0000-0000-0000-000000000000}"/>
  <bookViews>
    <workbookView xWindow="-120" yWindow="-120" windowWidth="29040" windowHeight="15720" tabRatio="902" xr2:uid="{00000000-000D-0000-FFFF-FFFF00000000}"/>
  </bookViews>
  <sheets>
    <sheet name="CO２削減量算定シート" sheetId="21" r:id="rId1"/>
    <sheet name="作成方法・集計" sheetId="13" r:id="rId2"/>
    <sheet name="１　年間CO2排出削減予測量" sheetId="18" r:id="rId3"/>
    <sheet name="２　EMS機器構成" sheetId="15" r:id="rId4"/>
    <sheet name="３　計測・制御点一覧" sheetId="16" r:id="rId5"/>
    <sheet name="４　システム概要図" sheetId="3" r:id="rId6"/>
    <sheet name="５　EMSの要件確認" sheetId="25" r:id="rId7"/>
    <sheet name="【記入例】１　年間CO2排出削減予測量 " sheetId="22" r:id="rId8"/>
    <sheet name="【記入例】２　EMS機器構成" sheetId="23" r:id="rId9"/>
    <sheet name="【記入例】３　計測・制御点一覧" sheetId="24" r:id="rId10"/>
  </sheets>
  <externalReferences>
    <externalReference r:id="rId11"/>
  </externalReferences>
  <definedNames>
    <definedName name="cmp_mode" localSheetId="7">#REF!</definedName>
    <definedName name="cmp_mode" localSheetId="8">#REF!</definedName>
    <definedName name="cmp_mode" localSheetId="9">#REF!</definedName>
    <definedName name="cmp_mode">#REF!</definedName>
    <definedName name="COP補正" localSheetId="7">#REF!</definedName>
    <definedName name="COP補正" localSheetId="8">#REF!</definedName>
    <definedName name="COP補正" localSheetId="9">#REF!</definedName>
    <definedName name="COP補正">#REF!</definedName>
    <definedName name="haishutukeisuu" hidden="1">{"'第２表'!$W$27:$AA$68"}</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nv補正COP" localSheetId="7">#REF!</definedName>
    <definedName name="inv補正COP" localSheetId="8">#REF!</definedName>
    <definedName name="inv補正COP" localSheetId="9">#REF!</definedName>
    <definedName name="inv補正COP" localSheetId="0">#REF!</definedName>
    <definedName name="inv補正COP">#REF!</definedName>
    <definedName name="lpu" hidden="1">{"'第２表'!$W$27:$AA$68"}</definedName>
    <definedName name="pps推移" hidden="1">{"'第２表'!$W$27:$AA$68"}</definedName>
    <definedName name="_xlnm.Print_Area" localSheetId="7">'【記入例】１　年間CO2排出削減予測量 '!$A$1:$AQ$34</definedName>
    <definedName name="_xlnm.Print_Area" localSheetId="8">'【記入例】２　EMS機器構成'!$A$1:$K$53</definedName>
    <definedName name="_xlnm.Print_Area" localSheetId="9">'【記入例】３　計測・制御点一覧'!$A$1:$J$46</definedName>
    <definedName name="_xlnm.Print_Area" localSheetId="2">'１　年間CO2排出削減予測量'!$A$1:$AQ$34</definedName>
    <definedName name="_xlnm.Print_Area" localSheetId="3">'２　EMS機器構成'!$A$1:$K$52</definedName>
    <definedName name="_xlnm.Print_Area" localSheetId="4">'３　計測・制御点一覧'!$A$1:$J$46</definedName>
    <definedName name="_xlnm.Print_Area" localSheetId="5">'４　システム概要図'!$A$1:$AF$59</definedName>
    <definedName name="_xlnm.Print_Area" localSheetId="6">'５　EMSの要件確認'!$A$1:$E$16</definedName>
    <definedName name="_xlnm.Print_Area" localSheetId="0">CO２削減量算定シート!$A$1:$AH$39</definedName>
    <definedName name="_xlnm.Print_Area" localSheetId="1">作成方法・集計!$A$1:$AH$16</definedName>
    <definedName name="rangeIE1" localSheetId="7">#REF!</definedName>
    <definedName name="rangeIE1" localSheetId="8">#REF!</definedName>
    <definedName name="rangeIE1" localSheetId="9">#REF!</definedName>
    <definedName name="rangeIE1">#REF!</definedName>
    <definedName name="サービス業" localSheetId="0">CO２削減量算定シート!$R$56:$R$60</definedName>
    <definedName name="医療・福祉" localSheetId="0">CO２削減量算定シート!$P$56:$P$58</definedName>
    <definedName name="運輸業・郵便業" localSheetId="0">CO２削減量算定シート!$H$56:$H$63</definedName>
    <definedName name="卸売業・小売業" localSheetId="0">CO２削減量算定シート!$I$56:$I$67</definedName>
    <definedName name="学術研究・専門・技術サービス業" localSheetId="0">CO２削減量算定シート!$L$56:$L$59</definedName>
    <definedName name="漁業" localSheetId="0">CO２削減量算定シート!$B$56:$B$57</definedName>
    <definedName name="教育・学習支援業" localSheetId="0">CO２削減量算定シート!$O$56:$O$57</definedName>
    <definedName name="金融業・保険業" localSheetId="0">CO２削減量算定シート!$J$56:$J$61</definedName>
    <definedName name="計測・制御" localSheetId="7">'【記入例】１　年間CO2排出削減予測量 '!$BA$6:$BA$7</definedName>
    <definedName name="計測・制御">'１　年間CO2排出削減予測量'!$BA$6:$BA$7</definedName>
    <definedName name="建設業" localSheetId="0">CO２削減量算定シート!$D$56:$D$58</definedName>
    <definedName name="鉱業・採石業・砂利採取業" localSheetId="0">CO２削減量算定シート!$C$56</definedName>
    <definedName name="宿泊業・飲食サービス業" localSheetId="0">CO２削減量算定シート!$M$56:$M$58</definedName>
    <definedName name="情報通信業" localSheetId="0">CO２削減量算定シート!$G$56:$G$60</definedName>
    <definedName name="生活関連サービス業・娯楽業" localSheetId="0">CO２削減量算定シート!$N$56:$N$57</definedName>
    <definedName name="製造業" localSheetId="0">CO２削減量算定シート!$E$56:$E$79</definedName>
    <definedName name="想定削減率" localSheetId="7">'【記入例】１　年間CO2排出削減予測量 '!$BB$6:$BB$7</definedName>
    <definedName name="想定削減率">'１　年間CO2排出削減予測量'!$BB$6:$BB$7</definedName>
    <definedName name="大分類" localSheetId="0">CO２削減量算定シート!$A$55:$R$55</definedName>
    <definedName name="大分類">[1]事業実施者・事業内容!$A$75:$R$75</definedName>
    <definedName name="単位当たり発熱量" localSheetId="7">'【記入例】１　年間CO2排出削減予測量 '!$AW$7:$AW$15</definedName>
    <definedName name="単位当たり発熱量">'１　年間CO2排出削減予測量'!$AW$7:$AW$15</definedName>
    <definedName name="単位当たり発熱量単位" localSheetId="7">'【記入例】１　年間CO2排出削減予測量 '!$AX$7:$AX$15</definedName>
    <definedName name="単位当たり発熱量単位">'１　年間CO2排出削減予測量'!$AX$7:$AX$15</definedName>
    <definedName name="暖房日数" localSheetId="7">#REF!</definedName>
    <definedName name="暖房日数" localSheetId="8">#REF!</definedName>
    <definedName name="暖房日数" localSheetId="9">#REF!</definedName>
    <definedName name="暖房日数">#REF!</definedName>
    <definedName name="定格消費量単位" localSheetId="7">'【記入例】１　年間CO2排出削減予測量 '!$AV$7:$AV$15</definedName>
    <definedName name="定格消費量単位">'１　年間CO2排出削減予測量'!$AV$7:$AV$15</definedName>
    <definedName name="電気・ガス・熱供給・水道業" localSheetId="0">CO２削減量算定シート!$F$56:$F$59</definedName>
    <definedName name="都市ガスメーター種" localSheetId="7">'【記入例】１　年間CO2排出削減予測量 '!#REF!</definedName>
    <definedName name="都市ガスメーター種" localSheetId="8">'１　年間CO2排出削減予測量'!#REF!</definedName>
    <definedName name="都市ガスメーター種" localSheetId="9">'１　年間CO2排出削減予測量'!#REF!</definedName>
    <definedName name="都市ガスメーター種">'１　年間CO2排出削減予測量'!#REF!</definedName>
    <definedName name="燃料" localSheetId="0">CO２削減量算定シート!$AA$66:$AA$71</definedName>
    <definedName name="燃料等の種類" localSheetId="7">'【記入例】１　年間CO2排出削減予測量 '!$AU$7:$AU$15</definedName>
    <definedName name="燃料等の種類">'１　年間CO2排出削減予測量'!$AU$7:$AU$15</definedName>
    <definedName name="農業_林業" localSheetId="0">CO２削減量算定シート!$A$56:$A$57</definedName>
    <definedName name="農業・林業" localSheetId="0">CO２削減量算定シート!$A$56:$A$57</definedName>
    <definedName name="排出係数" localSheetId="7">'【記入例】１　年間CO2排出削減予測量 '!$AY$7:$AY$15</definedName>
    <definedName name="排出係数">'１　年間CO2排出削減予測量'!$AY$7:$AY$15</definedName>
    <definedName name="排出係数単位" localSheetId="7">'【記入例】１　年間CO2排出削減予測量 '!$AZ$7:$AZ$15</definedName>
    <definedName name="排出係数単位">'１　年間CO2排出削減予測量'!$AZ$7:$AZ$15</definedName>
    <definedName name="不動産業・物品賃貸業" localSheetId="0">CO２削減量算定シート!$K$56:$K$58</definedName>
    <definedName name="負荷率取得" localSheetId="7">#REF!</definedName>
    <definedName name="負荷率取得" localSheetId="8">#REF!</definedName>
    <definedName name="負荷率取得" localSheetId="9">#REF!</definedName>
    <definedName name="負荷率取得">#REF!</definedName>
    <definedName name="複合サービス事業" localSheetId="0">CO２削減量算定シート!$Q$56:$Q$57</definedName>
    <definedName name="冷房日数" localSheetId="7">#REF!</definedName>
    <definedName name="冷房日数" localSheetId="8">#REF!</definedName>
    <definedName name="冷房日数" localSheetId="9">#REF!</definedName>
    <definedName name="冷房日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7" i="18" l="1"/>
  <c r="AF6" i="18"/>
  <c r="AL21" i="22"/>
  <c r="AL22" i="22"/>
  <c r="AL23" i="22"/>
  <c r="AL24" i="22"/>
  <c r="AL25" i="22"/>
  <c r="AL26" i="22"/>
  <c r="AL27" i="22"/>
  <c r="AL28" i="22"/>
  <c r="AL29" i="22"/>
  <c r="AL20" i="22"/>
  <c r="AL6" i="22"/>
  <c r="AL7" i="22"/>
  <c r="AL8" i="22"/>
  <c r="AL9" i="22"/>
  <c r="AL10" i="22"/>
  <c r="AL11" i="22"/>
  <c r="AL12" i="22"/>
  <c r="AL13" i="22"/>
  <c r="AL14" i="22"/>
  <c r="AL5" i="22"/>
  <c r="AL21" i="18"/>
  <c r="AL22" i="18"/>
  <c r="AL23" i="18"/>
  <c r="AL24" i="18"/>
  <c r="AL25" i="18"/>
  <c r="AL26" i="18"/>
  <c r="AL27" i="18"/>
  <c r="AL28" i="18"/>
  <c r="AL29" i="18"/>
  <c r="AL20" i="18"/>
  <c r="AL6" i="18"/>
  <c r="AL7" i="18"/>
  <c r="AL8" i="18"/>
  <c r="AL9" i="18"/>
  <c r="AL10" i="18"/>
  <c r="AL11" i="18"/>
  <c r="AL12" i="18"/>
  <c r="AL13" i="18"/>
  <c r="AL14" i="18"/>
  <c r="AL5" i="18"/>
  <c r="I46" i="16"/>
  <c r="J7" i="24" l="1"/>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6" i="24"/>
  <c r="J6" i="16"/>
  <c r="J7" i="16"/>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V32" i="23"/>
  <c r="AD29" i="22"/>
  <c r="AB29" i="22"/>
  <c r="Z29" i="22"/>
  <c r="X29" i="22"/>
  <c r="Q29" i="22"/>
  <c r="AD28" i="22"/>
  <c r="AB28" i="22"/>
  <c r="Z28" i="22"/>
  <c r="X28" i="22"/>
  <c r="AF28" i="22" s="1"/>
  <c r="AO28" i="22" s="1"/>
  <c r="Q28" i="22"/>
  <c r="AD27" i="22"/>
  <c r="AB27" i="22"/>
  <c r="Z27" i="22"/>
  <c r="X27" i="22"/>
  <c r="AF27" i="22" s="1"/>
  <c r="Q27" i="22"/>
  <c r="AD26" i="22"/>
  <c r="AB26" i="22"/>
  <c r="Z26" i="22"/>
  <c r="X26" i="22"/>
  <c r="AF26" i="22" s="1"/>
  <c r="Q26" i="22"/>
  <c r="AD25" i="22"/>
  <c r="AB25" i="22"/>
  <c r="Z25" i="22"/>
  <c r="X25" i="22"/>
  <c r="AF25" i="22" s="1"/>
  <c r="Q25" i="22"/>
  <c r="AD24" i="22"/>
  <c r="AB24" i="22"/>
  <c r="Z24" i="22"/>
  <c r="X24" i="22"/>
  <c r="AF24" i="22" s="1"/>
  <c r="Q24" i="22"/>
  <c r="AD23" i="22"/>
  <c r="AB23" i="22"/>
  <c r="Z23" i="22"/>
  <c r="X23" i="22"/>
  <c r="AF23" i="22" s="1"/>
  <c r="AO23" i="22" s="1"/>
  <c r="Q23" i="22"/>
  <c r="AD22" i="22"/>
  <c r="AB22" i="22"/>
  <c r="Z22" i="22"/>
  <c r="X22" i="22"/>
  <c r="AF22" i="22" s="1"/>
  <c r="AO22" i="22" s="1"/>
  <c r="Q22" i="22"/>
  <c r="AD21" i="22"/>
  <c r="AB21" i="22"/>
  <c r="Z21" i="22"/>
  <c r="X21" i="22"/>
  <c r="Q21" i="22"/>
  <c r="AD20" i="22"/>
  <c r="AB20" i="22"/>
  <c r="Z20" i="22"/>
  <c r="X20" i="22"/>
  <c r="Q20" i="22"/>
  <c r="AD14" i="22"/>
  <c r="AB14" i="22"/>
  <c r="AF14" i="22" s="1"/>
  <c r="AO14" i="22" s="1"/>
  <c r="Q14" i="22"/>
  <c r="AD13" i="22"/>
  <c r="AB13" i="22"/>
  <c r="AF13" i="22" s="1"/>
  <c r="Q13" i="22"/>
  <c r="AD12" i="22"/>
  <c r="AB12" i="22"/>
  <c r="AF12" i="22" s="1"/>
  <c r="Q12" i="22"/>
  <c r="AD11" i="22"/>
  <c r="AB11" i="22"/>
  <c r="AF11" i="22" s="1"/>
  <c r="Q11" i="22"/>
  <c r="AD10" i="22"/>
  <c r="AB10" i="22"/>
  <c r="AF10" i="22" s="1"/>
  <c r="AO10" i="22" s="1"/>
  <c r="Q10" i="22"/>
  <c r="AD9" i="22"/>
  <c r="AB9" i="22"/>
  <c r="AF9" i="22" s="1"/>
  <c r="Q9" i="22"/>
  <c r="AD8" i="22"/>
  <c r="AB8" i="22"/>
  <c r="AF8" i="22" s="1"/>
  <c r="Q8" i="22"/>
  <c r="AD7" i="22"/>
  <c r="AB7" i="22"/>
  <c r="AF7" i="22" s="1"/>
  <c r="Q7" i="22"/>
  <c r="AD6" i="22"/>
  <c r="AB6" i="22"/>
  <c r="AF6" i="22" s="1"/>
  <c r="Q6" i="22"/>
  <c r="AD5" i="22"/>
  <c r="AB5" i="22"/>
  <c r="AF5" i="22" s="1"/>
  <c r="Q5" i="22"/>
  <c r="AF29" i="22" l="1"/>
  <c r="AO29" i="22" s="1"/>
  <c r="AF21" i="22"/>
  <c r="AO21" i="22" s="1"/>
  <c r="AO24" i="22"/>
  <c r="AO12" i="22"/>
  <c r="AO26" i="22"/>
  <c r="AO9" i="22"/>
  <c r="AO11" i="22"/>
  <c r="AO25" i="22"/>
  <c r="AO27" i="22"/>
  <c r="AO13" i="22"/>
  <c r="AF20" i="22"/>
  <c r="AO20" i="22" s="1"/>
  <c r="I46" i="24"/>
  <c r="AO8" i="22"/>
  <c r="AO7" i="22"/>
  <c r="AO6" i="22"/>
  <c r="AO5" i="22"/>
  <c r="AO30" i="22" l="1"/>
  <c r="AO15" i="22"/>
  <c r="AL33" i="22" l="1"/>
  <c r="AD5" i="18"/>
  <c r="AB5" i="18"/>
  <c r="AF5" i="18" s="1"/>
  <c r="Q5" i="18" l="1"/>
  <c r="Q6" i="18" l="1"/>
  <c r="Q7" i="18"/>
  <c r="V31" i="15" l="1"/>
  <c r="X29" i="18"/>
  <c r="AB6" i="18"/>
  <c r="AD6" i="18"/>
  <c r="AB7" i="18"/>
  <c r="AD7" i="18"/>
  <c r="AB8" i="18"/>
  <c r="AD8" i="18"/>
  <c r="AB9" i="18"/>
  <c r="AD9" i="18"/>
  <c r="AB10" i="18"/>
  <c r="AF10" i="18" s="1"/>
  <c r="AD10" i="18"/>
  <c r="AB11" i="18"/>
  <c r="AD11" i="18"/>
  <c r="AB12" i="18"/>
  <c r="AF12" i="18" s="1"/>
  <c r="AD12" i="18"/>
  <c r="AB13" i="18"/>
  <c r="AD13" i="18"/>
  <c r="AB14" i="18"/>
  <c r="AD14" i="18"/>
  <c r="Q8" i="18"/>
  <c r="Q9" i="18"/>
  <c r="Q10" i="18"/>
  <c r="Q11" i="18"/>
  <c r="Q12" i="18"/>
  <c r="Q13" i="18"/>
  <c r="Q14" i="18"/>
  <c r="Q21" i="18"/>
  <c r="Q22" i="18"/>
  <c r="Q23" i="18"/>
  <c r="Q24" i="18"/>
  <c r="Q25" i="18"/>
  <c r="Q26" i="18"/>
  <c r="Q27" i="18"/>
  <c r="Q28" i="18"/>
  <c r="Q29" i="18"/>
  <c r="X21" i="18"/>
  <c r="Z21" i="18"/>
  <c r="X22" i="18"/>
  <c r="Z22" i="18"/>
  <c r="X23" i="18"/>
  <c r="Z23" i="18"/>
  <c r="X24" i="18"/>
  <c r="Z24" i="18"/>
  <c r="X25" i="18"/>
  <c r="Z25" i="18"/>
  <c r="X26" i="18"/>
  <c r="Z26" i="18"/>
  <c r="X27" i="18"/>
  <c r="Z27" i="18"/>
  <c r="X28" i="18"/>
  <c r="Z28" i="18"/>
  <c r="Z29" i="18"/>
  <c r="AB21" i="18"/>
  <c r="AD21" i="18"/>
  <c r="AB22" i="18"/>
  <c r="AD22" i="18"/>
  <c r="AB23" i="18"/>
  <c r="AD23" i="18"/>
  <c r="AB24" i="18"/>
  <c r="AD24" i="18"/>
  <c r="AB25" i="18"/>
  <c r="AD25" i="18"/>
  <c r="AB26" i="18"/>
  <c r="AD26" i="18"/>
  <c r="AB27" i="18"/>
  <c r="AD27" i="18"/>
  <c r="AB28" i="18"/>
  <c r="AD28" i="18"/>
  <c r="AB29" i="18"/>
  <c r="AD29" i="18"/>
  <c r="AD20" i="18"/>
  <c r="AB20" i="18"/>
  <c r="Z20" i="18"/>
  <c r="X20" i="18"/>
  <c r="AF20" i="18" s="1"/>
  <c r="AO20" i="18" s="1"/>
  <c r="Q20" i="18"/>
  <c r="AO5" i="18"/>
  <c r="AF13" i="18"/>
  <c r="AF11" i="18"/>
  <c r="AF8" i="18"/>
  <c r="AO8" i="18" s="1"/>
  <c r="AF22" i="18" l="1"/>
  <c r="AO22" i="18" s="1"/>
  <c r="AF28" i="18"/>
  <c r="AO28" i="18" s="1"/>
  <c r="AF26" i="18"/>
  <c r="AO26" i="18" s="1"/>
  <c r="AF24" i="18"/>
  <c r="AO24" i="18" s="1"/>
  <c r="AO11" i="18"/>
  <c r="AO12" i="18"/>
  <c r="AO13" i="18"/>
  <c r="AO10" i="18"/>
  <c r="AF23" i="18"/>
  <c r="AO23" i="18" s="1"/>
  <c r="AF27" i="18"/>
  <c r="AO27" i="18" s="1"/>
  <c r="AF25" i="18"/>
  <c r="AO25" i="18" s="1"/>
  <c r="AF21" i="18"/>
  <c r="AO21" i="18" s="1"/>
  <c r="AF29" i="18"/>
  <c r="AO29" i="18" s="1"/>
  <c r="AF9" i="18"/>
  <c r="AO9" i="18" s="1"/>
  <c r="AO6" i="18"/>
  <c r="AF14" i="18"/>
  <c r="AO14" i="18" s="1"/>
  <c r="AF7" i="18"/>
  <c r="AO7" i="18" s="1"/>
  <c r="AO15" i="18" l="1"/>
  <c r="AO30" i="18"/>
  <c r="AL33" i="18" l="1"/>
  <c r="W14" i="13" s="1"/>
  <c r="W1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FJ-USER</author>
  </authors>
  <commentList>
    <comment ref="S3" authorId="0" shapeId="0" xr:uid="{DB4E5EEE-CF75-44ED-A02D-0AACF5569005}">
      <text>
        <r>
          <rPr>
            <sz val="6"/>
            <color indexed="81"/>
            <rFont val="MS P ゴシック"/>
            <family val="3"/>
            <charset val="128"/>
          </rPr>
          <t>・0 ～ 1 の値を入力
・根拠資料を示すことができない場合は、「0.3」としてください</t>
        </r>
      </text>
    </comment>
    <comment ref="O18" authorId="1" shapeId="0" xr:uid="{00000000-0006-0000-0400-000001000000}">
      <text>
        <r>
          <rPr>
            <b/>
            <sz val="6"/>
            <color indexed="10"/>
            <rFont val="MS P ゴシック"/>
            <family val="3"/>
            <charset val="128"/>
          </rPr>
          <t>表示された単位で入力（都市ガスはm3/hではなく「Nm3/h」で入力）</t>
        </r>
      </text>
    </comment>
    <comment ref="S18" authorId="0" shapeId="0" xr:uid="{8EB44465-4092-42A7-98CA-D420A7E3260F}">
      <text>
        <r>
          <rPr>
            <sz val="6"/>
            <color indexed="81"/>
            <rFont val="MS P ゴシック"/>
            <family val="3"/>
            <charset val="128"/>
          </rPr>
          <t>・0 ～ 1 の値を入力
・根拠資料を示すことができない場合は、「0.3」としてください</t>
        </r>
      </text>
    </comment>
    <comment ref="M34" authorId="2" shapeId="0" xr:uid="{00000000-0006-0000-0400-000002000000}">
      <text>
        <r>
          <rPr>
            <b/>
            <sz val="8"/>
            <color indexed="10"/>
            <rFont val="ＭＳ Ｐゴシック"/>
            <family val="3"/>
            <charset val="128"/>
          </rPr>
          <t>任意様式による算定が
なければ「０」を入力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FJ-USER</author>
  </authors>
  <commentList>
    <comment ref="S3" authorId="0" shapeId="0" xr:uid="{1BCE90A0-FDB0-469D-854D-CFE04CD232FA}">
      <text>
        <r>
          <rPr>
            <sz val="6"/>
            <color indexed="81"/>
            <rFont val="MS P ゴシック"/>
            <family val="3"/>
            <charset val="128"/>
          </rPr>
          <t>・0 ～ 1 の値を入力
・根拠資料を示すことができない場合は、「0.3」としてください</t>
        </r>
      </text>
    </comment>
    <comment ref="O18" authorId="1" shapeId="0" xr:uid="{0F777AC8-E7F1-470D-8750-EBBC645F5A43}">
      <text>
        <r>
          <rPr>
            <b/>
            <sz val="6"/>
            <color indexed="10"/>
            <rFont val="MS P ゴシック"/>
            <family val="3"/>
            <charset val="128"/>
          </rPr>
          <t>表示された単位で入力（都市ガスはm3/hではなく「Nm3/h」で入力）</t>
        </r>
      </text>
    </comment>
    <comment ref="S18" authorId="0" shapeId="0" xr:uid="{1A6EBEE0-1C3E-46F6-AAD3-BEBF48EC9B2C}">
      <text>
        <r>
          <rPr>
            <sz val="6"/>
            <color indexed="81"/>
            <rFont val="MS P ゴシック"/>
            <family val="3"/>
            <charset val="128"/>
          </rPr>
          <t>・0 ～ 1 の値を入力
・根拠資料を示すことができない場合は、「0.3」としてください</t>
        </r>
      </text>
    </comment>
    <comment ref="M34" authorId="2" shapeId="0" xr:uid="{2E45ACF4-D4D2-4C57-BE06-E19CF761D5C8}">
      <text>
        <r>
          <rPr>
            <b/>
            <sz val="12"/>
            <color indexed="10"/>
            <rFont val="ＭＳ Ｐゴシック"/>
            <family val="3"/>
            <charset val="128"/>
          </rPr>
          <t>任意様式による算定がなければ「０」を入力</t>
        </r>
      </text>
    </comment>
  </commentList>
</comments>
</file>

<file path=xl/sharedStrings.xml><?xml version="1.0" encoding="utf-8"?>
<sst xmlns="http://schemas.openxmlformats.org/spreadsheetml/2006/main" count="359" uniqueCount="180">
  <si>
    <t>t-C/GJ</t>
  </si>
  <si>
    <t>No.</t>
    <phoneticPr fontId="5"/>
  </si>
  <si>
    <t>合　　　　　　計</t>
    <rPh sb="0" eb="1">
      <t>ゴウ</t>
    </rPh>
    <rPh sb="7" eb="8">
      <t>ケイ</t>
    </rPh>
    <phoneticPr fontId="5"/>
  </si>
  <si>
    <t>年間CO2排出
削減予測量
（t-CO2)</t>
    <rPh sb="0" eb="2">
      <t>ネンカン</t>
    </rPh>
    <rPh sb="5" eb="7">
      <t>ハイシュツ</t>
    </rPh>
    <rPh sb="8" eb="10">
      <t>サクゲン</t>
    </rPh>
    <rPh sb="10" eb="12">
      <t>ヨソク</t>
    </rPh>
    <rPh sb="12" eb="13">
      <t>リョウ</t>
    </rPh>
    <phoneticPr fontId="5"/>
  </si>
  <si>
    <t>t-CO2</t>
    <phoneticPr fontId="3"/>
  </si>
  <si>
    <t>No.</t>
  </si>
  <si>
    <t>補助対
象設備</t>
    <rPh sb="0" eb="2">
      <t>ホジョ</t>
    </rPh>
    <rPh sb="2" eb="3">
      <t>タイ</t>
    </rPh>
    <rPh sb="4" eb="5">
      <t>ゾウ</t>
    </rPh>
    <rPh sb="5" eb="7">
      <t>セツビ</t>
    </rPh>
    <phoneticPr fontId="9"/>
  </si>
  <si>
    <t>（２）システム・設備の制御機能</t>
    <rPh sb="8" eb="10">
      <t>セツビ</t>
    </rPh>
    <phoneticPr fontId="2"/>
  </si>
  <si>
    <t>※　記入欄が不足する場合には、同様の様式により追加記載すること。</t>
    <rPh sb="2" eb="4">
      <t>キニュウ</t>
    </rPh>
    <rPh sb="4" eb="5">
      <t>ラン</t>
    </rPh>
    <rPh sb="6" eb="8">
      <t>フソク</t>
    </rPh>
    <rPh sb="10" eb="12">
      <t>バアイ</t>
    </rPh>
    <rPh sb="15" eb="17">
      <t>ドウヨウ</t>
    </rPh>
    <rPh sb="18" eb="20">
      <t>ヨウシキ</t>
    </rPh>
    <rPh sb="23" eb="25">
      <t>ツイカ</t>
    </rPh>
    <rPh sb="25" eb="27">
      <t>キサイ</t>
    </rPh>
    <phoneticPr fontId="8"/>
  </si>
  <si>
    <t>GJ/kL</t>
  </si>
  <si>
    <t>灯油</t>
    <rPh sb="0" eb="2">
      <t>トウユ</t>
    </rPh>
    <phoneticPr fontId="4"/>
  </si>
  <si>
    <t>軽油</t>
    <rPh sb="0" eb="2">
      <t>ケイユ</t>
    </rPh>
    <phoneticPr fontId="4"/>
  </si>
  <si>
    <t>Ａ重油</t>
    <rPh sb="1" eb="3">
      <t>ジュウユ</t>
    </rPh>
    <phoneticPr fontId="4"/>
  </si>
  <si>
    <t>Ｂ・Ｃ重油</t>
    <rPh sb="3" eb="5">
      <t>ジュウユ</t>
    </rPh>
    <phoneticPr fontId="4"/>
  </si>
  <si>
    <t>GJ/t</t>
  </si>
  <si>
    <t>石油コークス</t>
    <rPh sb="0" eb="2">
      <t>セキユ</t>
    </rPh>
    <phoneticPr fontId="4"/>
  </si>
  <si>
    <t>GJ/千kWh</t>
    <rPh sb="3" eb="4">
      <t>セン</t>
    </rPh>
    <phoneticPr fontId="4"/>
  </si>
  <si>
    <r>
      <t>t-CO</t>
    </r>
    <r>
      <rPr>
        <vertAlign val="subscript"/>
        <sz val="9"/>
        <rFont val="ＭＳ 明朝"/>
        <family val="1"/>
        <charset val="128"/>
      </rPr>
      <t>2</t>
    </r>
    <r>
      <rPr>
        <sz val="9"/>
        <rFont val="ＭＳ 明朝"/>
        <family val="1"/>
        <charset val="128"/>
      </rPr>
      <t>/千kWh</t>
    </r>
    <rPh sb="6" eb="7">
      <t>セン</t>
    </rPh>
    <phoneticPr fontId="4"/>
  </si>
  <si>
    <t>電気</t>
    <rPh sb="0" eb="2">
      <t>デンキ</t>
    </rPh>
    <phoneticPr fontId="4"/>
  </si>
  <si>
    <t>排出係数</t>
  </si>
  <si>
    <t>燃料等の種類</t>
    <rPh sb="0" eb="3">
      <t>ネンリョウトウ</t>
    </rPh>
    <rPh sb="4" eb="6">
      <t>シュルイ</t>
    </rPh>
    <phoneticPr fontId="10"/>
  </si>
  <si>
    <t>燃料等の種類</t>
    <rPh sb="0" eb="3">
      <t>ネンリョウトウ</t>
    </rPh>
    <rPh sb="4" eb="6">
      <t>シュルイ</t>
    </rPh>
    <phoneticPr fontId="5"/>
  </si>
  <si>
    <t>想定削減率（％）</t>
    <rPh sb="0" eb="2">
      <t>ソウテイ</t>
    </rPh>
    <rPh sb="2" eb="5">
      <t>サクゲンリツ</t>
    </rPh>
    <phoneticPr fontId="5"/>
  </si>
  <si>
    <t>排出係数</t>
    <rPh sb="0" eb="4">
      <t>ハイシュツケイスウ</t>
    </rPh>
    <phoneticPr fontId="5"/>
  </si>
  <si>
    <t>単位当たり発熱量</t>
    <rPh sb="0" eb="2">
      <t>タンイ</t>
    </rPh>
    <rPh sb="2" eb="3">
      <t>ア</t>
    </rPh>
    <rPh sb="5" eb="7">
      <t>ハツネツ</t>
    </rPh>
    <rPh sb="7" eb="8">
      <t>リョウ</t>
    </rPh>
    <phoneticPr fontId="5"/>
  </si>
  <si>
    <t>LPG</t>
    <phoneticPr fontId="5"/>
  </si>
  <si>
    <t>LNG</t>
    <phoneticPr fontId="4"/>
  </si>
  <si>
    <t>年間稼働日数（日）</t>
    <rPh sb="0" eb="6">
      <t>ネンカンカドウニッスウ</t>
    </rPh>
    <rPh sb="7" eb="8">
      <t>ニチ</t>
    </rPh>
    <phoneticPr fontId="5"/>
  </si>
  <si>
    <t>ガソリン</t>
    <phoneticPr fontId="4"/>
  </si>
  <si>
    <t>年間CO2排出量
（t-CO2)</t>
    <rPh sb="0" eb="2">
      <t>ネンカン</t>
    </rPh>
    <rPh sb="5" eb="7">
      <t>ハイシュツ</t>
    </rPh>
    <rPh sb="7" eb="8">
      <t>リョウ</t>
    </rPh>
    <phoneticPr fontId="5"/>
  </si>
  <si>
    <t>一日当たり稼働時間（h/日）</t>
    <rPh sb="0" eb="2">
      <t>イチニチ</t>
    </rPh>
    <rPh sb="2" eb="3">
      <t>ア</t>
    </rPh>
    <rPh sb="5" eb="9">
      <t>カドウジカン</t>
    </rPh>
    <rPh sb="12" eb="13">
      <t>ニチ</t>
    </rPh>
    <phoneticPr fontId="5"/>
  </si>
  <si>
    <t>定格消費量単位</t>
    <rPh sb="0" eb="2">
      <t>テイカク</t>
    </rPh>
    <rPh sb="2" eb="4">
      <t>ショウヒ</t>
    </rPh>
    <rPh sb="4" eb="5">
      <t>リョウ</t>
    </rPh>
    <rPh sb="5" eb="7">
      <t>タンイ</t>
    </rPh>
    <phoneticPr fontId="10"/>
  </si>
  <si>
    <t>kg/h</t>
    <phoneticPr fontId="10"/>
  </si>
  <si>
    <t>L/h</t>
    <phoneticPr fontId="10"/>
  </si>
  <si>
    <t>単位当たり発熱量</t>
    <rPh sb="0" eb="3">
      <t>タンイア</t>
    </rPh>
    <rPh sb="5" eb="6">
      <t>ハツ</t>
    </rPh>
    <phoneticPr fontId="14"/>
  </si>
  <si>
    <t>単位当たり発熱量単位</t>
    <rPh sb="0" eb="3">
      <t>タンイア</t>
    </rPh>
    <rPh sb="5" eb="6">
      <t>ハツ</t>
    </rPh>
    <rPh sb="8" eb="10">
      <t>タンイ</t>
    </rPh>
    <phoneticPr fontId="14"/>
  </si>
  <si>
    <t>排出係数単位</t>
    <rPh sb="0" eb="4">
      <t>ハイシュツケイスウ</t>
    </rPh>
    <rPh sb="4" eb="6">
      <t>タンイ</t>
    </rPh>
    <phoneticPr fontId="14"/>
  </si>
  <si>
    <t>計測・制御</t>
    <rPh sb="0" eb="2">
      <t>ケイソク</t>
    </rPh>
    <rPh sb="3" eb="5">
      <t>セイギョ</t>
    </rPh>
    <phoneticPr fontId="14"/>
  </si>
  <si>
    <t>想定削減率</t>
    <rPh sb="0" eb="2">
      <t>ソウテイ</t>
    </rPh>
    <rPh sb="2" eb="5">
      <t>サクゲンリツ</t>
    </rPh>
    <phoneticPr fontId="14"/>
  </si>
  <si>
    <t>（１）電気設備</t>
    <rPh sb="3" eb="5">
      <t>デンキ</t>
    </rPh>
    <rPh sb="5" eb="7">
      <t>セツビ</t>
    </rPh>
    <phoneticPr fontId="14"/>
  </si>
  <si>
    <t>①</t>
    <phoneticPr fontId="14"/>
  </si>
  <si>
    <t>②</t>
    <phoneticPr fontId="14"/>
  </si>
  <si>
    <t>④</t>
    <phoneticPr fontId="14"/>
  </si>
  <si>
    <t>⑤</t>
    <phoneticPr fontId="14"/>
  </si>
  <si>
    <t>⑥</t>
    <phoneticPr fontId="14"/>
  </si>
  <si>
    <t>⑧</t>
    <phoneticPr fontId="14"/>
  </si>
  <si>
    <t>⑨=⑦×⑧</t>
    <phoneticPr fontId="14"/>
  </si>
  <si>
    <t>対象設備</t>
    <rPh sb="0" eb="2">
      <t>タイショウ</t>
    </rPh>
    <rPh sb="2" eb="4">
      <t>セツビ</t>
    </rPh>
    <phoneticPr fontId="2"/>
  </si>
  <si>
    <t>計測項目</t>
    <rPh sb="0" eb="2">
      <t>ケイソク</t>
    </rPh>
    <rPh sb="2" eb="4">
      <t>コウモク</t>
    </rPh>
    <phoneticPr fontId="2"/>
  </si>
  <si>
    <t>（１）システム・設備の名称、機器構成、仕様</t>
    <rPh sb="8" eb="10">
      <t>セツビ</t>
    </rPh>
    <rPh sb="11" eb="13">
      <t>メイショウ</t>
    </rPh>
    <rPh sb="14" eb="16">
      <t>キキ</t>
    </rPh>
    <phoneticPr fontId="2"/>
  </si>
  <si>
    <t>①</t>
    <phoneticPr fontId="8"/>
  </si>
  <si>
    <t>②</t>
    <phoneticPr fontId="8"/>
  </si>
  <si>
    <t>計測器型式</t>
    <rPh sb="0" eb="3">
      <t>ケイソクキ</t>
    </rPh>
    <rPh sb="3" eb="5">
      <t>カタシキ</t>
    </rPh>
    <phoneticPr fontId="2"/>
  </si>
  <si>
    <t>設備台数
（台）</t>
    <rPh sb="0" eb="2">
      <t>セツビ</t>
    </rPh>
    <rPh sb="2" eb="4">
      <t>ダイスウ</t>
    </rPh>
    <rPh sb="6" eb="7">
      <t>ダイ</t>
    </rPh>
    <phoneticPr fontId="5"/>
  </si>
  <si>
    <t>③＝①＋②</t>
    <phoneticPr fontId="8"/>
  </si>
  <si>
    <t>設備１台当たりの定格消費電力</t>
    <rPh sb="0" eb="2">
      <t>セツビ</t>
    </rPh>
    <rPh sb="3" eb="4">
      <t>ダイ</t>
    </rPh>
    <rPh sb="4" eb="5">
      <t>ア</t>
    </rPh>
    <rPh sb="8" eb="12">
      <t>テイカクショウヒ</t>
    </rPh>
    <rPh sb="12" eb="14">
      <t>デンリョク</t>
    </rPh>
    <phoneticPr fontId="5"/>
  </si>
  <si>
    <t>設備１台当たりの定格燃料消費量</t>
    <rPh sb="0" eb="2">
      <t>セツビ</t>
    </rPh>
    <rPh sb="3" eb="4">
      <t>ダイ</t>
    </rPh>
    <rPh sb="4" eb="5">
      <t>ア</t>
    </rPh>
    <rPh sb="8" eb="10">
      <t>テイカク</t>
    </rPh>
    <rPh sb="10" eb="12">
      <t>ネンリョウ</t>
    </rPh>
    <rPh sb="12" eb="15">
      <t>ショウヒリョウ</t>
    </rPh>
    <rPh sb="14" eb="15">
      <t>リョウ</t>
    </rPh>
    <phoneticPr fontId="5"/>
  </si>
  <si>
    <t>EMSによる計測・制御対象設備の名称</t>
    <rPh sb="6" eb="8">
      <t>ケイソク</t>
    </rPh>
    <rPh sb="9" eb="11">
      <t>セイギョ</t>
    </rPh>
    <rPh sb="11" eb="13">
      <t>タイショウ</t>
    </rPh>
    <rPh sb="13" eb="15">
      <t>セツビ</t>
    </rPh>
    <rPh sb="16" eb="18">
      <t>メイショウ</t>
    </rPh>
    <phoneticPr fontId="5"/>
  </si>
  <si>
    <t>EMSによる計測・制御対象設備の名称</t>
    <rPh sb="6" eb="8">
      <t>ケイソク</t>
    </rPh>
    <rPh sb="9" eb="11">
      <t>セイギョ</t>
    </rPh>
    <rPh sb="11" eb="13">
      <t>タイショウ</t>
    </rPh>
    <rPh sb="13" eb="15">
      <t>セツビ</t>
    </rPh>
    <phoneticPr fontId="5"/>
  </si>
  <si>
    <t>補助対象の計測・制御点数</t>
    <rPh sb="0" eb="4">
      <t>ホジョタイショウ</t>
    </rPh>
    <rPh sb="5" eb="7">
      <t>ケイソク</t>
    </rPh>
    <rPh sb="8" eb="10">
      <t>セイギョ</t>
    </rPh>
    <rPh sb="10" eb="11">
      <t>テン</t>
    </rPh>
    <rPh sb="11" eb="12">
      <t>スウ</t>
    </rPh>
    <phoneticPr fontId="8"/>
  </si>
  <si>
    <t>計測
点数</t>
    <rPh sb="0" eb="2">
      <t>ケイソク</t>
    </rPh>
    <rPh sb="3" eb="4">
      <t>テン</t>
    </rPh>
    <rPh sb="4" eb="5">
      <t>スウ</t>
    </rPh>
    <phoneticPr fontId="8"/>
  </si>
  <si>
    <t>ＥＭＳ
制御
点数</t>
    <rPh sb="7" eb="8">
      <t>テン</t>
    </rPh>
    <rPh sb="8" eb="9">
      <t>スウ</t>
    </rPh>
    <phoneticPr fontId="9"/>
  </si>
  <si>
    <t>（２）燃料設備</t>
    <rPh sb="3" eb="5">
      <t>ネンリョウ</t>
    </rPh>
    <rPh sb="5" eb="7">
      <t>セツビ</t>
    </rPh>
    <phoneticPr fontId="14"/>
  </si>
  <si>
    <t>（備考）対象設備が10台を超える場合、及び、上記表による算定が困難な場合は、別紙（任意様式）により算定し、下記（３）に記入してください。</t>
    <rPh sb="1" eb="3">
      <t>ビコウ</t>
    </rPh>
    <rPh sb="4" eb="6">
      <t>タイショウ</t>
    </rPh>
    <rPh sb="6" eb="8">
      <t>セツビ</t>
    </rPh>
    <rPh sb="11" eb="12">
      <t>ダイ</t>
    </rPh>
    <rPh sb="13" eb="14">
      <t>コ</t>
    </rPh>
    <rPh sb="16" eb="18">
      <t>バアイ</t>
    </rPh>
    <rPh sb="19" eb="20">
      <t>オヨ</t>
    </rPh>
    <rPh sb="22" eb="25">
      <t>ジョウキヒョウ</t>
    </rPh>
    <rPh sb="28" eb="30">
      <t>サンテイ</t>
    </rPh>
    <rPh sb="31" eb="33">
      <t>コンナン</t>
    </rPh>
    <rPh sb="34" eb="36">
      <t>バアイ</t>
    </rPh>
    <rPh sb="38" eb="40">
      <t>ベッシ</t>
    </rPh>
    <rPh sb="41" eb="43">
      <t>ニンイ</t>
    </rPh>
    <rPh sb="43" eb="45">
      <t>ヨウシキ</t>
    </rPh>
    <rPh sb="49" eb="51">
      <t>サンテイ</t>
    </rPh>
    <rPh sb="53" eb="55">
      <t>カキ</t>
    </rPh>
    <rPh sb="59" eb="61">
      <t>キニュウ</t>
    </rPh>
    <phoneticPr fontId="5"/>
  </si>
  <si>
    <t>年間CO2排出
削減予測量
（t-CO2)</t>
    <phoneticPr fontId="14"/>
  </si>
  <si>
    <t>t-CO2</t>
    <phoneticPr fontId="14"/>
  </si>
  <si>
    <t>kW</t>
    <phoneticPr fontId="4"/>
  </si>
  <si>
    <t>設置場所</t>
    <rPh sb="0" eb="2">
      <t>セッチ</t>
    </rPh>
    <rPh sb="2" eb="4">
      <t>バショ</t>
    </rPh>
    <phoneticPr fontId="8"/>
  </si>
  <si>
    <t>計測機器種別</t>
    <rPh sb="0" eb="2">
      <t>ケイソク</t>
    </rPh>
    <rPh sb="2" eb="4">
      <t>キキ</t>
    </rPh>
    <rPh sb="4" eb="6">
      <t>シュベツ</t>
    </rPh>
    <phoneticPr fontId="2"/>
  </si>
  <si>
    <r>
      <t>（３）その他任意様式による算定</t>
    </r>
    <r>
      <rPr>
        <sz val="8"/>
        <color indexed="8"/>
        <rFont val="ＭＳ Ｐゴシック"/>
        <family val="3"/>
        <charset val="128"/>
      </rPr>
      <t>（任意様式による算定資料を添付してください）</t>
    </r>
    <rPh sb="5" eb="6">
      <t>タ</t>
    </rPh>
    <rPh sb="6" eb="8">
      <t>ニンイ</t>
    </rPh>
    <rPh sb="8" eb="10">
      <t>ヨウシキ</t>
    </rPh>
    <rPh sb="13" eb="15">
      <t>サンテイ</t>
    </rPh>
    <rPh sb="16" eb="18">
      <t>ニンイ</t>
    </rPh>
    <rPh sb="18" eb="20">
      <t>ヨウシキ</t>
    </rPh>
    <rPh sb="23" eb="25">
      <t>サンテイ</t>
    </rPh>
    <rPh sb="25" eb="27">
      <t>シリョウ</t>
    </rPh>
    <rPh sb="28" eb="30">
      <t>テンプ</t>
    </rPh>
    <phoneticPr fontId="14"/>
  </si>
  <si>
    <t>（民間事業者）</t>
  </si>
  <si>
    <t>所在地　</t>
  </si>
  <si>
    <t>団体名　</t>
  </si>
  <si>
    <t>（リース事業者）</t>
  </si>
  <si>
    <t>照明</t>
    <rPh sb="0" eb="2">
      <t>ショウメイ</t>
    </rPh>
    <phoneticPr fontId="2"/>
  </si>
  <si>
    <t>蛍光灯</t>
    <rPh sb="0" eb="3">
      <t>ケイコウトウ</t>
    </rPh>
    <phoneticPr fontId="2"/>
  </si>
  <si>
    <t>水銀灯</t>
    <rPh sb="0" eb="3">
      <t>スイギントウ</t>
    </rPh>
    <phoneticPr fontId="2"/>
  </si>
  <si>
    <t>LED</t>
    <phoneticPr fontId="2"/>
  </si>
  <si>
    <t>負荷率</t>
    <rPh sb="0" eb="2">
      <t>フカ</t>
    </rPh>
    <rPh sb="2" eb="3">
      <t>リツ</t>
    </rPh>
    <phoneticPr fontId="14"/>
  </si>
  <si>
    <t>③</t>
    <phoneticPr fontId="14"/>
  </si>
  <si>
    <t xml:space="preserve">負荷率
</t>
    <rPh sb="0" eb="2">
      <t>フカ</t>
    </rPh>
    <rPh sb="2" eb="3">
      <t>リツ</t>
    </rPh>
    <phoneticPr fontId="14"/>
  </si>
  <si>
    <t>⑦=①×②×③×④×⑤×⑥</t>
    <phoneticPr fontId="14"/>
  </si>
  <si>
    <t>⑦=①×②×③×④×⑤×⑥×44/12</t>
    <phoneticPr fontId="14"/>
  </si>
  <si>
    <t>役職名・代表者名　　　　　　　　　　　　　　　　　　</t>
    <rPh sb="2" eb="3">
      <t>メイ</t>
    </rPh>
    <phoneticPr fontId="22"/>
  </si>
  <si>
    <t>役職名・代表者名　　　　　　　　　　　　　　　　</t>
    <rPh sb="2" eb="3">
      <t>メイ</t>
    </rPh>
    <phoneticPr fontId="22"/>
  </si>
  <si>
    <t>１　年間CO2排出削減予測量</t>
    <rPh sb="2" eb="4">
      <t>ネンカン</t>
    </rPh>
    <rPh sb="7" eb="9">
      <t>ハイシュツ</t>
    </rPh>
    <rPh sb="9" eb="11">
      <t>サクゲン</t>
    </rPh>
    <rPh sb="11" eb="13">
      <t>ヨソク</t>
    </rPh>
    <rPh sb="13" eb="14">
      <t>リョウ</t>
    </rPh>
    <phoneticPr fontId="5"/>
  </si>
  <si>
    <t>２　導入するシステム・設備</t>
    <rPh sb="11" eb="13">
      <t>セツビ</t>
    </rPh>
    <phoneticPr fontId="2"/>
  </si>
  <si>
    <t>３　計測・制御対象一覧</t>
    <phoneticPr fontId="2"/>
  </si>
  <si>
    <t>４　システム概要図</t>
    <phoneticPr fontId="2"/>
  </si>
  <si>
    <t>○以下のシートを入力してください。</t>
    <rPh sb="1" eb="3">
      <t>イカ</t>
    </rPh>
    <rPh sb="8" eb="10">
      <t>ニュウリョク</t>
    </rPh>
    <phoneticPr fontId="5"/>
  </si>
  <si>
    <t>・１　年間CO2排出削減予測量</t>
    <phoneticPr fontId="5"/>
  </si>
  <si>
    <t>・２　EMS機器構成</t>
    <phoneticPr fontId="5"/>
  </si>
  <si>
    <t>・３　計測・制御点一覧</t>
    <phoneticPr fontId="5"/>
  </si>
  <si>
    <t>・４　システム概要図</t>
    <phoneticPr fontId="5"/>
  </si>
  <si>
    <t>■作成方法</t>
    <rPh sb="1" eb="3">
      <t>サクセイ</t>
    </rPh>
    <rPh sb="3" eb="5">
      <t>ホウホウ</t>
    </rPh>
    <phoneticPr fontId="5"/>
  </si>
  <si>
    <t>　　年間CO2排出削減予測量</t>
    <rPh sb="2" eb="4">
      <t>ネンカン</t>
    </rPh>
    <rPh sb="7" eb="9">
      <t>ハイシュツ</t>
    </rPh>
    <rPh sb="9" eb="11">
      <t>サクゲン</t>
    </rPh>
    <rPh sb="11" eb="13">
      <t>ヨソク</t>
    </rPh>
    <rPh sb="13" eb="14">
      <t>リョウ</t>
    </rPh>
    <phoneticPr fontId="3"/>
  </si>
  <si>
    <t>■削減予測量</t>
    <rPh sb="1" eb="3">
      <t>サクゲン</t>
    </rPh>
    <rPh sb="3" eb="5">
      <t>ヨソク</t>
    </rPh>
    <rPh sb="5" eb="6">
      <t>リョウ</t>
    </rPh>
    <phoneticPr fontId="2"/>
  </si>
  <si>
    <r>
      <t>本補助事業により導入するＥＭＳの計測・制御点数</t>
    </r>
    <r>
      <rPr>
        <sz val="8"/>
        <rFont val="ＭＳ Ｐゴシック"/>
        <family val="3"/>
        <charset val="128"/>
      </rPr>
      <t>（③合計）</t>
    </r>
    <rPh sb="0" eb="1">
      <t>ホン</t>
    </rPh>
    <rPh sb="1" eb="3">
      <t>ホジョ</t>
    </rPh>
    <rPh sb="3" eb="5">
      <t>ジギョウ</t>
    </rPh>
    <rPh sb="8" eb="10">
      <t>ドウニュウ</t>
    </rPh>
    <rPh sb="16" eb="18">
      <t>ケイソク</t>
    </rPh>
    <rPh sb="19" eb="21">
      <t>セイギョ</t>
    </rPh>
    <rPh sb="21" eb="22">
      <t>テン</t>
    </rPh>
    <rPh sb="22" eb="23">
      <t>スウ</t>
    </rPh>
    <rPh sb="25" eb="27">
      <t>ゴウケイ</t>
    </rPh>
    <phoneticPr fontId="8"/>
  </si>
  <si>
    <t>（各シートの記入方法及び注意点及び別シートの記入例を御確認ください。）</t>
    <rPh sb="6" eb="8">
      <t>キニュウ</t>
    </rPh>
    <rPh sb="8" eb="10">
      <t>ホウホウ</t>
    </rPh>
    <rPh sb="10" eb="11">
      <t>オヨ</t>
    </rPh>
    <rPh sb="12" eb="15">
      <t>チュウイテン</t>
    </rPh>
    <rPh sb="15" eb="16">
      <t>オヨ</t>
    </rPh>
    <rPh sb="17" eb="18">
      <t>ベツ</t>
    </rPh>
    <rPh sb="22" eb="24">
      <t>キニュウ</t>
    </rPh>
    <rPh sb="24" eb="25">
      <t>レイ</t>
    </rPh>
    <rPh sb="26" eb="29">
      <t>ゴカクニン</t>
    </rPh>
    <phoneticPr fontId="5"/>
  </si>
  <si>
    <t>交付申請書のシート「費用対効果計算」の「５（２）第５条第１項６号の設備」に入力してください。</t>
    <rPh sb="0" eb="2">
      <t>コウフ</t>
    </rPh>
    <rPh sb="2" eb="5">
      <t>シンセイショ</t>
    </rPh>
    <rPh sb="10" eb="15">
      <t>ヒヨウタイコウカ</t>
    </rPh>
    <rPh sb="15" eb="17">
      <t>ケイサン</t>
    </rPh>
    <rPh sb="37" eb="39">
      <t>ニュウリョク</t>
    </rPh>
    <phoneticPr fontId="5"/>
  </si>
  <si>
    <r>
      <t>○上記作成後、以下の「</t>
    </r>
    <r>
      <rPr>
        <b/>
        <sz val="11"/>
        <color theme="1"/>
        <rFont val="ＭＳ Ｐゴシック"/>
        <family val="3"/>
        <charset val="128"/>
        <scheme val="minor"/>
      </rPr>
      <t>年間CO2排出削減予測量</t>
    </r>
    <r>
      <rPr>
        <sz val="11"/>
        <color theme="1"/>
        <rFont val="ＭＳ Ｐゴシック"/>
        <family val="3"/>
        <charset val="128"/>
        <scheme val="minor"/>
      </rPr>
      <t>」が自動計算されます。</t>
    </r>
    <rPh sb="1" eb="3">
      <t>ジョウキ</t>
    </rPh>
    <rPh sb="3" eb="5">
      <t>サクセイ</t>
    </rPh>
    <rPh sb="5" eb="6">
      <t>ゴ</t>
    </rPh>
    <rPh sb="7" eb="9">
      <t>イカ</t>
    </rPh>
    <rPh sb="25" eb="27">
      <t>ジドウ</t>
    </rPh>
    <rPh sb="27" eb="29">
      <t>ケイサン</t>
    </rPh>
    <phoneticPr fontId="5"/>
  </si>
  <si>
    <t>チラー</t>
  </si>
  <si>
    <t>空調（冷房）</t>
    <rPh sb="0" eb="2">
      <t>クウチョウ</t>
    </rPh>
    <rPh sb="3" eb="5">
      <t>レイボウ</t>
    </rPh>
    <phoneticPr fontId="24"/>
  </si>
  <si>
    <t>ボイラ</t>
  </si>
  <si>
    <t>主装置（名称・型番）　ＡＢＣＤ－１２３
入出力装置　コントロールユニット
空調・照明制御盤　端末収納盤
　　・
　　・
計測器　CT5A/50A/100A/250A/400A/600A
○○○○　○○○○○○○○
　　・
　　・</t>
    <phoneticPr fontId="22"/>
  </si>
  <si>
    <t>（制御機能の説明）
○. 照明省エネ制御
タイムスケジュール及び人感センサにより照明機器の点灯時間を最小化する。対象設備：照明機器
○. 外気取入れ量制御
室内CO2濃度によって冷暖房負荷となる外気取入れ量を制御し熱源エネルギーを削減する。対象設備：空調器、換気ファン
○. 空調設定値緩和制御
室内外環境条件と省エネ目標値との相対により、空調温度設定値を緩和してエネルギー使用量を削減する。対象設備：空調器 
○. 熱源機運転台数制御
空調負荷熱量により熱源機の必要台数を演算し運転台数を制御し熱源エネルギーを削減する。対象設備：冷温水ヒートポンプチラー
○. 空調スケジュールと最適起動停止制御
空調機を就業時間に合わせて自動運転させるとともに最適起動停止制御と起動時外気ダンパー制御で省エネを図る。対象設備：空調機
○. 間欠運転制御
空調機や換気ファンに対して周期的に停止時間(緩和時間)を設け節電運転を図る。対象設備：空調機、換気ファン</t>
    <phoneticPr fontId="22"/>
  </si>
  <si>
    <t>コンプレッサNo.1</t>
  </si>
  <si>
    <t>工場棟1F</t>
    <rPh sb="0" eb="2">
      <t>コウジョウ</t>
    </rPh>
    <rPh sb="2" eb="3">
      <t>トウ</t>
    </rPh>
    <phoneticPr fontId="18"/>
  </si>
  <si>
    <t>電力</t>
    <rPh sb="0" eb="2">
      <t>デンリョク</t>
    </rPh>
    <phoneticPr fontId="18"/>
  </si>
  <si>
    <t>電力量計</t>
    <rPh sb="0" eb="2">
      <t>デンリョク</t>
    </rPh>
    <rPh sb="2" eb="3">
      <t>リョウ</t>
    </rPh>
    <rPh sb="3" eb="4">
      <t>ケイ</t>
    </rPh>
    <phoneticPr fontId="18"/>
  </si>
  <si>
    <t>ABC12-345</t>
  </si>
  <si>
    <t>コンプレッサNo.2</t>
  </si>
  <si>
    <t>工場棟2F</t>
    <rPh sb="0" eb="2">
      <t>コウジョウ</t>
    </rPh>
    <rPh sb="2" eb="3">
      <t>トウ</t>
    </rPh>
    <phoneticPr fontId="18"/>
  </si>
  <si>
    <t>コンプレッサNo.3</t>
  </si>
  <si>
    <t>工場棟3F</t>
    <rPh sb="0" eb="2">
      <t>コウジョウ</t>
    </rPh>
    <rPh sb="2" eb="3">
      <t>トウ</t>
    </rPh>
    <phoneticPr fontId="18"/>
  </si>
  <si>
    <t>機械室</t>
    <rPh sb="0" eb="3">
      <t>キカイシツ</t>
    </rPh>
    <phoneticPr fontId="18"/>
  </si>
  <si>
    <t>空調</t>
    <rPh sb="0" eb="2">
      <t>クウチョウ</t>
    </rPh>
    <phoneticPr fontId="18"/>
  </si>
  <si>
    <t>工場棟</t>
    <rPh sb="0" eb="2">
      <t>コウジョウ</t>
    </rPh>
    <rPh sb="2" eb="3">
      <t>トウ</t>
    </rPh>
    <phoneticPr fontId="18"/>
  </si>
  <si>
    <t>冷水</t>
    <rPh sb="0" eb="2">
      <t>レイスイ</t>
    </rPh>
    <phoneticPr fontId="18"/>
  </si>
  <si>
    <t>工場</t>
    <rPh sb="0" eb="2">
      <t>コウジョウ</t>
    </rPh>
    <phoneticPr fontId="18"/>
  </si>
  <si>
    <t>温度</t>
    <rPh sb="0" eb="2">
      <t>オンド</t>
    </rPh>
    <phoneticPr fontId="18"/>
  </si>
  <si>
    <t>温度センサ</t>
    <rPh sb="0" eb="2">
      <t>オンド</t>
    </rPh>
    <phoneticPr fontId="18"/>
  </si>
  <si>
    <t>燃料使用量</t>
    <rPh sb="0" eb="2">
      <t>ネンリョウ</t>
    </rPh>
    <rPh sb="2" eb="5">
      <t>シヨウリョウ</t>
    </rPh>
    <phoneticPr fontId="18"/>
  </si>
  <si>
    <t>流量計</t>
    <rPh sb="0" eb="3">
      <t>リュウリョウケイ</t>
    </rPh>
    <phoneticPr fontId="18"/>
  </si>
  <si>
    <t>BFxxx-xxx</t>
  </si>
  <si>
    <t>　ＥＭＳでの計測又は制御を予定する箇所を記載してください。</t>
    <rPh sb="6" eb="8">
      <t>ケイソク</t>
    </rPh>
    <rPh sb="8" eb="9">
      <t>マタ</t>
    </rPh>
    <rPh sb="10" eb="12">
      <t>セイギョ</t>
    </rPh>
    <rPh sb="13" eb="15">
      <t>ヨテイ</t>
    </rPh>
    <rPh sb="17" eb="19">
      <t>カショ</t>
    </rPh>
    <rPh sb="20" eb="22">
      <t>キサイ</t>
    </rPh>
    <phoneticPr fontId="8"/>
  </si>
  <si>
    <t>○</t>
  </si>
  <si>
    <t>温度等</t>
    <rPh sb="0" eb="2">
      <t>オンド</t>
    </rPh>
    <rPh sb="2" eb="3">
      <t>トウ</t>
    </rPh>
    <phoneticPr fontId="18"/>
  </si>
  <si>
    <t>GHxxx-xxx</t>
    <phoneticPr fontId="22"/>
  </si>
  <si>
    <t>EGxxx-xxx</t>
    <phoneticPr fontId="22"/>
  </si>
  <si>
    <t>コンプレッサ</t>
    <phoneticPr fontId="22"/>
  </si>
  <si>
    <t>年間CO2排出削減予測量　（１）～（３）合計</t>
    <rPh sb="20" eb="22">
      <t>ゴウケイ</t>
    </rPh>
    <phoneticPr fontId="14"/>
  </si>
  <si>
    <t>・５　EMSの要件確認</t>
    <rPh sb="7" eb="9">
      <t>ヨウケン</t>
    </rPh>
    <rPh sb="9" eb="11">
      <t>カクニン</t>
    </rPh>
    <phoneticPr fontId="5"/>
  </si>
  <si>
    <t>５　EMSの要件確認</t>
    <phoneticPr fontId="2"/>
  </si>
  <si>
    <t>№</t>
    <phoneticPr fontId="22"/>
  </si>
  <si>
    <t>項目</t>
    <rPh sb="0" eb="2">
      <t>コウモク</t>
    </rPh>
    <phoneticPr fontId="22"/>
  </si>
  <si>
    <t>要件</t>
    <rPh sb="0" eb="2">
      <t>ヨウケン</t>
    </rPh>
    <phoneticPr fontId="22"/>
  </si>
  <si>
    <t>エネルギーの計測</t>
    <phoneticPr fontId="22"/>
  </si>
  <si>
    <t>①　対象設備の見える化機能の実現に必要な項目の計測を行えること。</t>
    <phoneticPr fontId="22"/>
  </si>
  <si>
    <t>見える化</t>
    <phoneticPr fontId="22"/>
  </si>
  <si>
    <t>①　補助対象事業所内のパソコン等において、計測データ等を閲覧できること。なお、Ｗｅｂブラウザ経由での閲覧でも可とする。</t>
    <phoneticPr fontId="22"/>
  </si>
  <si>
    <t>②　電力は３０分以内の間隔での電力使用量を閲覧できること。</t>
    <phoneticPr fontId="22"/>
  </si>
  <si>
    <t>③　運用改善に資するデータを表示・確認できること。</t>
    <phoneticPr fontId="22"/>
  </si>
  <si>
    <t>対象設備の制御</t>
    <phoneticPr fontId="22"/>
  </si>
  <si>
    <t>①　原則として省エネルギーのために対象設備を自動制御する機能を有すること。</t>
    <phoneticPr fontId="22"/>
  </si>
  <si>
    <t>②　制御のために設定された数値等を超えた場合、そのことを警報等により確認できる監視機能を有すること。</t>
    <phoneticPr fontId="22"/>
  </si>
  <si>
    <t>①　導入効果報告に必要な計測データについて３年間のデータ保存が行えること。</t>
    <phoneticPr fontId="22"/>
  </si>
  <si>
    <t>データ保存</t>
    <phoneticPr fontId="22"/>
  </si>
  <si>
    <t>チェック欄</t>
    <rPh sb="4" eb="5">
      <t>ラン</t>
    </rPh>
    <phoneticPr fontId="22"/>
  </si>
  <si>
    <t>根拠資料</t>
    <rPh sb="0" eb="2">
      <t>コンキョ</t>
    </rPh>
    <rPh sb="2" eb="4">
      <t>シリョウ</t>
    </rPh>
    <phoneticPr fontId="22"/>
  </si>
  <si>
    <r>
      <t xml:space="preserve">②　事業計画書に記載した削減対策の対象設備について、対象設備の種類別（空調、照明、コンプレッサ、熱源機器、生産設備等）に計測器を設置し、対策の実施に必要な項目（電力・燃料等使用量、温度、流量、圧力等）の計測を行えること。（対象設備の種類別の計測器設置以外の、エリアごと、建物ごとの計測器設置を妨げるものではありません。）
　ただし、対象設備の種類別に計測器を設置することが困難である、又は、エリアや建物ごとに計測器を設置したほうが効果的である等の場合には、エリアや建物ごとに計測器を設置し、上述の必要な項目の計測を行えること。
</t>
    </r>
    <r>
      <rPr>
        <u/>
        <sz val="11"/>
        <color theme="1"/>
        <rFont val="ＭＳ Ｐゴシック"/>
        <family val="3"/>
        <charset val="128"/>
        <scheme val="minor"/>
      </rPr>
      <t>※デマンド監視等を目的とした事業所全体の電力計測に限定される設備は対象外とする。</t>
    </r>
    <phoneticPr fontId="22"/>
  </si>
  <si>
    <t>以下の要件を満たしていることを確認し、「チェック」欄に「○」を選択の上、「根拠資料」欄を記載してください。</t>
    <rPh sb="0" eb="2">
      <t>イカ</t>
    </rPh>
    <rPh sb="3" eb="5">
      <t>ヨウケン</t>
    </rPh>
    <rPh sb="6" eb="7">
      <t>ミ</t>
    </rPh>
    <rPh sb="15" eb="17">
      <t>カクニン</t>
    </rPh>
    <rPh sb="25" eb="26">
      <t>ラン</t>
    </rPh>
    <rPh sb="31" eb="33">
      <t>センタク</t>
    </rPh>
    <rPh sb="34" eb="35">
      <t>ウエ</t>
    </rPh>
    <rPh sb="37" eb="39">
      <t>コンキョ</t>
    </rPh>
    <rPh sb="39" eb="41">
      <t>シリョウ</t>
    </rPh>
    <rPh sb="42" eb="43">
      <t>ラン</t>
    </rPh>
    <rPh sb="44" eb="46">
      <t>キサイ</t>
    </rPh>
    <phoneticPr fontId="22"/>
  </si>
  <si>
    <t>その他</t>
    <rPh sb="2" eb="3">
      <t>ホカ</t>
    </rPh>
    <phoneticPr fontId="22"/>
  </si>
  <si>
    <t>　ＥＭＳの導入による年間のＣＯ₂排出量の削減量が３トン以上である</t>
    <phoneticPr fontId="22"/>
  </si>
  <si>
    <t>※№１～４は募集要領６P、№５は４、５Pに記載されています。</t>
    <rPh sb="6" eb="8">
      <t>ボシュウ</t>
    </rPh>
    <rPh sb="8" eb="10">
      <t>ヨウリョウ</t>
    </rPh>
    <rPh sb="21" eb="23">
      <t>キサイ</t>
    </rPh>
    <phoneticPr fontId="22"/>
  </si>
  <si>
    <t>本様式「１　年間CO2排出削減予測量」</t>
    <rPh sb="0" eb="1">
      <t>ホン</t>
    </rPh>
    <rPh sb="1" eb="3">
      <t>ヨウシキ</t>
    </rPh>
    <rPh sb="6" eb="8">
      <t>ネンカン</t>
    </rPh>
    <rPh sb="11" eb="13">
      <t>ハイシュツ</t>
    </rPh>
    <rPh sb="13" eb="15">
      <t>サクゲン</t>
    </rPh>
    <rPh sb="15" eb="17">
      <t>ヨソク</t>
    </rPh>
    <rPh sb="17" eb="18">
      <t>リョウ</t>
    </rPh>
    <phoneticPr fontId="22"/>
  </si>
  <si>
    <t>本様式「３　計測・制御対象一覧」</t>
    <rPh sb="0" eb="1">
      <t>ホン</t>
    </rPh>
    <rPh sb="1" eb="3">
      <t>ヨウシキ</t>
    </rPh>
    <rPh sb="6" eb="8">
      <t>ケイソク</t>
    </rPh>
    <rPh sb="9" eb="11">
      <t>セイギョ</t>
    </rPh>
    <rPh sb="11" eb="13">
      <t>タイショウ</t>
    </rPh>
    <rPh sb="13" eb="15">
      <t>イチラン</t>
    </rPh>
    <phoneticPr fontId="22"/>
  </si>
  <si>
    <t>自動制御</t>
    <rPh sb="0" eb="2">
      <t>ジドウ</t>
    </rPh>
    <rPh sb="2" eb="4">
      <t>セイギョ</t>
    </rPh>
    <phoneticPr fontId="14"/>
  </si>
  <si>
    <t>手動制御</t>
    <rPh sb="0" eb="2">
      <t>シュドウ</t>
    </rPh>
    <rPh sb="2" eb="4">
      <t>セイギョ</t>
    </rPh>
    <phoneticPr fontId="14"/>
  </si>
  <si>
    <t>制御なし</t>
    <rPh sb="0" eb="2">
      <t>セイギョ</t>
    </rPh>
    <phoneticPr fontId="14"/>
  </si>
  <si>
    <t>EMSによる
制御方法</t>
    <rPh sb="7" eb="9">
      <t>セイギョ</t>
    </rPh>
    <rPh sb="9" eb="11">
      <t>ホウホウ</t>
    </rPh>
    <phoneticPr fontId="5"/>
  </si>
  <si>
    <t>手動制御</t>
    <rPh sb="0" eb="2">
      <t>シュドウ</t>
    </rPh>
    <rPh sb="2" eb="4">
      <t>セイギョ</t>
    </rPh>
    <phoneticPr fontId="6"/>
  </si>
  <si>
    <t>制御なし</t>
    <rPh sb="0" eb="2">
      <t>セイギョ</t>
    </rPh>
    <phoneticPr fontId="22"/>
  </si>
  <si>
    <t>（交付申請書別紙　CO₂削減量算定シート）</t>
    <phoneticPr fontId="22"/>
  </si>
  <si>
    <t>（第５条第１項６号の設備の整備）</t>
    <rPh sb="4" eb="5">
      <t>ダイ</t>
    </rPh>
    <rPh sb="6" eb="7">
      <t>コウ</t>
    </rPh>
    <phoneticPr fontId="22"/>
  </si>
  <si>
    <r>
      <t xml:space="preserve">「１　年間CO2排出削減予測量」の対象設備ごとに、制御の内容と運用改善効果を具体的に記載してください。
</t>
    </r>
    <r>
      <rPr>
        <u/>
        <sz val="9"/>
        <color theme="1"/>
        <rFont val="ＭＳ Ｐゴシック"/>
        <family val="3"/>
        <charset val="128"/>
        <scheme val="minor"/>
      </rPr>
      <t>※原則、自動制御機能があるものが補助対象になります。自動制御機能がない場合は、その理由を記載してください。</t>
    </r>
    <rPh sb="17" eb="19">
      <t>タイショウ</t>
    </rPh>
    <rPh sb="19" eb="21">
      <t>セツビ</t>
    </rPh>
    <rPh sb="53" eb="55">
      <t>ゲンソク</t>
    </rPh>
    <rPh sb="56" eb="58">
      <t>ジドウ</t>
    </rPh>
    <rPh sb="58" eb="60">
      <t>セイギョ</t>
    </rPh>
    <rPh sb="60" eb="62">
      <t>キノウ</t>
    </rPh>
    <rPh sb="68" eb="70">
      <t>ホジョ</t>
    </rPh>
    <rPh sb="70" eb="72">
      <t>タイショウ</t>
    </rPh>
    <rPh sb="78" eb="80">
      <t>ジドウ</t>
    </rPh>
    <rPh sb="80" eb="82">
      <t>セイギョ</t>
    </rPh>
    <rPh sb="82" eb="84">
      <t>キノウ</t>
    </rPh>
    <rPh sb="87" eb="89">
      <t>バアイ</t>
    </rPh>
    <rPh sb="93" eb="95">
      <t>リユウ</t>
    </rPh>
    <rPh sb="96" eb="98">
      <t>キサイ</t>
    </rPh>
    <phoneticPr fontId="6"/>
  </si>
  <si>
    <t>　ＥＭＳと同時導入する設備がＥＭＳによる計測及び制御の対象設備に含まれる
（ただし、同時導入する設備が電気又は熱を発生させる設備（再生可能エネルギー利用設備やコージェネレーション設備など）の場合は、それにより発生させた電気又は熱を使用する設備（既存設備も可）が計測及び制御の対象設備に含まれる事業も認めるものとする。 ）</t>
    <rPh sb="22" eb="23">
      <t>オヨ</t>
    </rPh>
    <phoneticPr fontId="22"/>
  </si>
  <si>
    <t>　令和８年度埼玉県民間事業者スマートCO₂排出削減設備導入補助金</t>
    <phoneticPr fontId="22"/>
  </si>
  <si>
    <t>GJ/千ｍ3</t>
    <phoneticPr fontId="14"/>
  </si>
  <si>
    <t>ｍ3/h</t>
    <phoneticPr fontId="10"/>
  </si>
  <si>
    <t>LPG</t>
  </si>
  <si>
    <t>ガソリン</t>
  </si>
  <si>
    <t>LNG</t>
  </si>
  <si>
    <r>
      <t>都市ガス（</t>
    </r>
    <r>
      <rPr>
        <sz val="8"/>
        <color theme="1"/>
        <rFont val="ＭＳ Ｐゴシック"/>
        <family val="3"/>
        <charset val="128"/>
      </rPr>
      <t>13A）</t>
    </r>
    <rPh sb="0" eb="2">
      <t>トシ</t>
    </rPh>
    <phoneticPr fontId="4"/>
  </si>
  <si>
    <t>kW</t>
  </si>
  <si>
    <t>ｍ3/h</t>
  </si>
  <si>
    <t>GJ/千ｍ3</t>
  </si>
  <si>
    <t>kg/h</t>
  </si>
  <si>
    <t>L/h</t>
  </si>
  <si>
    <r>
      <t>都市ガス（</t>
    </r>
    <r>
      <rPr>
        <sz val="10"/>
        <color rgb="FFFF0000"/>
        <rFont val="ＭＳ Ｐゴシック"/>
        <family val="3"/>
        <charset val="128"/>
      </rPr>
      <t>13A）</t>
    </r>
    <rPh sb="0" eb="2">
      <t>トシ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</si>
</sst>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_);[Red]\(0\)"/>
    <numFmt numFmtId="179" formatCode="0.00_ "/>
    <numFmt numFmtId="180" formatCode="0.0000"/>
    <numFmt numFmtId="181" formatCode="0.000"/>
  </numFmts>
  <fonts count="5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4"/>
      <color indexed="8"/>
      <name val="ＭＳ Ｐ明朝"/>
      <family val="1"/>
      <charset val="128"/>
    </font>
    <font>
      <sz val="6"/>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vertAlign val="subscript"/>
      <sz val="9"/>
      <name val="ＭＳ 明朝"/>
      <family val="1"/>
      <charset val="128"/>
    </font>
    <font>
      <sz val="9"/>
      <name val="ＭＳ 明朝"/>
      <family val="1"/>
      <charset val="128"/>
    </font>
    <font>
      <sz val="8"/>
      <color indexed="8"/>
      <name val="ＭＳ Ｐゴシック"/>
      <family val="3"/>
      <charset val="128"/>
    </font>
    <font>
      <sz val="6"/>
      <name val="ＭＳ Ｐゴシック"/>
      <family val="3"/>
      <charset val="128"/>
    </font>
    <font>
      <b/>
      <sz val="12"/>
      <color indexed="10"/>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6"/>
      <name val="ＭＳ Ｐゴシック"/>
      <family val="3"/>
      <charset val="128"/>
      <scheme val="minor"/>
    </font>
    <font>
      <sz val="6"/>
      <color theme="1"/>
      <name val="ＭＳ Ｐゴシック"/>
      <family val="3"/>
      <charset val="128"/>
      <scheme val="minor"/>
    </font>
    <font>
      <sz val="10"/>
      <name val="ＭＳ Ｐゴシック"/>
      <family val="3"/>
      <charset val="128"/>
      <scheme val="minor"/>
    </font>
    <font>
      <sz val="7"/>
      <color theme="1"/>
      <name val="ＭＳ Ｐゴシック"/>
      <family val="3"/>
      <charset val="128"/>
      <scheme val="minor"/>
    </font>
    <font>
      <b/>
      <sz val="11"/>
      <color rgb="FFFFCCCC"/>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5"/>
      <color theme="1"/>
      <name val="ＭＳ Ｐゴシック"/>
      <family val="3"/>
      <charset val="128"/>
      <scheme val="minor"/>
    </font>
    <font>
      <b/>
      <sz val="10"/>
      <color theme="1"/>
      <name val="ＭＳ Ｐゴシック"/>
      <family val="3"/>
      <charset val="128"/>
      <scheme val="minor"/>
    </font>
    <font>
      <sz val="11"/>
      <color rgb="FFFF66FF"/>
      <name val="ＭＳ Ｐゴシック"/>
      <family val="3"/>
      <charset val="128"/>
      <scheme val="minor"/>
    </font>
    <font>
      <sz val="11"/>
      <color theme="1"/>
      <name val="游ゴシック"/>
      <family val="3"/>
      <charset val="128"/>
    </font>
    <font>
      <b/>
      <sz val="12"/>
      <color theme="1"/>
      <name val="游ゴシック"/>
      <family val="3"/>
      <charset val="128"/>
    </font>
    <font>
      <sz val="14"/>
      <color theme="1"/>
      <name val="游ゴシック"/>
      <family val="3"/>
      <charset val="128"/>
    </font>
    <font>
      <sz val="11"/>
      <name val="游ゴシック"/>
      <family val="3"/>
      <charset val="128"/>
    </font>
    <font>
      <b/>
      <sz val="6"/>
      <color indexed="10"/>
      <name val="MS P ゴシック"/>
      <family val="3"/>
      <charset val="128"/>
    </font>
    <font>
      <sz val="6"/>
      <color indexed="81"/>
      <name val="MS P ゴシック"/>
      <family val="3"/>
      <charset val="128"/>
    </font>
    <font>
      <sz val="10"/>
      <color theme="1"/>
      <name val="游ゴシック"/>
      <family val="3"/>
      <charset val="128"/>
    </font>
    <font>
      <b/>
      <sz val="12"/>
      <name val="游ゴシック"/>
      <family val="3"/>
      <charset val="128"/>
    </font>
    <font>
      <b/>
      <sz val="12"/>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sz val="8"/>
      <color indexed="10"/>
      <name val="ＭＳ Ｐゴシック"/>
      <family val="3"/>
      <charset val="128"/>
    </font>
    <font>
      <u/>
      <sz val="9"/>
      <color theme="1"/>
      <name val="ＭＳ Ｐゴシック"/>
      <family val="3"/>
      <charset val="128"/>
      <scheme val="minor"/>
    </font>
    <font>
      <u/>
      <sz val="11"/>
      <color theme="1"/>
      <name val="ＭＳ Ｐゴシック"/>
      <family val="3"/>
      <charset val="128"/>
      <scheme val="minor"/>
    </font>
    <font>
      <sz val="8"/>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55">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38" fontId="16" fillId="0" borderId="0" applyFont="0" applyFill="0" applyBorder="0" applyAlignment="0" applyProtection="0">
      <alignment vertical="center"/>
    </xf>
  </cellStyleXfs>
  <cellXfs count="273">
    <xf numFmtId="0" fontId="0" fillId="0" borderId="0" xfId="0">
      <alignment vertical="center"/>
    </xf>
    <xf numFmtId="0" fontId="17" fillId="0" borderId="0" xfId="0" applyFont="1" applyAlignment="1">
      <alignment horizontal="left" vertical="center" wrapText="1"/>
    </xf>
    <xf numFmtId="0" fontId="0" fillId="0" borderId="0" xfId="0" applyAlignment="1">
      <alignment vertical="center" shrinkToFit="1"/>
    </xf>
    <xf numFmtId="0" fontId="19" fillId="0" borderId="0" xfId="0" applyFont="1" applyAlignment="1">
      <alignment vertical="center" shrinkToFit="1"/>
    </xf>
    <xf numFmtId="0" fontId="16" fillId="0" borderId="0" xfId="2" applyNumberFormat="1" applyFont="1" applyProtection="1">
      <alignment vertical="center"/>
    </xf>
    <xf numFmtId="0" fontId="19" fillId="0" borderId="0" xfId="0" applyFont="1" applyAlignment="1">
      <alignment horizontal="left" vertical="center"/>
    </xf>
    <xf numFmtId="0" fontId="18"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wrapText="1"/>
    </xf>
    <xf numFmtId="0" fontId="17" fillId="0" borderId="0" xfId="0" applyFont="1">
      <alignment vertical="center"/>
    </xf>
    <xf numFmtId="0" fontId="23" fillId="0" borderId="0" xfId="0" applyFont="1" applyAlignment="1">
      <alignment horizontal="right" vertical="center"/>
    </xf>
    <xf numFmtId="0" fontId="26" fillId="0" borderId="0" xfId="0" applyFont="1">
      <alignment vertical="center"/>
    </xf>
    <xf numFmtId="0" fontId="26" fillId="0" borderId="0" xfId="0" applyFont="1" applyAlignment="1">
      <alignment vertical="top"/>
    </xf>
    <xf numFmtId="0" fontId="32" fillId="0" borderId="0" xfId="5" applyFont="1">
      <alignment vertical="center"/>
    </xf>
    <xf numFmtId="0" fontId="30" fillId="0" borderId="0" xfId="0" applyFont="1">
      <alignment vertical="center"/>
    </xf>
    <xf numFmtId="0" fontId="25" fillId="2" borderId="27" xfId="0" applyFont="1" applyFill="1" applyBorder="1" applyAlignment="1">
      <alignment horizontal="center" vertical="top"/>
    </xf>
    <xf numFmtId="0" fontId="23" fillId="2" borderId="14" xfId="0" applyFont="1" applyFill="1" applyBorder="1" applyAlignment="1">
      <alignment horizontal="center" vertical="center"/>
    </xf>
    <xf numFmtId="0" fontId="17" fillId="2" borderId="4" xfId="0" applyFont="1" applyFill="1" applyBorder="1" applyAlignment="1">
      <alignment horizontal="center" shrinkToFit="1"/>
    </xf>
    <xf numFmtId="0" fontId="17" fillId="2" borderId="19" xfId="0" applyFont="1" applyFill="1" applyBorder="1" applyAlignment="1">
      <alignment horizontal="center" shrinkToFit="1"/>
    </xf>
    <xf numFmtId="0" fontId="25" fillId="2" borderId="14" xfId="0" applyFont="1" applyFill="1" applyBorder="1" applyAlignment="1">
      <alignment horizontal="center" vertical="center"/>
    </xf>
    <xf numFmtId="0" fontId="17" fillId="0" borderId="6" xfId="0" applyFont="1" applyBorder="1" applyAlignment="1">
      <alignment horizontal="right" shrinkToFit="1"/>
    </xf>
    <xf numFmtId="0" fontId="17" fillId="0" borderId="29" xfId="0" applyFont="1" applyBorder="1" applyAlignment="1">
      <alignment horizontal="right" shrinkToFit="1"/>
    </xf>
    <xf numFmtId="0" fontId="17" fillId="0" borderId="19" xfId="0" applyFont="1" applyBorder="1" applyAlignment="1">
      <alignment horizontal="right" shrinkToFit="1"/>
    </xf>
    <xf numFmtId="0" fontId="24" fillId="0" borderId="4" xfId="4" applyFont="1" applyBorder="1" applyAlignment="1" applyProtection="1">
      <alignment horizontal="left" vertical="center" shrinkToFit="1"/>
      <protection locked="0"/>
    </xf>
    <xf numFmtId="0" fontId="24" fillId="0" borderId="4" xfId="4" applyFont="1" applyBorder="1" applyAlignment="1" applyProtection="1">
      <alignment horizontal="right" vertical="center" shrinkToFit="1"/>
      <protection locked="0"/>
    </xf>
    <xf numFmtId="0" fontId="24" fillId="0" borderId="4" xfId="0" applyFont="1" applyBorder="1" applyAlignment="1" applyProtection="1">
      <alignment horizontal="right" vertical="center" shrinkToFit="1"/>
      <protection locked="0"/>
    </xf>
    <xf numFmtId="0" fontId="24" fillId="0" borderId="4" xfId="0" applyFont="1" applyBorder="1" applyAlignment="1" applyProtection="1">
      <alignment horizontal="center" vertical="center" shrinkToFit="1"/>
      <protection locked="0"/>
    </xf>
    <xf numFmtId="0" fontId="24" fillId="0" borderId="4" xfId="0" applyFont="1" applyBorder="1" applyAlignment="1" applyProtection="1">
      <alignment vertical="center" shrinkToFit="1"/>
      <protection locked="0"/>
    </xf>
    <xf numFmtId="0" fontId="24" fillId="0" borderId="4" xfId="0" applyFont="1" applyBorder="1" applyAlignment="1" applyProtection="1">
      <alignment horizontal="left" vertical="center" shrinkToFit="1"/>
      <protection locked="0"/>
    </xf>
    <xf numFmtId="0" fontId="32" fillId="0" borderId="0" xfId="5" applyFont="1" applyProtection="1">
      <alignment vertical="center"/>
      <protection hidden="1"/>
    </xf>
    <xf numFmtId="0" fontId="16" fillId="0" borderId="0" xfId="5" applyProtection="1">
      <alignment vertical="center"/>
      <protection hidden="1"/>
    </xf>
    <xf numFmtId="0" fontId="32" fillId="0" borderId="0" xfId="5" applyFont="1" applyProtection="1">
      <alignment vertical="center"/>
      <protection locked="0"/>
    </xf>
    <xf numFmtId="0" fontId="32" fillId="0" borderId="0" xfId="5" applyFont="1" applyAlignment="1">
      <alignment horizontal="left" vertical="center"/>
    </xf>
    <xf numFmtId="0" fontId="38" fillId="0" borderId="0" xfId="5" applyFont="1" applyAlignment="1">
      <alignment vertical="center" wrapText="1"/>
    </xf>
    <xf numFmtId="38" fontId="34" fillId="0" borderId="0" xfId="6" applyFont="1" applyFill="1" applyBorder="1" applyAlignment="1">
      <alignment vertical="center"/>
    </xf>
    <xf numFmtId="0" fontId="17" fillId="0" borderId="0" xfId="5" applyFont="1" applyAlignment="1" applyProtection="1">
      <alignment horizontal="center" vertical="center" shrinkToFit="1"/>
      <protection hidden="1"/>
    </xf>
    <xf numFmtId="0" fontId="32" fillId="0" borderId="0" xfId="5" applyFont="1" applyAlignment="1">
      <alignment vertical="center" shrinkToFit="1"/>
    </xf>
    <xf numFmtId="0" fontId="35" fillId="0" borderId="0" xfId="5" applyFont="1">
      <alignment vertical="center"/>
    </xf>
    <xf numFmtId="0" fontId="35" fillId="0" borderId="0" xfId="5" applyFont="1" applyProtection="1">
      <alignment vertical="center"/>
      <protection hidden="1"/>
    </xf>
    <xf numFmtId="177" fontId="32" fillId="0" borderId="0" xfId="5" applyNumberFormat="1" applyFont="1" applyAlignment="1" applyProtection="1">
      <alignment horizontal="center" vertical="center"/>
      <protection hidden="1"/>
    </xf>
    <xf numFmtId="176" fontId="32" fillId="0" borderId="0" xfId="5" applyNumberFormat="1" applyFont="1" applyAlignment="1" applyProtection="1">
      <alignment horizontal="center" vertical="center"/>
      <protection hidden="1"/>
    </xf>
    <xf numFmtId="0" fontId="32" fillId="0" borderId="0" xfId="5" applyFont="1" applyAlignment="1" applyProtection="1">
      <alignment horizontal="center" vertical="center"/>
      <protection hidden="1"/>
    </xf>
    <xf numFmtId="0" fontId="16" fillId="0" borderId="0" xfId="5">
      <alignment vertical="center"/>
    </xf>
    <xf numFmtId="0" fontId="19" fillId="0" borderId="0" xfId="5" applyFont="1" applyProtection="1">
      <alignment vertical="center"/>
      <protection hidden="1"/>
    </xf>
    <xf numFmtId="0" fontId="17" fillId="2" borderId="4" xfId="0" applyFont="1" applyFill="1" applyBorder="1" applyAlignment="1">
      <alignment horizontal="center" vertical="center"/>
    </xf>
    <xf numFmtId="0" fontId="25" fillId="2" borderId="28" xfId="0" applyFont="1" applyFill="1" applyBorder="1" applyAlignment="1">
      <alignment horizontal="center" vertical="top" wrapText="1"/>
    </xf>
    <xf numFmtId="0" fontId="17" fillId="0" borderId="19" xfId="0" applyFont="1" applyBorder="1" applyAlignment="1" applyProtection="1">
      <alignment horizontal="right" shrinkToFit="1"/>
      <protection locked="0"/>
    </xf>
    <xf numFmtId="0" fontId="23" fillId="2" borderId="9" xfId="0" applyFont="1" applyFill="1" applyBorder="1" applyAlignment="1">
      <alignment horizontal="center" vertical="center" wrapText="1"/>
    </xf>
    <xf numFmtId="0" fontId="41" fillId="0" borderId="0" xfId="0" applyFont="1">
      <alignment vertical="center"/>
    </xf>
    <xf numFmtId="0" fontId="17" fillId="0" borderId="0" xfId="0" applyFont="1" applyAlignment="1">
      <alignment vertical="center" wrapText="1"/>
    </xf>
    <xf numFmtId="0" fontId="17" fillId="0" borderId="6" xfId="0" applyFont="1" applyBorder="1" applyAlignment="1" applyProtection="1">
      <alignment horizontal="right" shrinkToFit="1"/>
      <protection locked="0"/>
    </xf>
    <xf numFmtId="0" fontId="17" fillId="0" borderId="29" xfId="0" applyFont="1" applyBorder="1" applyAlignment="1" applyProtection="1">
      <alignment horizontal="right" shrinkToFit="1"/>
      <protection locked="0"/>
    </xf>
    <xf numFmtId="0" fontId="0" fillId="0" borderId="0" xfId="0" applyAlignment="1">
      <alignment horizontal="left" vertical="center" wrapText="1"/>
    </xf>
    <xf numFmtId="0" fontId="0" fillId="0" borderId="0" xfId="0" applyAlignment="1">
      <alignment horizontal="left" vertical="center"/>
    </xf>
    <xf numFmtId="0" fontId="31" fillId="0" borderId="0" xfId="0" applyFont="1">
      <alignment vertical="center"/>
    </xf>
    <xf numFmtId="0" fontId="21" fillId="2" borderId="27" xfId="4" applyFont="1" applyFill="1" applyBorder="1" applyAlignment="1">
      <alignment horizontal="center" vertical="top" shrinkToFit="1"/>
    </xf>
    <xf numFmtId="0" fontId="21" fillId="2" borderId="27" xfId="4" applyFont="1" applyFill="1" applyBorder="1" applyAlignment="1">
      <alignment horizontal="center" vertical="top" wrapText="1" shrinkToFit="1"/>
    </xf>
    <xf numFmtId="0" fontId="22" fillId="2" borderId="27" xfId="4" applyFont="1" applyFill="1" applyBorder="1" applyAlignment="1">
      <alignment horizontal="center" vertical="top" wrapText="1" shrinkToFit="1"/>
    </xf>
    <xf numFmtId="0" fontId="23" fillId="2" borderId="27" xfId="0" applyFont="1" applyFill="1" applyBorder="1" applyAlignment="1">
      <alignment horizontal="center" vertical="top" wrapText="1" shrinkToFit="1"/>
    </xf>
    <xf numFmtId="0" fontId="22" fillId="2" borderId="14" xfId="4" applyFont="1" applyFill="1" applyBorder="1" applyAlignment="1">
      <alignment horizontal="center" vertical="center" shrinkToFit="1"/>
    </xf>
    <xf numFmtId="0" fontId="22" fillId="2" borderId="15" xfId="4"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24" fillId="0" borderId="4" xfId="4" applyFont="1" applyBorder="1" applyAlignment="1">
      <alignment horizontal="left" vertical="center" shrinkToFit="1"/>
    </xf>
    <xf numFmtId="0" fontId="24" fillId="0" borderId="4" xfId="4" applyFont="1" applyBorder="1" applyAlignment="1">
      <alignment horizontal="right" vertical="center" shrinkToFit="1"/>
    </xf>
    <xf numFmtId="0" fontId="24" fillId="0" borderId="4" xfId="0" applyFont="1" applyBorder="1" applyAlignment="1">
      <alignment horizontal="right" vertical="center" shrinkToFit="1"/>
    </xf>
    <xf numFmtId="0" fontId="24" fillId="0" borderId="4" xfId="0" applyFont="1" applyBorder="1" applyAlignment="1">
      <alignment horizontal="center" vertical="center" shrinkToFit="1"/>
    </xf>
    <xf numFmtId="0" fontId="24" fillId="3" borderId="4" xfId="0" applyFont="1" applyFill="1" applyBorder="1" applyAlignment="1">
      <alignment horizontal="right" vertical="center" shrinkToFit="1"/>
    </xf>
    <xf numFmtId="0" fontId="24" fillId="0" borderId="4" xfId="0" applyFont="1" applyBorder="1" applyAlignment="1">
      <alignment vertical="center" shrinkToFit="1"/>
    </xf>
    <xf numFmtId="0" fontId="24" fillId="0" borderId="4" xfId="0" applyFont="1" applyBorder="1" applyAlignment="1">
      <alignment horizontal="left" vertical="center" shrinkToFit="1"/>
    </xf>
    <xf numFmtId="0" fontId="19" fillId="0" borderId="0" xfId="0" applyFont="1">
      <alignment vertical="center"/>
    </xf>
    <xf numFmtId="0" fontId="0" fillId="0" borderId="26" xfId="0" applyBorder="1">
      <alignment vertical="center"/>
    </xf>
    <xf numFmtId="0" fontId="20" fillId="0" borderId="0" xfId="0" applyFont="1">
      <alignment vertical="center"/>
    </xf>
    <xf numFmtId="0" fontId="44" fillId="0" borderId="6" xfId="0" applyFont="1" applyBorder="1" applyAlignment="1">
      <alignment horizontal="right" shrinkToFit="1"/>
    </xf>
    <xf numFmtId="0" fontId="44" fillId="0" borderId="4" xfId="4" applyFont="1" applyBorder="1" applyAlignment="1">
      <alignment horizontal="left" vertical="center" shrinkToFit="1"/>
    </xf>
    <xf numFmtId="0" fontId="44" fillId="0" borderId="4" xfId="4" applyFont="1" applyBorder="1" applyAlignment="1">
      <alignment horizontal="right" vertical="center" shrinkToFit="1"/>
    </xf>
    <xf numFmtId="0" fontId="44" fillId="0" borderId="4" xfId="0" applyFont="1" applyBorder="1" applyAlignment="1">
      <alignment horizontal="right" vertical="center" shrinkToFit="1"/>
    </xf>
    <xf numFmtId="0" fontId="44" fillId="0" borderId="4" xfId="0" applyFont="1" applyBorder="1" applyAlignment="1">
      <alignment horizontal="center" vertical="center" shrinkToFit="1"/>
    </xf>
    <xf numFmtId="0" fontId="0" fillId="0" borderId="4" xfId="0" applyBorder="1" applyAlignment="1" applyProtection="1">
      <alignment horizontal="center" vertical="center"/>
      <protection locked="0"/>
    </xf>
    <xf numFmtId="0" fontId="45" fillId="0" borderId="0" xfId="0" applyFont="1">
      <alignment vertical="center"/>
    </xf>
    <xf numFmtId="0" fontId="0" fillId="0" borderId="4" xfId="0" applyBorder="1" applyAlignment="1" applyProtection="1">
      <alignment vertical="center" wrapText="1"/>
      <protection locked="0"/>
    </xf>
    <xf numFmtId="0" fontId="0" fillId="0" borderId="4" xfId="0" applyBorder="1" applyAlignment="1">
      <alignment horizontal="center" vertical="center"/>
    </xf>
    <xf numFmtId="0" fontId="0" fillId="0" borderId="4" xfId="0" applyBorder="1" applyAlignment="1">
      <alignment vertical="center" wrapText="1"/>
    </xf>
    <xf numFmtId="177" fontId="0" fillId="0" borderId="0" xfId="0" applyNumberFormat="1" applyAlignment="1">
      <alignment vertical="center" shrinkToFit="1"/>
    </xf>
    <xf numFmtId="181" fontId="0" fillId="0" borderId="0" xfId="0" applyNumberFormat="1" applyAlignment="1">
      <alignment vertical="center" shrinkToFit="1"/>
    </xf>
    <xf numFmtId="180" fontId="0" fillId="0" borderId="0" xfId="0" applyNumberFormat="1" applyAlignment="1">
      <alignment vertical="center" shrinkToFit="1"/>
    </xf>
    <xf numFmtId="0" fontId="39" fillId="0" borderId="0" xfId="0" applyFont="1" applyAlignment="1">
      <alignment horizontal="center" vertical="center"/>
    </xf>
    <xf numFmtId="0" fontId="32" fillId="0" borderId="0" xfId="5" applyFont="1" applyAlignment="1" applyProtection="1">
      <alignment horizontal="right" vertical="center"/>
      <protection locked="0"/>
    </xf>
    <xf numFmtId="0" fontId="32" fillId="0" borderId="0" xfId="5" applyFont="1" applyAlignment="1">
      <alignment horizontal="left" vertical="center"/>
    </xf>
    <xf numFmtId="0" fontId="35" fillId="0" borderId="0" xfId="5" applyFont="1" applyAlignment="1" applyProtection="1">
      <alignment horizontal="left" vertical="center"/>
      <protection locked="0"/>
    </xf>
    <xf numFmtId="0" fontId="32" fillId="0" borderId="0" xfId="5" applyFont="1" applyAlignment="1" applyProtection="1">
      <alignment horizontal="left" vertical="center"/>
      <protection locked="0"/>
    </xf>
    <xf numFmtId="0" fontId="32" fillId="0" borderId="0" xfId="5" applyFont="1" applyAlignment="1">
      <alignment horizontal="center" vertical="center"/>
    </xf>
    <xf numFmtId="0" fontId="38" fillId="0" borderId="0" xfId="5" applyFont="1" applyProtection="1">
      <alignment vertical="center"/>
      <protection locked="0"/>
    </xf>
    <xf numFmtId="0" fontId="33" fillId="0" borderId="0" xfId="5" applyFont="1" applyAlignment="1">
      <alignment horizontal="center" vertical="center"/>
    </xf>
    <xf numFmtId="0" fontId="17" fillId="2" borderId="16" xfId="0" applyFont="1" applyFill="1" applyBorder="1" applyAlignment="1">
      <alignment horizontal="left" vertical="center" indent="1"/>
    </xf>
    <xf numFmtId="0" fontId="17" fillId="2" borderId="5" xfId="0" applyFont="1" applyFill="1" applyBorder="1" applyAlignment="1">
      <alignment horizontal="left" vertical="center" indent="1"/>
    </xf>
    <xf numFmtId="0" fontId="17" fillId="2" borderId="6" xfId="0" applyFont="1" applyFill="1" applyBorder="1" applyAlignment="1">
      <alignment horizontal="left" vertical="center" indent="1"/>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179" fontId="28" fillId="3" borderId="16" xfId="0" applyNumberFormat="1" applyFont="1" applyFill="1" applyBorder="1" applyAlignment="1">
      <alignment horizontal="right" vertical="center"/>
    </xf>
    <xf numFmtId="179" fontId="28" fillId="3" borderId="5" xfId="0" applyNumberFormat="1" applyFont="1" applyFill="1" applyBorder="1" applyAlignment="1">
      <alignment horizontal="right" vertical="center"/>
    </xf>
    <xf numFmtId="0" fontId="17" fillId="2" borderId="32" xfId="0" applyFont="1" applyFill="1" applyBorder="1" applyAlignment="1">
      <alignment horizontal="left" wrapText="1" shrinkToFit="1"/>
    </xf>
    <xf numFmtId="0" fontId="17" fillId="2" borderId="8" xfId="0" applyFont="1" applyFill="1" applyBorder="1" applyAlignment="1">
      <alignment horizontal="left" shrinkToFit="1"/>
    </xf>
    <xf numFmtId="0" fontId="17" fillId="2" borderId="7" xfId="0" applyFont="1" applyFill="1" applyBorder="1" applyAlignment="1">
      <alignment horizontal="left" shrinkToFit="1"/>
    </xf>
    <xf numFmtId="0" fontId="17" fillId="2" borderId="24" xfId="0" applyFont="1" applyFill="1" applyBorder="1" applyAlignment="1">
      <alignment horizontal="left" shrinkToFit="1"/>
    </xf>
    <xf numFmtId="40" fontId="27" fillId="3" borderId="32" xfId="2" applyNumberFormat="1" applyFont="1" applyFill="1" applyBorder="1" applyAlignment="1" applyProtection="1">
      <alignment horizontal="right" vertical="center" shrinkToFit="1"/>
    </xf>
    <xf numFmtId="40" fontId="27" fillId="3" borderId="7" xfId="2" applyNumberFormat="1" applyFont="1" applyFill="1" applyBorder="1" applyAlignment="1" applyProtection="1">
      <alignment horizontal="right" vertical="center" shrinkToFit="1"/>
    </xf>
    <xf numFmtId="0" fontId="20" fillId="2" borderId="37" xfId="0" applyFont="1" applyFill="1" applyBorder="1" applyAlignment="1">
      <alignment horizontal="center" vertical="center" wrapText="1"/>
    </xf>
    <xf numFmtId="0" fontId="20" fillId="2" borderId="13"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11" xfId="0" applyFont="1" applyFill="1" applyBorder="1" applyAlignment="1">
      <alignment horizontal="center" vertical="center"/>
    </xf>
    <xf numFmtId="0" fontId="17" fillId="2" borderId="4" xfId="0" applyFont="1" applyFill="1" applyBorder="1" applyAlignment="1">
      <alignment horizontal="center" vertical="center"/>
    </xf>
    <xf numFmtId="40" fontId="28" fillId="0" borderId="16" xfId="2" applyNumberFormat="1" applyFont="1" applyFill="1" applyBorder="1" applyAlignment="1" applyProtection="1">
      <alignment horizontal="right" vertical="center"/>
      <protection locked="0"/>
    </xf>
    <xf numFmtId="40" fontId="28" fillId="0" borderId="5" xfId="2" applyNumberFormat="1" applyFont="1" applyFill="1" applyBorder="1" applyAlignment="1" applyProtection="1">
      <alignment horizontal="right" vertical="center"/>
      <protection locked="0"/>
    </xf>
    <xf numFmtId="40" fontId="28" fillId="0" borderId="6" xfId="2" applyNumberFormat="1" applyFont="1" applyFill="1" applyBorder="1" applyAlignment="1" applyProtection="1">
      <alignment horizontal="right" vertical="center"/>
      <protection locked="0"/>
    </xf>
    <xf numFmtId="0" fontId="25" fillId="2" borderId="39" xfId="0" applyFont="1" applyFill="1" applyBorder="1" applyAlignment="1">
      <alignment horizontal="center" vertical="top" wrapText="1"/>
    </xf>
    <xf numFmtId="0" fontId="25" fillId="2" borderId="40" xfId="0" applyFont="1" applyFill="1" applyBorder="1" applyAlignment="1">
      <alignment horizontal="center" vertical="top" wrapText="1"/>
    </xf>
    <xf numFmtId="0" fontId="25" fillId="2" borderId="28" xfId="0" applyFont="1" applyFill="1" applyBorder="1" applyAlignment="1">
      <alignment horizontal="center" vertical="top" wrapText="1"/>
    </xf>
    <xf numFmtId="0" fontId="24" fillId="0" borderId="4" xfId="0" applyFont="1" applyBorder="1" applyAlignment="1" applyProtection="1">
      <alignment horizontal="right" shrinkToFit="1"/>
      <protection locked="0"/>
    </xf>
    <xf numFmtId="0" fontId="17" fillId="0" borderId="16" xfId="0" applyFont="1" applyBorder="1" applyAlignment="1" applyProtection="1">
      <alignment horizontal="right" shrinkToFit="1"/>
      <protection locked="0"/>
    </xf>
    <xf numFmtId="0" fontId="17" fillId="0" borderId="5" xfId="0" applyFont="1" applyBorder="1" applyAlignment="1" applyProtection="1">
      <alignment horizontal="right" shrinkToFit="1"/>
      <protection locked="0"/>
    </xf>
    <xf numFmtId="0" fontId="23" fillId="3" borderId="5" xfId="0" applyFont="1" applyFill="1" applyBorder="1" applyAlignment="1">
      <alignment horizontal="left" shrinkToFit="1"/>
    </xf>
    <xf numFmtId="0" fontId="23" fillId="3" borderId="6" xfId="0" applyFont="1" applyFill="1" applyBorder="1" applyAlignment="1">
      <alignment horizontal="left" shrinkToFit="1"/>
    </xf>
    <xf numFmtId="0" fontId="17" fillId="0" borderId="4" xfId="0" applyFont="1" applyBorder="1" applyAlignment="1" applyProtection="1">
      <alignment horizontal="right" shrinkToFit="1"/>
      <protection locked="0"/>
    </xf>
    <xf numFmtId="0" fontId="25" fillId="2" borderId="41" xfId="0" applyFont="1" applyFill="1" applyBorder="1" applyAlignment="1">
      <alignment horizontal="center" vertical="top" wrapText="1"/>
    </xf>
    <xf numFmtId="0" fontId="25" fillId="2" borderId="42" xfId="0" applyFont="1" applyFill="1" applyBorder="1" applyAlignment="1">
      <alignment horizontal="center" vertical="top" wrapText="1"/>
    </xf>
    <xf numFmtId="0" fontId="25" fillId="2" borderId="43" xfId="0" applyFont="1" applyFill="1" applyBorder="1" applyAlignment="1">
      <alignment horizontal="center" vertical="top" wrapText="1"/>
    </xf>
    <xf numFmtId="0" fontId="25" fillId="2" borderId="28" xfId="0" applyFont="1" applyFill="1" applyBorder="1" applyAlignment="1">
      <alignment horizontal="center" vertical="top"/>
    </xf>
    <xf numFmtId="0" fontId="25" fillId="2" borderId="40" xfId="0" applyFont="1" applyFill="1" applyBorder="1" applyAlignment="1">
      <alignment horizontal="center" vertical="top"/>
    </xf>
    <xf numFmtId="0" fontId="17" fillId="3" borderId="4" xfId="0" applyFont="1" applyFill="1" applyBorder="1" applyAlignment="1">
      <alignment horizontal="right" shrinkToFit="1"/>
    </xf>
    <xf numFmtId="0" fontId="17" fillId="3" borderId="16" xfId="1" applyNumberFormat="1" applyFont="1" applyFill="1" applyBorder="1" applyAlignment="1" applyProtection="1">
      <alignment horizontal="right" shrinkToFit="1"/>
    </xf>
    <xf numFmtId="0" fontId="17" fillId="3" borderId="5" xfId="1" applyNumberFormat="1" applyFont="1" applyFill="1" applyBorder="1" applyAlignment="1" applyProtection="1">
      <alignment horizontal="right" shrinkToFit="1"/>
    </xf>
    <xf numFmtId="0" fontId="17" fillId="3" borderId="6" xfId="1" applyNumberFormat="1" applyFont="1" applyFill="1" applyBorder="1" applyAlignment="1" applyProtection="1">
      <alignment horizontal="right" shrinkToFit="1"/>
    </xf>
    <xf numFmtId="2" fontId="17" fillId="3" borderId="4" xfId="0" applyNumberFormat="1" applyFont="1" applyFill="1" applyBorder="1" applyAlignment="1">
      <alignment horizontal="right" shrinkToFit="1"/>
    </xf>
    <xf numFmtId="0" fontId="17" fillId="3" borderId="4" xfId="1" applyNumberFormat="1" applyFont="1" applyFill="1" applyBorder="1" applyAlignment="1" applyProtection="1">
      <alignment horizontal="right" shrinkToFit="1"/>
    </xf>
    <xf numFmtId="0" fontId="24" fillId="0" borderId="4" xfId="0" applyFont="1" applyBorder="1" applyAlignment="1" applyProtection="1">
      <alignment horizontal="center" shrinkToFit="1"/>
      <protection locked="0"/>
    </xf>
    <xf numFmtId="0" fontId="17" fillId="3" borderId="5" xfId="0" applyFont="1" applyFill="1" applyBorder="1" applyAlignment="1">
      <alignment horizontal="right" shrinkToFit="1"/>
    </xf>
    <xf numFmtId="0" fontId="17" fillId="3" borderId="6" xfId="0" applyFont="1" applyFill="1" applyBorder="1" applyAlignment="1">
      <alignment horizontal="right" shrinkToFit="1"/>
    </xf>
    <xf numFmtId="0" fontId="17" fillId="3" borderId="16" xfId="0" applyFont="1" applyFill="1" applyBorder="1" applyAlignment="1">
      <alignment horizontal="right" shrinkToFit="1"/>
    </xf>
    <xf numFmtId="2" fontId="17" fillId="3" borderId="19" xfId="0" applyNumberFormat="1" applyFont="1" applyFill="1" applyBorder="1" applyAlignment="1">
      <alignment horizontal="right" shrinkToFit="1"/>
    </xf>
    <xf numFmtId="0" fontId="17" fillId="3" borderId="31" xfId="0" applyFont="1" applyFill="1" applyBorder="1" applyAlignment="1">
      <alignment horizontal="right" shrinkToFit="1"/>
    </xf>
    <xf numFmtId="0" fontId="17" fillId="3" borderId="29" xfId="0" applyFont="1" applyFill="1" applyBorder="1" applyAlignment="1">
      <alignment horizontal="right" shrinkToFit="1"/>
    </xf>
    <xf numFmtId="0" fontId="24" fillId="0" borderId="19" xfId="0" applyFont="1" applyBorder="1" applyAlignment="1" applyProtection="1">
      <alignment horizontal="center" shrinkToFit="1"/>
      <protection locked="0"/>
    </xf>
    <xf numFmtId="0" fontId="24" fillId="0" borderId="19" xfId="0" applyFont="1" applyBorder="1" applyAlignment="1" applyProtection="1">
      <alignment horizontal="right" shrinkToFit="1"/>
      <protection locked="0"/>
    </xf>
    <xf numFmtId="0" fontId="17" fillId="0" borderId="30" xfId="0" applyFont="1" applyBorder="1" applyAlignment="1" applyProtection="1">
      <alignment horizontal="right" shrinkToFit="1"/>
      <protection locked="0"/>
    </xf>
    <xf numFmtId="0" fontId="17" fillId="0" borderId="31" xfId="0" applyFont="1" applyBorder="1" applyAlignment="1" applyProtection="1">
      <alignment horizontal="right" shrinkToFit="1"/>
      <protection locked="0"/>
    </xf>
    <xf numFmtId="0" fontId="23" fillId="3" borderId="31" xfId="0" applyFont="1" applyFill="1" applyBorder="1" applyAlignment="1">
      <alignment horizontal="left" shrinkToFit="1"/>
    </xf>
    <xf numFmtId="0" fontId="23" fillId="3" borderId="29" xfId="0" applyFont="1" applyFill="1" applyBorder="1" applyAlignment="1">
      <alignment horizontal="left" shrinkToFit="1"/>
    </xf>
    <xf numFmtId="0" fontId="17" fillId="0" borderId="19" xfId="0" applyFont="1" applyBorder="1" applyAlignment="1" applyProtection="1">
      <alignment horizontal="right" shrinkToFit="1"/>
      <protection locked="0"/>
    </xf>
    <xf numFmtId="0" fontId="24" fillId="0" borderId="4" xfId="0" applyFont="1" applyBorder="1" applyAlignment="1" applyProtection="1">
      <alignment horizontal="left" shrinkToFit="1"/>
      <protection locked="0"/>
    </xf>
    <xf numFmtId="0" fontId="24" fillId="0" borderId="16" xfId="0" applyFont="1" applyBorder="1" applyAlignment="1" applyProtection="1">
      <alignment horizontal="left" shrinkToFit="1"/>
      <protection locked="0"/>
    </xf>
    <xf numFmtId="0" fontId="24" fillId="3" borderId="44" xfId="0" applyFont="1" applyFill="1" applyBorder="1" applyAlignment="1">
      <alignment horizontal="center" shrinkToFit="1"/>
    </xf>
    <xf numFmtId="0" fontId="24" fillId="3" borderId="45" xfId="0" applyFont="1" applyFill="1" applyBorder="1" applyAlignment="1">
      <alignment horizontal="center" shrinkToFit="1"/>
    </xf>
    <xf numFmtId="0" fontId="24" fillId="3" borderId="46" xfId="0" applyFont="1" applyFill="1" applyBorder="1" applyAlignment="1">
      <alignment horizontal="center" shrinkToFit="1"/>
    </xf>
    <xf numFmtId="0" fontId="24" fillId="3" borderId="47" xfId="0" applyFont="1" applyFill="1" applyBorder="1" applyAlignment="1">
      <alignment horizontal="center" shrinkToFit="1"/>
    </xf>
    <xf numFmtId="0" fontId="24" fillId="3" borderId="48" xfId="0" applyFont="1" applyFill="1" applyBorder="1" applyAlignment="1">
      <alignment horizontal="center" shrinkToFit="1"/>
    </xf>
    <xf numFmtId="0" fontId="24" fillId="3" borderId="49" xfId="0" applyFont="1" applyFill="1" applyBorder="1" applyAlignment="1">
      <alignment horizontal="center" shrinkToFit="1"/>
    </xf>
    <xf numFmtId="0" fontId="24" fillId="3" borderId="50" xfId="0" applyFont="1" applyFill="1" applyBorder="1" applyAlignment="1">
      <alignment horizontal="center" shrinkToFit="1"/>
    </xf>
    <xf numFmtId="0" fontId="24" fillId="3" borderId="51" xfId="0" applyFont="1" applyFill="1" applyBorder="1" applyAlignment="1">
      <alignment horizontal="center" shrinkToFit="1"/>
    </xf>
    <xf numFmtId="0" fontId="24" fillId="3" borderId="52" xfId="0" applyFont="1" applyFill="1" applyBorder="1" applyAlignment="1">
      <alignment horizontal="center" shrinkToFit="1"/>
    </xf>
    <xf numFmtId="0" fontId="25" fillId="2" borderId="39" xfId="0" applyFont="1" applyFill="1" applyBorder="1" applyAlignment="1">
      <alignment horizontal="center" vertical="top" wrapText="1" shrinkToFit="1"/>
    </xf>
    <xf numFmtId="0" fontId="25" fillId="2" borderId="28" xfId="0" applyFont="1" applyFill="1" applyBorder="1" applyAlignment="1">
      <alignment horizontal="center" vertical="top" wrapText="1" shrinkToFit="1"/>
    </xf>
    <xf numFmtId="0" fontId="25" fillId="2" borderId="40" xfId="0" applyFont="1" applyFill="1" applyBorder="1" applyAlignment="1">
      <alignment horizontal="center" vertical="top" wrapText="1" shrinkToFit="1"/>
    </xf>
    <xf numFmtId="0" fontId="24" fillId="0" borderId="5" xfId="0" applyFont="1" applyBorder="1" applyAlignment="1" applyProtection="1">
      <alignment horizontal="left" shrinkToFit="1"/>
      <protection locked="0"/>
    </xf>
    <xf numFmtId="0" fontId="24" fillId="0" borderId="6" xfId="0" applyFont="1" applyBorder="1" applyAlignment="1" applyProtection="1">
      <alignment horizontal="left" shrinkToFit="1"/>
      <protection locked="0"/>
    </xf>
    <xf numFmtId="0" fontId="25" fillId="2" borderId="39" xfId="0" applyFont="1" applyFill="1" applyBorder="1" applyAlignment="1">
      <alignment horizontal="center" vertical="top"/>
    </xf>
    <xf numFmtId="2" fontId="17" fillId="3" borderId="16" xfId="0" applyNumberFormat="1" applyFont="1" applyFill="1" applyBorder="1" applyAlignment="1">
      <alignment horizontal="right" shrinkToFit="1"/>
    </xf>
    <xf numFmtId="2" fontId="17" fillId="3" borderId="5" xfId="0" applyNumberFormat="1" applyFont="1" applyFill="1" applyBorder="1" applyAlignment="1">
      <alignment horizontal="right" shrinkToFit="1"/>
    </xf>
    <xf numFmtId="2" fontId="17" fillId="3" borderId="6" xfId="0" applyNumberFormat="1" applyFont="1" applyFill="1" applyBorder="1" applyAlignment="1">
      <alignment horizontal="right" shrinkToFit="1"/>
    </xf>
    <xf numFmtId="177" fontId="17" fillId="3" borderId="16" xfId="0" applyNumberFormat="1" applyFont="1" applyFill="1" applyBorder="1" applyAlignment="1">
      <alignment horizontal="right" shrinkToFit="1"/>
    </xf>
    <xf numFmtId="177" fontId="17" fillId="3" borderId="5" xfId="0" applyNumberFormat="1" applyFont="1" applyFill="1" applyBorder="1" applyAlignment="1">
      <alignment horizontal="right" shrinkToFit="1"/>
    </xf>
    <xf numFmtId="180" fontId="17" fillId="3" borderId="16" xfId="0" applyNumberFormat="1" applyFont="1" applyFill="1" applyBorder="1" applyAlignment="1">
      <alignment horizontal="right" shrinkToFit="1"/>
    </xf>
    <xf numFmtId="180" fontId="17" fillId="3" borderId="5" xfId="0" applyNumberFormat="1" applyFont="1" applyFill="1" applyBorder="1" applyAlignment="1">
      <alignment horizontal="right" shrinkToFit="1"/>
    </xf>
    <xf numFmtId="2" fontId="28" fillId="3" borderId="20" xfId="2" applyNumberFormat="1" applyFont="1" applyFill="1" applyBorder="1" applyAlignment="1" applyProtection="1">
      <alignment horizontal="right" vertical="center" wrapText="1"/>
    </xf>
    <xf numFmtId="2" fontId="28" fillId="3" borderId="21" xfId="2" applyNumberFormat="1" applyFont="1" applyFill="1" applyBorder="1" applyAlignment="1" applyProtection="1">
      <alignment horizontal="right" vertical="center" wrapText="1"/>
    </xf>
    <xf numFmtId="2" fontId="28" fillId="3" borderId="22" xfId="2" applyNumberFormat="1" applyFont="1" applyFill="1" applyBorder="1" applyAlignment="1" applyProtection="1">
      <alignment horizontal="right" vertical="center" wrapText="1"/>
    </xf>
    <xf numFmtId="0" fontId="17" fillId="3" borderId="30" xfId="0" applyFont="1" applyFill="1" applyBorder="1" applyAlignment="1">
      <alignment horizontal="right" shrinkToFit="1"/>
    </xf>
    <xf numFmtId="2" fontId="17" fillId="3" borderId="30" xfId="0" applyNumberFormat="1" applyFont="1" applyFill="1" applyBorder="1" applyAlignment="1">
      <alignment horizontal="right" shrinkToFit="1"/>
    </xf>
    <xf numFmtId="2" fontId="17" fillId="3" borderId="31" xfId="0" applyNumberFormat="1" applyFont="1" applyFill="1" applyBorder="1" applyAlignment="1">
      <alignment horizontal="right" shrinkToFit="1"/>
    </xf>
    <xf numFmtId="2" fontId="17" fillId="3" borderId="29" xfId="0" applyNumberFormat="1" applyFont="1" applyFill="1" applyBorder="1" applyAlignment="1">
      <alignment horizontal="right" shrinkToFit="1"/>
    </xf>
    <xf numFmtId="0" fontId="23" fillId="2" borderId="53"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180" fontId="17" fillId="3" borderId="30" xfId="0" applyNumberFormat="1" applyFont="1" applyFill="1" applyBorder="1" applyAlignment="1">
      <alignment horizontal="right" shrinkToFit="1"/>
    </xf>
    <xf numFmtId="180" fontId="17" fillId="3" borderId="31" xfId="0" applyNumberFormat="1" applyFont="1" applyFill="1" applyBorder="1" applyAlignment="1">
      <alignment horizontal="right" shrinkToFit="1"/>
    </xf>
    <xf numFmtId="0" fontId="25" fillId="2" borderId="53"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0" fillId="2" borderId="20" xfId="0" applyFont="1" applyFill="1" applyBorder="1" applyAlignment="1">
      <alignment horizontal="center" vertical="center"/>
    </xf>
    <xf numFmtId="0" fontId="30" fillId="2" borderId="21" xfId="0" applyFont="1" applyFill="1" applyBorder="1" applyAlignment="1">
      <alignment horizontal="center" vertical="center"/>
    </xf>
    <xf numFmtId="177" fontId="17" fillId="3" borderId="30" xfId="0" applyNumberFormat="1" applyFont="1" applyFill="1" applyBorder="1" applyAlignment="1">
      <alignment horizontal="right" shrinkToFit="1"/>
    </xf>
    <xf numFmtId="177" fontId="17" fillId="3" borderId="31" xfId="0" applyNumberFormat="1" applyFont="1" applyFill="1" applyBorder="1" applyAlignment="1">
      <alignment horizontal="right" shrinkToFit="1"/>
    </xf>
    <xf numFmtId="0" fontId="24" fillId="0" borderId="19" xfId="0" applyFont="1" applyBorder="1" applyAlignment="1" applyProtection="1">
      <alignment horizontal="left" shrinkToFit="1"/>
      <protection locked="0"/>
    </xf>
    <xf numFmtId="0" fontId="24" fillId="0" borderId="30" xfId="0" applyFont="1" applyBorder="1" applyAlignment="1" applyProtection="1">
      <alignment horizontal="left" shrinkToFit="1"/>
      <protection locked="0"/>
    </xf>
    <xf numFmtId="0" fontId="24" fillId="0" borderId="31" xfId="0" applyFont="1" applyBorder="1" applyAlignment="1" applyProtection="1">
      <alignment horizontal="left" shrinkToFit="1"/>
      <protection locked="0"/>
    </xf>
    <xf numFmtId="0" fontId="24" fillId="0" borderId="29" xfId="0" applyFont="1" applyBorder="1" applyAlignment="1" applyProtection="1">
      <alignment horizontal="left" shrinkToFit="1"/>
      <protection locked="0"/>
    </xf>
    <xf numFmtId="0" fontId="17" fillId="3" borderId="19" xfId="0" applyFont="1" applyFill="1" applyBorder="1" applyAlignment="1">
      <alignment horizontal="right" shrinkToFit="1"/>
    </xf>
    <xf numFmtId="0" fontId="17" fillId="3" borderId="30" xfId="1" applyNumberFormat="1" applyFont="1" applyFill="1" applyBorder="1" applyAlignment="1" applyProtection="1">
      <alignment horizontal="right" shrinkToFit="1"/>
    </xf>
    <xf numFmtId="0" fontId="17" fillId="3" borderId="31" xfId="1" applyNumberFormat="1" applyFont="1" applyFill="1" applyBorder="1" applyAlignment="1" applyProtection="1">
      <alignment horizontal="right" shrinkToFit="1"/>
    </xf>
    <xf numFmtId="0" fontId="17" fillId="3" borderId="29" xfId="1" applyNumberFormat="1" applyFont="1" applyFill="1" applyBorder="1" applyAlignment="1" applyProtection="1">
      <alignment horizontal="right" shrinkToFit="1"/>
    </xf>
    <xf numFmtId="0" fontId="25" fillId="2" borderId="53" xfId="0" applyFont="1" applyFill="1" applyBorder="1" applyAlignment="1">
      <alignment horizontal="center" vertical="center" wrapText="1" shrinkToFit="1"/>
    </xf>
    <xf numFmtId="0" fontId="25" fillId="2" borderId="9"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3" fillId="2" borderId="53"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30" fillId="2" borderId="23" xfId="0" applyFont="1" applyFill="1" applyBorder="1" applyAlignment="1">
      <alignment horizontal="center" vertical="center"/>
    </xf>
    <xf numFmtId="0" fontId="30" fillId="2" borderId="17" xfId="0" applyFont="1" applyFill="1" applyBorder="1" applyAlignment="1">
      <alignment horizontal="center" vertical="center"/>
    </xf>
    <xf numFmtId="0" fontId="0" fillId="0" borderId="4" xfId="0" applyBorder="1" applyAlignment="1" applyProtection="1">
      <alignment horizontal="left" vertical="top" wrapText="1"/>
      <protection locked="0"/>
    </xf>
    <xf numFmtId="0" fontId="18" fillId="2" borderId="25"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0" fillId="0" borderId="2"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178" fontId="28" fillId="3" borderId="33" xfId="0" applyNumberFormat="1" applyFont="1" applyFill="1" applyBorder="1" applyAlignment="1">
      <alignment horizontal="right" vertical="center" shrinkToFit="1"/>
    </xf>
    <xf numFmtId="178" fontId="28" fillId="3" borderId="54" xfId="0" applyNumberFormat="1" applyFont="1" applyFill="1" applyBorder="1" applyAlignment="1">
      <alignment horizontal="right" vertical="center" shrinkToFit="1"/>
    </xf>
    <xf numFmtId="0" fontId="40" fillId="2" borderId="36" xfId="0" applyFont="1" applyFill="1" applyBorder="1" applyAlignment="1">
      <alignment horizontal="center" vertical="center" shrinkToFit="1"/>
    </xf>
    <xf numFmtId="0" fontId="40" fillId="2" borderId="34" xfId="0" applyFont="1" applyFill="1" applyBorder="1" applyAlignment="1">
      <alignment horizontal="center" vertical="center" shrinkToFit="1"/>
    </xf>
    <xf numFmtId="0" fontId="40" fillId="2" borderId="35" xfId="0" applyFont="1" applyFill="1" applyBorder="1" applyAlignment="1">
      <alignment horizontal="center" vertical="center" shrinkToFit="1"/>
    </xf>
    <xf numFmtId="0" fontId="18" fillId="0" borderId="17" xfId="0" applyFont="1" applyBorder="1" applyAlignment="1">
      <alignment horizontal="left" vertical="center" wrapText="1"/>
    </xf>
    <xf numFmtId="0" fontId="0" fillId="0" borderId="25"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4" xfId="0" applyBorder="1" applyAlignment="1">
      <alignment horizontal="center" vertical="center"/>
    </xf>
    <xf numFmtId="40" fontId="28" fillId="0" borderId="16" xfId="2" applyNumberFormat="1" applyFont="1" applyFill="1" applyBorder="1" applyAlignment="1" applyProtection="1">
      <alignment horizontal="right" vertical="center"/>
    </xf>
    <xf numFmtId="40" fontId="28" fillId="0" borderId="5" xfId="2" applyNumberFormat="1" applyFont="1" applyFill="1" applyBorder="1" applyAlignment="1" applyProtection="1">
      <alignment horizontal="right" vertical="center"/>
    </xf>
    <xf numFmtId="40" fontId="28" fillId="0" borderId="6" xfId="2" applyNumberFormat="1" applyFont="1" applyFill="1" applyBorder="1" applyAlignment="1" applyProtection="1">
      <alignment horizontal="right" vertical="center"/>
    </xf>
    <xf numFmtId="0" fontId="24" fillId="0" borderId="19" xfId="0" applyFont="1" applyBorder="1" applyAlignment="1">
      <alignment horizontal="center" shrinkToFit="1"/>
    </xf>
    <xf numFmtId="0" fontId="24" fillId="0" borderId="19" xfId="0" applyFont="1" applyBorder="1" applyAlignment="1">
      <alignment horizontal="left" shrinkToFit="1"/>
    </xf>
    <xf numFmtId="0" fontId="24" fillId="0" borderId="30" xfId="0" applyFont="1" applyBorder="1" applyAlignment="1">
      <alignment horizontal="left" shrinkToFit="1"/>
    </xf>
    <xf numFmtId="0" fontId="24" fillId="0" borderId="19" xfId="0" applyFont="1" applyBorder="1" applyAlignment="1">
      <alignment horizontal="right" shrinkToFit="1"/>
    </xf>
    <xf numFmtId="0" fontId="17" fillId="0" borderId="30" xfId="0" applyFont="1" applyBorder="1" applyAlignment="1">
      <alignment horizontal="right" shrinkToFit="1"/>
    </xf>
    <xf numFmtId="0" fontId="17" fillId="0" borderId="31" xfId="0" applyFont="1" applyBorder="1" applyAlignment="1">
      <alignment horizontal="right" shrinkToFit="1"/>
    </xf>
    <xf numFmtId="0" fontId="17" fillId="0" borderId="19" xfId="0" applyFont="1" applyBorder="1" applyAlignment="1">
      <alignment horizontal="right" shrinkToFit="1"/>
    </xf>
    <xf numFmtId="0" fontId="24" fillId="0" borderId="4" xfId="0" applyFont="1" applyBorder="1" applyAlignment="1">
      <alignment horizontal="left" shrinkToFit="1"/>
    </xf>
    <xf numFmtId="0" fontId="24" fillId="0" borderId="16" xfId="0" applyFont="1" applyBorder="1" applyAlignment="1">
      <alignment horizontal="left" shrinkToFit="1"/>
    </xf>
    <xf numFmtId="0" fontId="24" fillId="0" borderId="4" xfId="0" applyFont="1" applyBorder="1" applyAlignment="1">
      <alignment horizontal="center" shrinkToFit="1"/>
    </xf>
    <xf numFmtId="0" fontId="24" fillId="0" borderId="4" xfId="0" applyFont="1" applyBorder="1" applyAlignment="1">
      <alignment horizontal="right" shrinkToFit="1"/>
    </xf>
    <xf numFmtId="0" fontId="17" fillId="0" borderId="16" xfId="0" applyFont="1" applyBorder="1" applyAlignment="1">
      <alignment horizontal="right" shrinkToFit="1"/>
    </xf>
    <xf numFmtId="0" fontId="17" fillId="0" borderId="5" xfId="0" applyFont="1" applyBorder="1" applyAlignment="1">
      <alignment horizontal="right" shrinkToFit="1"/>
    </xf>
    <xf numFmtId="0" fontId="17" fillId="0" borderId="4" xfId="0" applyFont="1" applyBorder="1" applyAlignment="1">
      <alignment horizontal="right" shrinkToFit="1"/>
    </xf>
    <xf numFmtId="0" fontId="44" fillId="0" borderId="4" xfId="0" applyFont="1" applyBorder="1" applyAlignment="1">
      <alignment horizontal="left" shrinkToFit="1"/>
    </xf>
    <xf numFmtId="0" fontId="44" fillId="0" borderId="16" xfId="0" applyFont="1" applyBorder="1" applyAlignment="1">
      <alignment horizontal="left" shrinkToFit="1"/>
    </xf>
    <xf numFmtId="0" fontId="44" fillId="0" borderId="4" xfId="0" applyFont="1" applyBorder="1" applyAlignment="1">
      <alignment horizontal="right" shrinkToFit="1"/>
    </xf>
    <xf numFmtId="0" fontId="44" fillId="0" borderId="16" xfId="0" applyFont="1" applyBorder="1" applyAlignment="1">
      <alignment horizontal="right" shrinkToFit="1"/>
    </xf>
    <xf numFmtId="0" fontId="44" fillId="0" borderId="5" xfId="0" applyFont="1" applyBorder="1" applyAlignment="1">
      <alignment horizontal="right" shrinkToFit="1"/>
    </xf>
    <xf numFmtId="0" fontId="44" fillId="0" borderId="4" xfId="0" applyFont="1" applyBorder="1" applyAlignment="1">
      <alignment horizontal="center" shrinkToFit="1"/>
    </xf>
    <xf numFmtId="0" fontId="24" fillId="0" borderId="31" xfId="0" applyFont="1" applyBorder="1" applyAlignment="1">
      <alignment horizontal="left" shrinkToFit="1"/>
    </xf>
    <xf numFmtId="0" fontId="24" fillId="0" borderId="29" xfId="0" applyFont="1" applyBorder="1" applyAlignment="1">
      <alignment horizontal="left" shrinkToFit="1"/>
    </xf>
    <xf numFmtId="0" fontId="24" fillId="0" borderId="5" xfId="0" applyFont="1" applyBorder="1" applyAlignment="1">
      <alignment horizontal="left" shrinkToFit="1"/>
    </xf>
    <xf numFmtId="0" fontId="24" fillId="0" borderId="6" xfId="0" applyFont="1" applyBorder="1" applyAlignment="1">
      <alignment horizontal="left" shrinkToFit="1"/>
    </xf>
    <xf numFmtId="0" fontId="44" fillId="0" borderId="5" xfId="0" applyFont="1" applyBorder="1" applyAlignment="1">
      <alignment horizontal="left" shrinkToFit="1"/>
    </xf>
    <xf numFmtId="0" fontId="44" fillId="0" borderId="6" xfId="0" applyFont="1" applyBorder="1" applyAlignment="1">
      <alignment horizontal="left" shrinkToFit="1"/>
    </xf>
    <xf numFmtId="0" fontId="44" fillId="0" borderId="6" xfId="0" applyFont="1" applyBorder="1" applyAlignment="1">
      <alignment horizontal="right" shrinkToFit="1"/>
    </xf>
    <xf numFmtId="0" fontId="43" fillId="0" borderId="4" xfId="0" applyFont="1" applyBorder="1" applyAlignment="1">
      <alignment horizontal="left" vertical="top" wrapText="1"/>
    </xf>
    <xf numFmtId="0" fontId="43" fillId="0" borderId="2" xfId="0" applyFont="1" applyBorder="1" applyAlignment="1">
      <alignment horizontal="left" vertical="top" wrapText="1"/>
    </xf>
    <xf numFmtId="0" fontId="43" fillId="0" borderId="0" xfId="0" applyFont="1" applyAlignment="1">
      <alignment horizontal="left" vertical="top" wrapText="1"/>
    </xf>
    <xf numFmtId="0" fontId="43" fillId="0" borderId="3" xfId="0" applyFont="1" applyBorder="1" applyAlignment="1">
      <alignment horizontal="left" vertical="top" wrapText="1"/>
    </xf>
    <xf numFmtId="0" fontId="43" fillId="0" borderId="23" xfId="0" applyFont="1" applyBorder="1" applyAlignment="1">
      <alignment horizontal="left" vertical="top" wrapText="1"/>
    </xf>
    <xf numFmtId="0" fontId="43" fillId="0" borderId="17" xfId="0" applyFont="1" applyBorder="1" applyAlignment="1">
      <alignment horizontal="left" vertical="top" wrapText="1"/>
    </xf>
    <xf numFmtId="0" fontId="43" fillId="0" borderId="12" xfId="0" applyFont="1" applyBorder="1" applyAlignment="1">
      <alignment horizontal="left" vertical="top" wrapText="1"/>
    </xf>
  </cellXfs>
  <cellStyles count="7">
    <cellStyle name="パーセント" xfId="1" builtinId="5"/>
    <cellStyle name="桁区切り" xfId="2" builtinId="6"/>
    <cellStyle name="桁区切り 2" xfId="3" xr:uid="{00000000-0005-0000-0000-000002000000}"/>
    <cellStyle name="桁区切り 3" xfId="6" xr:uid="{E92E1DD6-04B7-4B28-A1DC-380C11C26662}"/>
    <cellStyle name="標準" xfId="0" builtinId="0"/>
    <cellStyle name="標準 2" xfId="4" xr:uid="{00000000-0005-0000-0000-000004000000}"/>
    <cellStyle name="標準 4" xfId="5" xr:uid="{05586736-F919-42C2-8DEB-B7560C3C7EB6}"/>
  </cellStyles>
  <dxfs count="3">
    <dxf>
      <fill>
        <patternFill>
          <bgColor theme="9" tint="0.39994506668294322"/>
        </patternFill>
      </fill>
    </dxf>
    <dxf>
      <fill>
        <patternFill>
          <bgColor theme="9" tint="0.39994506668294322"/>
        </patternFill>
      </fill>
    </dxf>
    <dxf>
      <fill>
        <patternFill>
          <bgColor rgb="FFFFFF99"/>
        </patternFill>
      </fill>
    </dxf>
  </dxfs>
  <tableStyles count="0" defaultTableStyle="TableStyleMedium9" defaultPivotStyle="PivotStyleLight16"/>
  <colors>
    <mruColors>
      <color rgb="FFFFFFCC"/>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111125</xdr:colOff>
      <xdr:row>3</xdr:row>
      <xdr:rowOff>120650</xdr:rowOff>
    </xdr:from>
    <xdr:to>
      <xdr:col>39</xdr:col>
      <xdr:colOff>228600</xdr:colOff>
      <xdr:row>6</xdr:row>
      <xdr:rowOff>57150</xdr:rowOff>
    </xdr:to>
    <xdr:sp macro="" textlink="">
      <xdr:nvSpPr>
        <xdr:cNvPr id="2" name="吹き出し: 角を丸めた四角形 1">
          <a:extLst>
            <a:ext uri="{FF2B5EF4-FFF2-40B4-BE49-F238E27FC236}">
              <a16:creationId xmlns:a16="http://schemas.microsoft.com/office/drawing/2014/main" id="{FF361352-FAD2-4561-BC0C-7856CFF15F05}"/>
            </a:ext>
          </a:extLst>
        </xdr:cNvPr>
        <xdr:cNvSpPr/>
      </xdr:nvSpPr>
      <xdr:spPr>
        <a:xfrm>
          <a:off x="6788150" y="863600"/>
          <a:ext cx="2079625" cy="679450"/>
        </a:xfrm>
        <a:prstGeom prst="wedgeRoundRectCallout">
          <a:avLst>
            <a:gd name="adj1" fmla="val -61651"/>
            <a:gd name="adj2" fmla="val 23296"/>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事業実施場所でなく、登記事項証明書の所在地です。</a:t>
          </a:r>
        </a:p>
      </xdr:txBody>
    </xdr:sp>
    <xdr:clientData/>
  </xdr:twoCellAnchor>
  <xdr:twoCellAnchor>
    <xdr:from>
      <xdr:col>35</xdr:col>
      <xdr:colOff>117231</xdr:colOff>
      <xdr:row>6</xdr:row>
      <xdr:rowOff>177311</xdr:rowOff>
    </xdr:from>
    <xdr:to>
      <xdr:col>39</xdr:col>
      <xdr:colOff>231531</xdr:colOff>
      <xdr:row>9</xdr:row>
      <xdr:rowOff>107461</xdr:rowOff>
    </xdr:to>
    <xdr:sp macro="" textlink="">
      <xdr:nvSpPr>
        <xdr:cNvPr id="3" name="吹き出し: 角を丸めた四角形 2">
          <a:extLst>
            <a:ext uri="{FF2B5EF4-FFF2-40B4-BE49-F238E27FC236}">
              <a16:creationId xmlns:a16="http://schemas.microsoft.com/office/drawing/2014/main" id="{AFEE6313-9D40-49BF-825D-4051E9A1F575}"/>
            </a:ext>
          </a:extLst>
        </xdr:cNvPr>
        <xdr:cNvSpPr/>
      </xdr:nvSpPr>
      <xdr:spPr>
        <a:xfrm>
          <a:off x="6794256" y="1663211"/>
          <a:ext cx="2076450" cy="673100"/>
        </a:xfrm>
        <a:prstGeom prst="wedgeRoundRectCallout">
          <a:avLst>
            <a:gd name="adj1" fmla="val -59151"/>
            <a:gd name="adj2" fmla="val -1895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役職名は、取締役、代表取締役、理事長など</a:t>
          </a: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200025</xdr:colOff>
      <xdr:row>0</xdr:row>
      <xdr:rowOff>152400</xdr:rowOff>
    </xdr:from>
    <xdr:to>
      <xdr:col>12</xdr:col>
      <xdr:colOff>74613</xdr:colOff>
      <xdr:row>3</xdr:row>
      <xdr:rowOff>96837</xdr:rowOff>
    </xdr:to>
    <xdr:sp macro="" textlink="">
      <xdr:nvSpPr>
        <xdr:cNvPr id="3" name="四角形: 角を丸くする 2">
          <a:extLst>
            <a:ext uri="{FF2B5EF4-FFF2-40B4-BE49-F238E27FC236}">
              <a16:creationId xmlns:a16="http://schemas.microsoft.com/office/drawing/2014/main" id="{9D001AE5-E0B7-41C7-BACA-DC2F2ECF0228}"/>
            </a:ext>
          </a:extLst>
        </xdr:cNvPr>
        <xdr:cNvSpPr/>
      </xdr:nvSpPr>
      <xdr:spPr>
        <a:xfrm>
          <a:off x="6886575" y="152400"/>
          <a:ext cx="1246188" cy="563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13</xdr:row>
      <xdr:rowOff>381000</xdr:rowOff>
    </xdr:from>
    <xdr:to>
      <xdr:col>47</xdr:col>
      <xdr:colOff>409575</xdr:colOff>
      <xdr:row>15</xdr:row>
      <xdr:rowOff>333374</xdr:rowOff>
    </xdr:to>
    <xdr:sp macro="" textlink="">
      <xdr:nvSpPr>
        <xdr:cNvPr id="2" name="正方形/長方形 1">
          <a:extLst>
            <a:ext uri="{FF2B5EF4-FFF2-40B4-BE49-F238E27FC236}">
              <a16:creationId xmlns:a16="http://schemas.microsoft.com/office/drawing/2014/main" id="{7E50A37F-983C-4DFD-AE9C-7517BE44219C}"/>
            </a:ext>
          </a:extLst>
        </xdr:cNvPr>
        <xdr:cNvSpPr/>
      </xdr:nvSpPr>
      <xdr:spPr>
        <a:xfrm>
          <a:off x="6972300" y="3724275"/>
          <a:ext cx="5495925" cy="552449"/>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重要</a:t>
          </a:r>
          <a:r>
            <a:rPr lang="en-US" altLang="ja-JP" sz="1100" b="0">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ＥＭＳの導入による年間のＣＯ</a:t>
          </a:r>
          <a:r>
            <a:rPr lang="en-US" altLang="ja-JP" sz="1100" b="0">
              <a:solidFill>
                <a:sysClr val="windowText" lastClr="000000"/>
              </a:solidFill>
              <a:effectLst/>
              <a:latin typeface="+mn-lt"/>
              <a:ea typeface="+mn-ea"/>
              <a:cs typeface="+mn-cs"/>
            </a:rPr>
            <a:t>₂</a:t>
          </a:r>
          <a:r>
            <a:rPr lang="ja-JP" altLang="ja-JP" sz="1100" b="0">
              <a:solidFill>
                <a:sysClr val="windowText" lastClr="000000"/>
              </a:solidFill>
              <a:effectLst/>
              <a:latin typeface="+mn-lt"/>
              <a:ea typeface="+mn-ea"/>
              <a:cs typeface="+mn-cs"/>
            </a:rPr>
            <a:t>排出量の削減量が３トン以上となる</a:t>
          </a:r>
          <a:r>
            <a:rPr lang="ja-JP" altLang="en-US" sz="1100" b="0">
              <a:solidFill>
                <a:sysClr val="windowText" lastClr="000000"/>
              </a:solidFill>
              <a:effectLst/>
              <a:latin typeface="+mn-lt"/>
              <a:ea typeface="+mn-ea"/>
              <a:cs typeface="+mn-cs"/>
            </a:rPr>
            <a:t>ことが補助要件です。</a:t>
          </a:r>
          <a:endParaRPr lang="ja-JP" altLang="ja-JP" sz="1100" b="0">
            <a:solidFill>
              <a:sysClr val="windowText" lastClr="000000"/>
            </a:solidFill>
            <a:effectLst/>
            <a:latin typeface="+mn-lt"/>
            <a:ea typeface="+mn-ea"/>
            <a:cs typeface="+mn-cs"/>
          </a:endParaRPr>
        </a:p>
        <a:p>
          <a:pPr algn="l"/>
          <a:endParaRPr kumimoji="1" lang="en-US" altLang="ja-JP" sz="11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252412</xdr:colOff>
      <xdr:row>40</xdr:row>
      <xdr:rowOff>80963</xdr:rowOff>
    </xdr:from>
    <xdr:to>
      <xdr:col>76</xdr:col>
      <xdr:colOff>171449</xdr:colOff>
      <xdr:row>85</xdr:row>
      <xdr:rowOff>152400</xdr:rowOff>
    </xdr:to>
    <xdr:sp macro="" textlink="">
      <xdr:nvSpPr>
        <xdr:cNvPr id="2" name="正方形/長方形 1">
          <a:extLst>
            <a:ext uri="{FF2B5EF4-FFF2-40B4-BE49-F238E27FC236}">
              <a16:creationId xmlns:a16="http://schemas.microsoft.com/office/drawing/2014/main" id="{61E458BE-00C9-4BE9-B954-64D1E0CA9195}"/>
            </a:ext>
          </a:extLst>
        </xdr:cNvPr>
        <xdr:cNvSpPr/>
      </xdr:nvSpPr>
      <xdr:spPr>
        <a:xfrm>
          <a:off x="6805612" y="8329613"/>
          <a:ext cx="9367837" cy="8729662"/>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＜作成上の留意点＞</a:t>
          </a:r>
          <a:br>
            <a:rPr kumimoji="1" lang="en-US" altLang="ja-JP" sz="1100">
              <a:solidFill>
                <a:sysClr val="windowText" lastClr="000000"/>
              </a:solidFill>
            </a:rPr>
          </a:br>
          <a:r>
            <a:rPr kumimoji="1" lang="ja-JP" altLang="en-US" sz="1100">
              <a:solidFill>
                <a:sysClr val="windowText" lastClr="000000"/>
              </a:solidFill>
            </a:rPr>
            <a:t>・ＥＭＳによる計測又は制御の対象設備をシート内の表に記入します。</a:t>
          </a:r>
        </a:p>
        <a:p>
          <a:pPr algn="l"/>
          <a:r>
            <a:rPr kumimoji="1" lang="ja-JP" altLang="en-US" sz="1100">
              <a:solidFill>
                <a:sysClr val="windowText" lastClr="000000"/>
              </a:solidFill>
            </a:rPr>
            <a:t>・年間ＣＯ２排出削減予測量は、</a:t>
          </a:r>
          <a:endParaRPr kumimoji="1" lang="en-US" altLang="ja-JP" sz="1100">
            <a:solidFill>
              <a:sysClr val="windowText" lastClr="000000"/>
            </a:solidFill>
          </a:endParaRPr>
        </a:p>
        <a:p>
          <a:pPr algn="l"/>
          <a:r>
            <a:rPr kumimoji="1" lang="en-US" altLang="ja-JP" sz="1100">
              <a:solidFill>
                <a:sysClr val="windowText" lastClr="000000"/>
              </a:solidFill>
            </a:rPr>
            <a:t> </a:t>
          </a:r>
          <a:r>
            <a:rPr kumimoji="1" lang="ja-JP" altLang="en-US" sz="1100">
              <a:solidFill>
                <a:sysClr val="windowText" lastClr="000000"/>
              </a:solidFill>
            </a:rPr>
            <a:t>設備ごとに１台当たり定格燃料消費量や稼働時間、負荷率等を入力することで、自動的に算定されます。</a:t>
          </a:r>
        </a:p>
        <a:p>
          <a:pPr algn="l"/>
          <a:r>
            <a:rPr kumimoji="1" lang="ja-JP" altLang="en-US" sz="1100">
              <a:solidFill>
                <a:sysClr val="windowText" lastClr="000000"/>
              </a:solidFill>
            </a:rPr>
            <a:t>・算定は、電気設備とその他燃料設備に分かれており、それぞれの算定方法は次のとおりです。</a:t>
          </a:r>
        </a:p>
        <a:p>
          <a:pPr algn="l"/>
          <a:r>
            <a:rPr kumimoji="1" lang="ja-JP" altLang="en-US" sz="1100">
              <a:solidFill>
                <a:sysClr val="windowText" lastClr="000000"/>
              </a:solidFill>
            </a:rPr>
            <a:t> </a:t>
          </a:r>
        </a:p>
        <a:p>
          <a:pPr algn="l"/>
          <a:r>
            <a:rPr kumimoji="1" lang="ja-JP" altLang="en-US" sz="1100">
              <a:solidFill>
                <a:sysClr val="windowText" lastClr="000000"/>
              </a:solidFill>
            </a:rPr>
            <a:t>（１）電気設備</a:t>
          </a:r>
        </a:p>
        <a:p>
          <a:pPr algn="l"/>
          <a:r>
            <a:rPr kumimoji="1" lang="ja-JP" altLang="en-US" sz="1100">
              <a:solidFill>
                <a:sysClr val="windowText" lastClr="000000"/>
              </a:solidFill>
            </a:rPr>
            <a:t>年間ＣＯ２排出量　＝　</a:t>
          </a:r>
          <a:endParaRPr kumimoji="1" lang="en-US" altLang="ja-JP" sz="1100">
            <a:solidFill>
              <a:sysClr val="windowText" lastClr="000000"/>
            </a:solidFill>
          </a:endParaRPr>
        </a:p>
        <a:p>
          <a:pPr algn="l"/>
          <a:r>
            <a:rPr kumimoji="1" lang="ja-JP" altLang="en-US" sz="1100">
              <a:solidFill>
                <a:sysClr val="windowText" lastClr="000000"/>
              </a:solidFill>
            </a:rPr>
            <a:t>設備台数</a:t>
          </a:r>
          <a:r>
            <a:rPr kumimoji="1" lang="en-US" altLang="ja-JP" sz="1100">
              <a:solidFill>
                <a:sysClr val="windowText" lastClr="000000"/>
              </a:solidFill>
            </a:rPr>
            <a:t>×</a:t>
          </a:r>
          <a:r>
            <a:rPr kumimoji="1" lang="ja-JP" altLang="en-US" sz="1100">
              <a:solidFill>
                <a:sysClr val="windowText" lastClr="000000"/>
              </a:solidFill>
            </a:rPr>
            <a:t>設備１台当たりの定格消費電力</a:t>
          </a:r>
          <a:r>
            <a:rPr kumimoji="1" lang="en-US" altLang="ja-JP" sz="1100">
              <a:solidFill>
                <a:sysClr val="windowText" lastClr="000000"/>
              </a:solidFill>
            </a:rPr>
            <a:t>×</a:t>
          </a:r>
          <a:r>
            <a:rPr kumimoji="1" lang="ja-JP" altLang="en-US" sz="1100">
              <a:solidFill>
                <a:sysClr val="windowText" lastClr="000000"/>
              </a:solidFill>
            </a:rPr>
            <a:t>負荷率</a:t>
          </a:r>
          <a:r>
            <a:rPr kumimoji="1" lang="en-US" altLang="ja-JP" sz="1100">
              <a:solidFill>
                <a:sysClr val="windowText" lastClr="000000"/>
              </a:solidFill>
            </a:rPr>
            <a:t>×</a:t>
          </a:r>
          <a:r>
            <a:rPr kumimoji="1" lang="ja-JP" altLang="en-US" sz="1100">
              <a:solidFill>
                <a:sysClr val="windowText" lastClr="000000"/>
              </a:solidFill>
            </a:rPr>
            <a:t>一日当たり稼働時間</a:t>
          </a:r>
          <a:r>
            <a:rPr kumimoji="1" lang="en-US" altLang="ja-JP" sz="1100">
              <a:solidFill>
                <a:sysClr val="windowText" lastClr="000000"/>
              </a:solidFill>
            </a:rPr>
            <a:t>×</a:t>
          </a:r>
          <a:r>
            <a:rPr kumimoji="1" lang="ja-JP" altLang="en-US" sz="1100">
              <a:solidFill>
                <a:sysClr val="windowText" lastClr="000000"/>
              </a:solidFill>
            </a:rPr>
            <a:t>年間稼働日数</a:t>
          </a:r>
          <a:r>
            <a:rPr kumimoji="1" lang="en-US" altLang="ja-JP" sz="1100">
              <a:solidFill>
                <a:sysClr val="windowText" lastClr="000000"/>
              </a:solidFill>
            </a:rPr>
            <a:t>×</a:t>
          </a:r>
          <a:r>
            <a:rPr kumimoji="1" lang="ja-JP" altLang="en-US" sz="1100">
              <a:solidFill>
                <a:sysClr val="windowText" lastClr="000000"/>
              </a:solidFill>
            </a:rPr>
            <a:t>排出係数</a:t>
          </a:r>
        </a:p>
        <a:p>
          <a:pPr algn="l"/>
          <a:r>
            <a:rPr kumimoji="1" lang="ja-JP" altLang="en-US" sz="1100">
              <a:solidFill>
                <a:sysClr val="windowText" lastClr="000000"/>
              </a:solidFill>
            </a:rPr>
            <a:t> </a:t>
          </a:r>
        </a:p>
        <a:p>
          <a:pPr algn="l"/>
          <a:r>
            <a:rPr kumimoji="1" lang="ja-JP" altLang="en-US" sz="1100">
              <a:solidFill>
                <a:sysClr val="windowText" lastClr="000000"/>
              </a:solidFill>
            </a:rPr>
            <a:t>年間ＣＯ２排出削減予測量　＝　年間ＣＯ２排出量</a:t>
          </a:r>
          <a:r>
            <a:rPr kumimoji="1" lang="en-US" altLang="ja-JP" sz="1100">
              <a:solidFill>
                <a:sysClr val="windowText" lastClr="000000"/>
              </a:solidFill>
            </a:rPr>
            <a:t>×</a:t>
          </a:r>
          <a:r>
            <a:rPr kumimoji="1" lang="ja-JP" altLang="en-US" sz="1100">
              <a:solidFill>
                <a:sysClr val="windowText" lastClr="000000"/>
              </a:solidFill>
            </a:rPr>
            <a:t>想定削減率</a:t>
          </a:r>
        </a:p>
        <a:p>
          <a:pPr algn="l"/>
          <a:r>
            <a:rPr kumimoji="1" lang="ja-JP" altLang="en-US" sz="1100">
              <a:solidFill>
                <a:sysClr val="windowText" lastClr="000000"/>
              </a:solidFill>
            </a:rPr>
            <a:t> </a:t>
          </a:r>
        </a:p>
        <a:p>
          <a:pPr algn="l"/>
          <a:r>
            <a:rPr kumimoji="1" lang="ja-JP" altLang="en-US" sz="1100">
              <a:solidFill>
                <a:sysClr val="windowText" lastClr="000000"/>
              </a:solidFill>
            </a:rPr>
            <a:t>（２）その他燃料設備</a:t>
          </a:r>
        </a:p>
        <a:p>
          <a:pPr algn="l"/>
          <a:r>
            <a:rPr kumimoji="1" lang="ja-JP" altLang="en-US" sz="1100">
              <a:solidFill>
                <a:sysClr val="windowText" lastClr="000000"/>
              </a:solidFill>
            </a:rPr>
            <a:t>年間ＣＯ２排出量　＝</a:t>
          </a:r>
          <a:endParaRPr kumimoji="1" lang="en-US" altLang="ja-JP" sz="1100">
            <a:solidFill>
              <a:sysClr val="windowText" lastClr="000000"/>
            </a:solidFill>
          </a:endParaRPr>
        </a:p>
        <a:p>
          <a:pPr algn="l"/>
          <a:r>
            <a:rPr kumimoji="1" lang="ja-JP" altLang="en-US" sz="1100">
              <a:solidFill>
                <a:sysClr val="windowText" lastClr="000000"/>
              </a:solidFill>
            </a:rPr>
            <a:t>設備台数</a:t>
          </a:r>
          <a:r>
            <a:rPr kumimoji="1" lang="en-US" altLang="ja-JP" sz="1100">
              <a:solidFill>
                <a:sysClr val="windowText" lastClr="000000"/>
              </a:solidFill>
            </a:rPr>
            <a:t>×</a:t>
          </a:r>
          <a:r>
            <a:rPr kumimoji="1" lang="ja-JP" altLang="en-US" sz="1100">
              <a:solidFill>
                <a:sysClr val="windowText" lastClr="000000"/>
              </a:solidFill>
            </a:rPr>
            <a:t>設備１台当たりの定格燃料消費量</a:t>
          </a:r>
          <a:r>
            <a:rPr kumimoji="1" lang="en-US" altLang="ja-JP" sz="1100">
              <a:solidFill>
                <a:sysClr val="windowText" lastClr="000000"/>
              </a:solidFill>
            </a:rPr>
            <a:t>×</a:t>
          </a:r>
          <a:r>
            <a:rPr kumimoji="1" lang="ja-JP" altLang="en-US" sz="1100">
              <a:solidFill>
                <a:sysClr val="windowText" lastClr="000000"/>
              </a:solidFill>
            </a:rPr>
            <a:t>負荷率</a:t>
          </a:r>
          <a:r>
            <a:rPr kumimoji="1" lang="en-US" altLang="ja-JP" sz="1100">
              <a:solidFill>
                <a:sysClr val="windowText" lastClr="000000"/>
              </a:solidFill>
            </a:rPr>
            <a:t>×</a:t>
          </a:r>
          <a:r>
            <a:rPr kumimoji="1" lang="ja-JP" altLang="en-US" sz="1100">
              <a:solidFill>
                <a:sysClr val="windowText" lastClr="000000"/>
              </a:solidFill>
            </a:rPr>
            <a:t>一日当たり稼働時間</a:t>
          </a:r>
          <a:r>
            <a:rPr kumimoji="1" lang="en-US" altLang="ja-JP" sz="1100">
              <a:solidFill>
                <a:sysClr val="windowText" lastClr="000000"/>
              </a:solidFill>
            </a:rPr>
            <a:t>×</a:t>
          </a:r>
          <a:r>
            <a:rPr kumimoji="1" lang="ja-JP" altLang="en-US" sz="1100">
              <a:solidFill>
                <a:sysClr val="windowText" lastClr="000000"/>
              </a:solidFill>
            </a:rPr>
            <a:t>年間稼働日数</a:t>
          </a:r>
          <a:r>
            <a:rPr kumimoji="1" lang="en-US" altLang="ja-JP" sz="1100">
              <a:solidFill>
                <a:sysClr val="windowText" lastClr="000000"/>
              </a:solidFill>
            </a:rPr>
            <a:t>×</a:t>
          </a:r>
          <a:r>
            <a:rPr kumimoji="1" lang="ja-JP" altLang="en-US" sz="1100">
              <a:solidFill>
                <a:sysClr val="windowText" lastClr="000000"/>
              </a:solidFill>
            </a:rPr>
            <a:t>単位当たり発熱量</a:t>
          </a:r>
          <a:r>
            <a:rPr kumimoji="1" lang="en-US" altLang="ja-JP" sz="1100">
              <a:solidFill>
                <a:sysClr val="windowText" lastClr="000000"/>
              </a:solidFill>
            </a:rPr>
            <a:t>×</a:t>
          </a:r>
          <a:r>
            <a:rPr kumimoji="1" lang="ja-JP" altLang="en-US" sz="1100">
              <a:solidFill>
                <a:sysClr val="windowText" lastClr="000000"/>
              </a:solidFill>
            </a:rPr>
            <a:t>排出係数</a:t>
          </a:r>
          <a:r>
            <a:rPr kumimoji="1" lang="en-US" altLang="ja-JP" sz="1100">
              <a:solidFill>
                <a:sysClr val="windowText" lastClr="000000"/>
              </a:solidFill>
            </a:rPr>
            <a:t>×</a:t>
          </a:r>
          <a:r>
            <a:rPr kumimoji="1" lang="ja-JP" altLang="en-US" sz="1100">
              <a:solidFill>
                <a:sysClr val="windowText" lastClr="000000"/>
              </a:solidFill>
            </a:rPr>
            <a:t>４４／１２</a:t>
          </a:r>
        </a:p>
        <a:p>
          <a:pPr algn="l"/>
          <a:r>
            <a:rPr kumimoji="1" lang="ja-JP" altLang="en-US" sz="1100">
              <a:solidFill>
                <a:sysClr val="windowText" lastClr="000000"/>
              </a:solidFill>
            </a:rPr>
            <a:t> </a:t>
          </a:r>
        </a:p>
        <a:p>
          <a:pPr algn="l"/>
          <a:r>
            <a:rPr kumimoji="1" lang="ja-JP" altLang="en-US" sz="1100">
              <a:solidFill>
                <a:sysClr val="windowText" lastClr="000000"/>
              </a:solidFill>
            </a:rPr>
            <a:t>年間ＣＯ２排出削減予測量　＝年間ＣＯ２排出量</a:t>
          </a:r>
          <a:r>
            <a:rPr kumimoji="1" lang="en-US" altLang="ja-JP" sz="1100">
              <a:solidFill>
                <a:sysClr val="windowText" lastClr="000000"/>
              </a:solidFill>
            </a:rPr>
            <a:t>×</a:t>
          </a:r>
          <a:r>
            <a:rPr kumimoji="1" lang="ja-JP" altLang="en-US" sz="1100">
              <a:solidFill>
                <a:sysClr val="windowText" lastClr="000000"/>
              </a:solidFill>
            </a:rPr>
            <a:t>想定削減率</a:t>
          </a:r>
        </a:p>
        <a:p>
          <a:pPr algn="l"/>
          <a:r>
            <a:rPr kumimoji="1" lang="ja-JP" altLang="en-US" sz="1100">
              <a:solidFill>
                <a:sysClr val="windowText" lastClr="000000"/>
              </a:solidFill>
            </a:rPr>
            <a:t> </a:t>
          </a:r>
        </a:p>
        <a:p>
          <a:pPr algn="l"/>
          <a:r>
            <a:rPr kumimoji="1" lang="ja-JP" altLang="en-US" sz="1100">
              <a:solidFill>
                <a:sysClr val="windowText" lastClr="000000"/>
              </a:solidFill>
            </a:rPr>
            <a:t>（各値の入力について）</a:t>
          </a:r>
        </a:p>
        <a:p>
          <a:pPr algn="l"/>
          <a:r>
            <a:rPr kumimoji="1" lang="ja-JP" altLang="en-US" sz="1100">
              <a:solidFill>
                <a:sysClr val="windowText" lastClr="000000"/>
              </a:solidFill>
            </a:rPr>
            <a:t>・設備１台当たりの定格消費電力、設備１台当たりの定格燃料消費量</a:t>
          </a:r>
        </a:p>
        <a:p>
          <a:pPr algn="l"/>
          <a:r>
            <a:rPr kumimoji="1" lang="ja-JP" altLang="en-US" sz="1100">
              <a:solidFill>
                <a:sysClr val="windowText" lastClr="000000"/>
              </a:solidFill>
            </a:rPr>
            <a:t>仕様書等に基づいて記入してください。根拠資料の提出が無い設備や根拠資料と整合していない設備については、算定対象外とします。</a:t>
          </a:r>
        </a:p>
        <a:p>
          <a:pPr algn="l"/>
          <a:r>
            <a:rPr kumimoji="1" lang="ja-JP" altLang="en-US" sz="1100">
              <a:solidFill>
                <a:sysClr val="windowText" lastClr="000000"/>
              </a:solidFill>
            </a:rPr>
            <a:t> </a:t>
          </a:r>
        </a:p>
        <a:p>
          <a:pPr algn="l"/>
          <a:r>
            <a:rPr kumimoji="1" lang="ja-JP" altLang="en-US" sz="1100">
              <a:solidFill>
                <a:sysClr val="windowText" lastClr="000000"/>
              </a:solidFill>
            </a:rPr>
            <a:t>・負荷率</a:t>
          </a:r>
        </a:p>
        <a:p>
          <a:pPr algn="l"/>
          <a:r>
            <a:rPr kumimoji="1" lang="ja-JP" altLang="en-US" sz="1100">
              <a:solidFill>
                <a:sysClr val="windowText" lastClr="000000"/>
              </a:solidFill>
            </a:rPr>
            <a:t>０</a:t>
          </a:r>
          <a:r>
            <a:rPr kumimoji="1" lang="en-US" altLang="ja-JP" sz="1100">
              <a:solidFill>
                <a:sysClr val="windowText" lastClr="000000"/>
              </a:solidFill>
            </a:rPr>
            <a:t>.</a:t>
          </a:r>
          <a:r>
            <a:rPr kumimoji="1" lang="ja-JP" altLang="en-US" sz="1100">
              <a:solidFill>
                <a:sysClr val="windowText" lastClr="000000"/>
              </a:solidFill>
            </a:rPr>
            <a:t>３から１までの値を入力してください。設備の種類・使用状況から妥当な値を設定してくだい。</a:t>
          </a:r>
        </a:p>
        <a:p>
          <a:pPr algn="l"/>
          <a:r>
            <a:rPr kumimoji="1" lang="ja-JP" altLang="en-US" sz="1100">
              <a:solidFill>
                <a:sysClr val="windowText" lastClr="000000"/>
              </a:solidFill>
            </a:rPr>
            <a:t>また、設定した負荷率の根拠資料を提出してください。根拠資料を示すことができない場合は、０．３としてください。</a:t>
          </a:r>
        </a:p>
        <a:p>
          <a:pPr algn="l"/>
          <a:r>
            <a:rPr kumimoji="1" lang="ja-JP" altLang="en-US" sz="1100">
              <a:solidFill>
                <a:sysClr val="windowText" lastClr="000000"/>
              </a:solidFill>
            </a:rPr>
            <a:t> </a:t>
          </a:r>
        </a:p>
        <a:p>
          <a:pPr algn="l"/>
          <a:r>
            <a:rPr kumimoji="1" lang="ja-JP" altLang="en-US" sz="1100">
              <a:solidFill>
                <a:sysClr val="windowText" lastClr="000000"/>
              </a:solidFill>
            </a:rPr>
            <a:t>・単位当たり発熱量及び排出係数</a:t>
          </a:r>
        </a:p>
        <a:p>
          <a:pPr algn="l"/>
          <a:r>
            <a:rPr kumimoji="1" lang="ja-JP" altLang="en-US" sz="1100">
              <a:solidFill>
                <a:sysClr val="windowText" lastClr="000000"/>
              </a:solidFill>
            </a:rPr>
            <a:t>募集要領別表１の値を使用します（入力する燃料等の種類に応じて自動表示）。</a:t>
          </a:r>
        </a:p>
        <a:p>
          <a:pPr algn="l"/>
          <a:r>
            <a:rPr kumimoji="1" lang="ja-JP" altLang="en-US" sz="1100">
              <a:solidFill>
                <a:sysClr val="windowText" lastClr="000000"/>
              </a:solidFill>
            </a:rPr>
            <a:t> </a:t>
          </a:r>
        </a:p>
        <a:p>
          <a:pPr algn="l"/>
          <a:r>
            <a:rPr kumimoji="1" lang="ja-JP" altLang="en-US" sz="1100">
              <a:solidFill>
                <a:sysClr val="windowText" lastClr="000000"/>
              </a:solidFill>
            </a:rPr>
            <a:t>・一日当たり稼働時間、年間稼働日数</a:t>
          </a:r>
        </a:p>
        <a:p>
          <a:pPr algn="l"/>
          <a:r>
            <a:rPr kumimoji="1" lang="ja-JP" altLang="en-US" sz="1100">
              <a:solidFill>
                <a:sysClr val="windowText" lastClr="000000"/>
              </a:solidFill>
            </a:rPr>
            <a:t>対象設備の標準的な値を入力してください。</a:t>
          </a:r>
        </a:p>
        <a:p>
          <a:pPr algn="l"/>
          <a:r>
            <a:rPr kumimoji="1" lang="ja-JP" altLang="en-US" sz="1100">
              <a:solidFill>
                <a:sysClr val="windowText" lastClr="000000"/>
              </a:solidFill>
            </a:rPr>
            <a:t> </a:t>
          </a:r>
        </a:p>
        <a:p>
          <a:pPr algn="l"/>
          <a:r>
            <a:rPr kumimoji="1" lang="ja-JP" altLang="en-US" sz="1100">
              <a:solidFill>
                <a:sysClr val="windowText" lastClr="000000"/>
              </a:solidFill>
            </a:rPr>
            <a:t>・</a:t>
          </a:r>
          <a:r>
            <a:rPr kumimoji="1" lang="en-US" altLang="ja-JP" sz="1100">
              <a:solidFill>
                <a:sysClr val="windowText" lastClr="000000"/>
              </a:solidFill>
            </a:rPr>
            <a:t>EMS</a:t>
          </a:r>
          <a:r>
            <a:rPr kumimoji="1" lang="ja-JP" altLang="en-US" sz="1100">
              <a:solidFill>
                <a:sysClr val="windowText" lastClr="000000"/>
              </a:solidFill>
            </a:rPr>
            <a:t>による制御方法：想定削減率</a:t>
          </a:r>
          <a:endParaRPr kumimoji="1" lang="en-US" altLang="ja-JP" sz="1100">
            <a:solidFill>
              <a:sysClr val="windowText" lastClr="000000"/>
            </a:solidFill>
          </a:endParaRPr>
        </a:p>
        <a:p>
          <a:pPr algn="l"/>
          <a:r>
            <a:rPr kumimoji="1" lang="ja-JP" altLang="en-US" sz="1100">
              <a:solidFill>
                <a:sysClr val="windowText" lastClr="000000"/>
              </a:solidFill>
            </a:rPr>
            <a:t>「自動制御」：３％</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EMS</a:t>
          </a:r>
          <a:r>
            <a:rPr kumimoji="1" lang="ja-JP" altLang="en-US" sz="1100">
              <a:solidFill>
                <a:sysClr val="windowText" lastClr="000000"/>
              </a:solidFill>
            </a:rPr>
            <a:t>の機能により、対象設備を自動で制御する場合に選択してください。</a:t>
          </a:r>
        </a:p>
        <a:p>
          <a:pPr algn="l"/>
          <a:r>
            <a:rPr kumimoji="1" lang="ja-JP" altLang="en-US" sz="1100">
              <a:solidFill>
                <a:sysClr val="windowText" lastClr="000000"/>
              </a:solidFill>
            </a:rPr>
            <a:t>「手動制御」：２％</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EMS</a:t>
          </a:r>
          <a:r>
            <a:rPr kumimoji="1" lang="ja-JP" altLang="en-US" sz="1100">
              <a:solidFill>
                <a:sysClr val="windowText" lastClr="000000"/>
              </a:solidFill>
            </a:rPr>
            <a:t>に自動制御機能がない等の場合で、計測データを基に対象設備を手動で制御する場合に選択してください。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「制御なし」：０％</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計測のみ行う場合に選択してください。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想定削減率は自動表示されます。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原則、自動制御機能があるものが補助対象になります。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　「手動制御」又は「制御なし」の場合は、「２　</a:t>
          </a:r>
          <a:r>
            <a:rPr kumimoji="1" lang="en-US" altLang="ja-JP" sz="1100">
              <a:solidFill>
                <a:sysClr val="windowText" lastClr="000000"/>
              </a:solidFill>
            </a:rPr>
            <a:t>EMS</a:t>
          </a:r>
          <a:r>
            <a:rPr kumimoji="1" lang="ja-JP" altLang="en-US" sz="1100">
              <a:solidFill>
                <a:sysClr val="windowText" lastClr="000000"/>
              </a:solidFill>
            </a:rPr>
            <a:t>の機器構成　（２）システム・設備の制御機能」にその理由を記載してください。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　また、全ての対象設備が「制御なし」の場合は、補助対象になりません。</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（３）その他任意様式による算定</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・年間</a:t>
          </a:r>
          <a:r>
            <a:rPr kumimoji="1" lang="en-US" altLang="ja-JP" sz="1100">
              <a:solidFill>
                <a:sysClr val="windowText" lastClr="000000"/>
              </a:solidFill>
              <a:effectLst/>
              <a:latin typeface="+mn-lt"/>
              <a:ea typeface="+mn-ea"/>
              <a:cs typeface="+mn-cs"/>
            </a:rPr>
            <a:t>CO2</a:t>
          </a:r>
          <a:r>
            <a:rPr kumimoji="1" lang="ja-JP" altLang="ja-JP" sz="1100">
              <a:solidFill>
                <a:sysClr val="windowText" lastClr="000000"/>
              </a:solidFill>
              <a:effectLst/>
              <a:latin typeface="+mn-lt"/>
              <a:ea typeface="+mn-ea"/>
              <a:cs typeface="+mn-cs"/>
            </a:rPr>
            <a:t>排出削減予測量の算定について、本様式以外の方法を希望する場合は、</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その算定資料（任意様式）を提出の上、数値を入力してください。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・その数値</a:t>
          </a:r>
          <a:r>
            <a:rPr lang="ja-JP" altLang="ja-JP" sz="1100">
              <a:solidFill>
                <a:sysClr val="windowText" lastClr="000000"/>
              </a:solidFill>
              <a:effectLst/>
              <a:latin typeface="+mn-lt"/>
              <a:ea typeface="+mn-ea"/>
              <a:cs typeface="+mn-cs"/>
            </a:rPr>
            <a:t>の信憑性の観点から、埼玉県から問合せ又は追加書類提出の依頼等を行う場合があります</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260350</xdr:colOff>
      <xdr:row>16</xdr:row>
      <xdr:rowOff>148168</xdr:rowOff>
    </xdr:from>
    <xdr:to>
      <xdr:col>24</xdr:col>
      <xdr:colOff>207433</xdr:colOff>
      <xdr:row>20</xdr:row>
      <xdr:rowOff>63501</xdr:rowOff>
    </xdr:to>
    <xdr:sp macro="" textlink="">
      <xdr:nvSpPr>
        <xdr:cNvPr id="2" name="正方形/長方形 1">
          <a:extLst>
            <a:ext uri="{FF2B5EF4-FFF2-40B4-BE49-F238E27FC236}">
              <a16:creationId xmlns:a16="http://schemas.microsoft.com/office/drawing/2014/main" id="{01F5F797-709B-47A4-85BB-8B79375CD40C}"/>
            </a:ext>
          </a:extLst>
        </xdr:cNvPr>
        <xdr:cNvSpPr/>
      </xdr:nvSpPr>
      <xdr:spPr>
        <a:xfrm>
          <a:off x="6702072" y="3055057"/>
          <a:ext cx="7475361" cy="1008944"/>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tx1"/>
              </a:solidFill>
              <a:effectLst/>
              <a:latin typeface="+mn-lt"/>
              <a:ea typeface="+mn-ea"/>
              <a:cs typeface="+mn-cs"/>
            </a:rPr>
            <a:t>＜作成上の留意点＞</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ja-JP" altLang="en-US" sz="1100">
              <a:solidFill>
                <a:schemeClr val="tx1"/>
              </a:solidFill>
            </a:rPr>
            <a:t>自動制御機能がない理由については、</a:t>
          </a:r>
          <a:endParaRPr kumimoji="1" lang="en-US" altLang="ja-JP" sz="1100">
            <a:solidFill>
              <a:schemeClr val="tx1"/>
            </a:solidFill>
          </a:endParaRPr>
        </a:p>
        <a:p>
          <a:pPr algn="l"/>
          <a:r>
            <a:rPr kumimoji="1" lang="ja-JP" altLang="en-US" sz="1100">
              <a:solidFill>
                <a:schemeClr val="tx1"/>
              </a:solidFill>
            </a:rPr>
            <a:t>対象設備の特性上、</a:t>
          </a:r>
          <a:r>
            <a:rPr kumimoji="1" lang="ja-JP" altLang="ja-JP" sz="1100">
              <a:solidFill>
                <a:schemeClr val="tx1"/>
              </a:solidFill>
              <a:effectLst/>
              <a:latin typeface="+mn-lt"/>
              <a:ea typeface="+mn-ea"/>
              <a:cs typeface="+mn-cs"/>
            </a:rPr>
            <a:t>制御機能</a:t>
          </a:r>
          <a:r>
            <a:rPr kumimoji="1" lang="ja-JP" altLang="en-US" sz="1100">
              <a:solidFill>
                <a:schemeClr val="tx1"/>
              </a:solidFill>
              <a:effectLst/>
              <a:latin typeface="+mn-lt"/>
              <a:ea typeface="+mn-ea"/>
              <a:cs typeface="+mn-cs"/>
            </a:rPr>
            <a:t>を付けることがふさわしくない理由を具体的に記載してください。</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（費用が高額のため等の理由は認められません。）</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263524</xdr:colOff>
      <xdr:row>5</xdr:row>
      <xdr:rowOff>104774</xdr:rowOff>
    </xdr:from>
    <xdr:to>
      <xdr:col>19</xdr:col>
      <xdr:colOff>514349</xdr:colOff>
      <xdr:row>31</xdr:row>
      <xdr:rowOff>171450</xdr:rowOff>
    </xdr:to>
    <xdr:sp macro="" textlink="">
      <xdr:nvSpPr>
        <xdr:cNvPr id="2" name="正方形/長方形 1">
          <a:extLst>
            <a:ext uri="{FF2B5EF4-FFF2-40B4-BE49-F238E27FC236}">
              <a16:creationId xmlns:a16="http://schemas.microsoft.com/office/drawing/2014/main" id="{94E97FAB-B024-4E50-A914-E0F72D3EAFFC}"/>
            </a:ext>
          </a:extLst>
        </xdr:cNvPr>
        <xdr:cNvSpPr/>
      </xdr:nvSpPr>
      <xdr:spPr>
        <a:xfrm>
          <a:off x="6950074" y="1266824"/>
          <a:ext cx="6423025" cy="5514976"/>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＜作成上の留意点＞</a:t>
          </a:r>
          <a:br>
            <a:rPr kumimoji="1" lang="en-US" altLang="ja-JP" sz="1100">
              <a:solidFill>
                <a:schemeClr val="tx1"/>
              </a:solidFill>
            </a:rPr>
          </a:br>
          <a:r>
            <a:rPr kumimoji="1" lang="ja-JP" altLang="en-US" sz="1100">
              <a:solidFill>
                <a:schemeClr val="tx1"/>
              </a:solidFill>
            </a:rPr>
            <a:t>（１）対象設備</a:t>
          </a:r>
          <a:endParaRPr kumimoji="1" lang="en-US" altLang="ja-JP" sz="1100">
            <a:solidFill>
              <a:schemeClr val="tx1"/>
            </a:solidFill>
          </a:endParaRPr>
        </a:p>
        <a:p>
          <a:pPr algn="l"/>
          <a:r>
            <a:rPr kumimoji="1" lang="ja-JP" altLang="en-US" sz="1100">
              <a:solidFill>
                <a:schemeClr val="tx1"/>
              </a:solidFill>
            </a:rPr>
            <a:t>・「１　年間</a:t>
          </a:r>
          <a:r>
            <a:rPr kumimoji="1" lang="en-US" altLang="ja-JP" sz="1100">
              <a:solidFill>
                <a:schemeClr val="tx1"/>
              </a:solidFill>
            </a:rPr>
            <a:t>CO2</a:t>
          </a:r>
          <a:r>
            <a:rPr kumimoji="1" lang="ja-JP" altLang="en-US" sz="1100">
              <a:solidFill>
                <a:schemeClr val="tx1"/>
              </a:solidFill>
            </a:rPr>
            <a:t>排出削減予測量」シートの「</a:t>
          </a:r>
          <a:r>
            <a:rPr kumimoji="1" lang="en-US" altLang="ja-JP" sz="1100">
              <a:solidFill>
                <a:schemeClr val="tx1"/>
              </a:solidFill>
            </a:rPr>
            <a:t>EMS</a:t>
          </a:r>
          <a:r>
            <a:rPr kumimoji="1" lang="ja-JP" altLang="en-US" sz="1100">
              <a:solidFill>
                <a:schemeClr val="tx1"/>
              </a:solidFill>
            </a:rPr>
            <a:t>による計測・制御対象設備」と整合させてください。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（２）設置場所</a:t>
          </a:r>
          <a:endParaRPr kumimoji="1" lang="en-US" altLang="ja-JP" sz="1100">
            <a:solidFill>
              <a:schemeClr val="tx1"/>
            </a:solidFill>
          </a:endParaRPr>
        </a:p>
        <a:p>
          <a:pPr algn="l"/>
          <a:r>
            <a:rPr kumimoji="1" lang="ja-JP" altLang="en-US" sz="1100">
              <a:solidFill>
                <a:schemeClr val="tx1"/>
              </a:solidFill>
            </a:rPr>
            <a:t>・計測機器の設置場所を記載してください。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（３）計測項目</a:t>
          </a:r>
          <a:endParaRPr kumimoji="1" lang="en-US" altLang="ja-JP" sz="1100">
            <a:solidFill>
              <a:schemeClr val="tx1"/>
            </a:solidFill>
          </a:endParaRPr>
        </a:p>
        <a:p>
          <a:pPr algn="l"/>
          <a:r>
            <a:rPr kumimoji="1" lang="ja-JP" altLang="en-US" sz="1100">
              <a:solidFill>
                <a:schemeClr val="tx1"/>
              </a:solidFill>
            </a:rPr>
            <a:t>・本事業は、削減対策の実施に必要な項目を計測いただきます。</a:t>
          </a:r>
          <a:endParaRPr kumimoji="1" lang="en-US" altLang="ja-JP" sz="1100">
            <a:solidFill>
              <a:schemeClr val="tx1"/>
            </a:solidFill>
          </a:endParaRPr>
        </a:p>
        <a:p>
          <a:pPr algn="l"/>
          <a:r>
            <a:rPr kumimoji="1" lang="ja-JP" altLang="en-US" sz="1100">
              <a:solidFill>
                <a:schemeClr val="tx1"/>
              </a:solidFill>
            </a:rPr>
            <a:t>・その計測項目を対象設備ごとに記載してください。</a:t>
          </a:r>
          <a:endParaRPr kumimoji="1" lang="en-US" altLang="ja-JP" sz="1100">
            <a:solidFill>
              <a:schemeClr val="tx1"/>
            </a:solidFill>
          </a:endParaRPr>
        </a:p>
        <a:p>
          <a:pPr algn="l"/>
          <a:r>
            <a:rPr kumimoji="1" lang="ja-JP" altLang="en-US" sz="900">
              <a:solidFill>
                <a:schemeClr val="tx1"/>
              </a:solidFill>
            </a:rPr>
            <a:t>　（例）</a:t>
          </a:r>
          <a:r>
            <a:rPr kumimoji="1" lang="en-US" altLang="ja-JP" sz="700">
              <a:solidFill>
                <a:schemeClr val="tx1"/>
              </a:solidFill>
            </a:rPr>
            <a:t>※</a:t>
          </a:r>
          <a:r>
            <a:rPr kumimoji="1" lang="ja-JP" altLang="en-US" sz="700">
              <a:solidFill>
                <a:schemeClr val="tx1"/>
              </a:solidFill>
            </a:rPr>
            <a:t>詳細な例は募集要領を御覧ください。</a:t>
          </a:r>
          <a:endParaRPr kumimoji="1" lang="en-US" altLang="ja-JP" sz="700">
            <a:solidFill>
              <a:schemeClr val="tx1"/>
            </a:solidFill>
          </a:endParaRPr>
        </a:p>
        <a:p>
          <a:pPr algn="l"/>
          <a:r>
            <a:rPr kumimoji="1" lang="ja-JP" altLang="en-US" sz="900">
              <a:solidFill>
                <a:schemeClr val="tx1"/>
              </a:solidFill>
            </a:rPr>
            <a:t>　　蒸気ボイラ　：　蒸気量、蒸気圧、温度及び燃料使用量　など</a:t>
          </a:r>
          <a:endParaRPr kumimoji="1" lang="en-US" altLang="ja-JP" sz="900">
            <a:solidFill>
              <a:schemeClr val="tx1"/>
            </a:solidFill>
          </a:endParaRPr>
        </a:p>
        <a:p>
          <a:pPr algn="l"/>
          <a:r>
            <a:rPr kumimoji="1" lang="ja-JP" altLang="en-US" sz="900">
              <a:solidFill>
                <a:schemeClr val="tx1"/>
              </a:solidFill>
            </a:rPr>
            <a:t>　　空調機器（エアコン）　：　電力使用量　など</a:t>
          </a:r>
          <a:endParaRPr kumimoji="1" lang="en-US" altLang="ja-JP" sz="900">
            <a:solidFill>
              <a:schemeClr val="tx1"/>
            </a:solidFill>
          </a:endParaRPr>
        </a:p>
        <a:p>
          <a:pPr algn="l"/>
          <a:r>
            <a:rPr kumimoji="1" lang="ja-JP" altLang="en-US" sz="900">
              <a:solidFill>
                <a:schemeClr val="tx1"/>
              </a:solidFill>
            </a:rPr>
            <a:t>　　コンプレッサ　：　電力使用量、エアー圧力及び空気量　など</a:t>
          </a:r>
          <a:endParaRPr kumimoji="1" lang="en-US" altLang="ja-JP" sz="900">
            <a:solidFill>
              <a:schemeClr val="tx1"/>
            </a:solidFill>
          </a:endParaRPr>
        </a:p>
        <a:p>
          <a:pPr algn="l"/>
          <a:endParaRPr kumimoji="1" lang="en-US" altLang="ja-JP" sz="1000">
            <a:solidFill>
              <a:schemeClr val="tx1"/>
            </a:solidFill>
          </a:endParaRPr>
        </a:p>
        <a:p>
          <a:pPr algn="l"/>
          <a:r>
            <a:rPr kumimoji="1" lang="ja-JP" altLang="en-US" sz="1100">
              <a:solidFill>
                <a:schemeClr val="tx1"/>
              </a:solidFill>
            </a:rPr>
            <a:t>（４）計測機器種別</a:t>
          </a:r>
          <a:endParaRPr kumimoji="1" lang="en-US" altLang="ja-JP" sz="1100">
            <a:solidFill>
              <a:schemeClr val="tx1"/>
            </a:solidFill>
          </a:endParaRPr>
        </a:p>
        <a:p>
          <a:pPr algn="l"/>
          <a:r>
            <a:rPr kumimoji="1" lang="ja-JP" altLang="en-US" sz="1100">
              <a:solidFill>
                <a:schemeClr val="tx1"/>
              </a:solidFill>
            </a:rPr>
            <a:t>・設置する計測機器について、通信機器や制御装置、計測計量機器などの種類を記載してください。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（５）計測点数</a:t>
          </a:r>
          <a:endParaRPr kumimoji="1" lang="en-US" altLang="ja-JP" sz="1100">
            <a:solidFill>
              <a:schemeClr val="tx1"/>
            </a:solidFill>
          </a:endParaRPr>
        </a:p>
        <a:p>
          <a:pPr algn="l"/>
          <a:r>
            <a:rPr kumimoji="1" lang="ja-JP" altLang="en-US" sz="1100">
              <a:solidFill>
                <a:schemeClr val="tx1"/>
              </a:solidFill>
            </a:rPr>
            <a:t>・計測箇所ごとに点数を記載してください。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（６）制御点数</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EMS</a:t>
          </a:r>
          <a:r>
            <a:rPr kumimoji="1" lang="ja-JP" altLang="en-US" sz="1100">
              <a:solidFill>
                <a:schemeClr val="tx1"/>
              </a:solidFill>
            </a:rPr>
            <a:t>により制御している場合には制御している制御箇所ごとに１点として記載してください。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（７）補助対象設備</a:t>
          </a:r>
          <a:endParaRPr kumimoji="1" lang="en-US" altLang="ja-JP" sz="1100">
            <a:solidFill>
              <a:schemeClr val="tx1"/>
            </a:solidFill>
          </a:endParaRPr>
        </a:p>
        <a:p>
          <a:pPr algn="l"/>
          <a:r>
            <a:rPr kumimoji="1" lang="ja-JP" altLang="en-US" sz="1100">
              <a:solidFill>
                <a:schemeClr val="tx1"/>
              </a:solidFill>
            </a:rPr>
            <a:t>・本補助事業により、ＥＭＳ導入と同時に更新・導入する設備に「○」を選択してください。</a:t>
          </a:r>
          <a:endParaRPr kumimoji="1" lang="en-US" altLang="ja-JP" sz="1100">
            <a:solidFill>
              <a:schemeClr val="tx1"/>
            </a:solidFill>
          </a:endParaRPr>
        </a:p>
        <a:p>
          <a:pPr algn="l"/>
          <a:r>
            <a:rPr kumimoji="1" lang="ja-JP" altLang="en-US" sz="1100" b="1" u="sng">
              <a:solidFill>
                <a:sysClr val="windowText" lastClr="000000"/>
              </a:solidFill>
            </a:rPr>
            <a:t>（同時導入する設備が対象設備に含まれることが要件になります。</a:t>
          </a:r>
          <a:endParaRPr kumimoji="1" lang="en-US" altLang="ja-JP" sz="1100" b="1" u="sng">
            <a:solidFill>
              <a:sysClr val="windowText" lastClr="000000"/>
            </a:solidFill>
          </a:endParaRPr>
        </a:p>
        <a:p>
          <a:pPr algn="l"/>
          <a:r>
            <a:rPr kumimoji="1" lang="ja-JP" altLang="en-US" sz="1100" b="1" u="sng">
              <a:solidFill>
                <a:sysClr val="windowText" lastClr="000000"/>
              </a:solidFill>
            </a:rPr>
            <a:t>　ただし、同時導入する設備が電気又は熱を発生させる設備</a:t>
          </a:r>
          <a:endParaRPr kumimoji="1" lang="en-US" altLang="ja-JP" sz="1100" b="1" u="sng">
            <a:solidFill>
              <a:sysClr val="windowText" lastClr="000000"/>
            </a:solidFill>
          </a:endParaRPr>
        </a:p>
        <a:p>
          <a:pPr algn="l"/>
          <a:r>
            <a:rPr kumimoji="1" lang="ja-JP" altLang="en-US" sz="1100" b="1" u="sng">
              <a:solidFill>
                <a:sysClr val="windowText" lastClr="000000"/>
              </a:solidFill>
            </a:rPr>
            <a:t>　（再生可能エネルギー利用設備やコージェネレーション設備など）の場合は、</a:t>
          </a:r>
          <a:endParaRPr kumimoji="1" lang="en-US" altLang="ja-JP" sz="1100" b="1" u="sng">
            <a:solidFill>
              <a:sysClr val="windowText" lastClr="000000"/>
            </a:solidFill>
          </a:endParaRPr>
        </a:p>
        <a:p>
          <a:pPr algn="l"/>
          <a:r>
            <a:rPr kumimoji="1" lang="ja-JP" altLang="en-US" sz="1100" b="1" u="sng">
              <a:solidFill>
                <a:sysClr val="windowText" lastClr="000000"/>
              </a:solidFill>
            </a:rPr>
            <a:t>　それにより発生させた電気又は熱を使用する設備（既存設備も可）が</a:t>
          </a:r>
          <a:endParaRPr kumimoji="1" lang="en-US" altLang="ja-JP" sz="1100" b="1" u="sng">
            <a:solidFill>
              <a:sysClr val="windowText" lastClr="000000"/>
            </a:solidFill>
          </a:endParaRPr>
        </a:p>
        <a:p>
          <a:pPr algn="l"/>
          <a:r>
            <a:rPr kumimoji="1" lang="ja-JP" altLang="en-US" sz="1100" b="1" u="sng">
              <a:solidFill>
                <a:sysClr val="windowText" lastClr="000000"/>
              </a:solidFill>
            </a:rPr>
            <a:t>　計測及び制御の対象設備に含まれる事業も認めるものとします。 ）</a:t>
          </a:r>
          <a:endParaRPr kumimoji="1" lang="en-US" altLang="ja-JP" sz="1100" b="1" u="sng">
            <a:solidFill>
              <a:sysClr val="windowText" lastClr="000000"/>
            </a:solidFill>
          </a:endParaRPr>
        </a:p>
        <a:p>
          <a:pPr algn="l"/>
          <a:endParaRPr kumimoji="1" lang="en-US" altLang="ja-JP"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161925</xdr:colOff>
      <xdr:row>2</xdr:row>
      <xdr:rowOff>28576</xdr:rowOff>
    </xdr:from>
    <xdr:to>
      <xdr:col>42</xdr:col>
      <xdr:colOff>349250</xdr:colOff>
      <xdr:row>6</xdr:row>
      <xdr:rowOff>161925</xdr:rowOff>
    </xdr:to>
    <xdr:sp macro="" textlink="">
      <xdr:nvSpPr>
        <xdr:cNvPr id="2" name="正方形/長方形 1">
          <a:extLst>
            <a:ext uri="{FF2B5EF4-FFF2-40B4-BE49-F238E27FC236}">
              <a16:creationId xmlns:a16="http://schemas.microsoft.com/office/drawing/2014/main" id="{F2F7C560-A613-4098-84DF-CED8285540F4}"/>
            </a:ext>
          </a:extLst>
        </xdr:cNvPr>
        <xdr:cNvSpPr/>
      </xdr:nvSpPr>
      <xdr:spPr>
        <a:xfrm>
          <a:off x="6753225" y="276226"/>
          <a:ext cx="4902200" cy="819149"/>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＜作成上の留意点＞</a:t>
          </a:r>
          <a:br>
            <a:rPr kumimoji="1" lang="en-US" altLang="ja-JP" sz="1100">
              <a:solidFill>
                <a:schemeClr val="tx1"/>
              </a:solidFill>
            </a:rPr>
          </a:br>
          <a:r>
            <a:rPr kumimoji="1" lang="en-US" altLang="ja-JP" sz="1100">
              <a:solidFill>
                <a:schemeClr val="tx1"/>
              </a:solidFill>
            </a:rPr>
            <a:t>EMS</a:t>
          </a:r>
          <a:r>
            <a:rPr kumimoji="1" lang="ja-JP" altLang="en-US" sz="1100">
              <a:solidFill>
                <a:schemeClr val="tx1"/>
              </a:solidFill>
            </a:rPr>
            <a:t>の概要がわかる図を添付してください。</a:t>
          </a:r>
          <a:endParaRPr kumimoji="1" lang="en-US" altLang="ja-JP" sz="1100">
            <a:solidFill>
              <a:schemeClr val="tx1"/>
            </a:solidFill>
          </a:endParaRPr>
        </a:p>
        <a:p>
          <a:pPr algn="l"/>
          <a:r>
            <a:rPr kumimoji="1" lang="ja-JP" altLang="en-US" sz="1100">
              <a:solidFill>
                <a:schemeClr val="tx1"/>
              </a:solidFill>
            </a:rPr>
            <a:t>（図のサイズ等により、添付が難しい場合は、別途資料を提出してください）</a:t>
          </a:r>
          <a:endParaRPr kumimoji="1" lang="en-US" altLang="ja-JP"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295275</xdr:colOff>
      <xdr:row>2</xdr:row>
      <xdr:rowOff>200025</xdr:rowOff>
    </xdr:from>
    <xdr:to>
      <xdr:col>13</xdr:col>
      <xdr:colOff>666750</xdr:colOff>
      <xdr:row>5</xdr:row>
      <xdr:rowOff>419100</xdr:rowOff>
    </xdr:to>
    <xdr:sp macro="" textlink="">
      <xdr:nvSpPr>
        <xdr:cNvPr id="2" name="正方形/長方形 1">
          <a:extLst>
            <a:ext uri="{FF2B5EF4-FFF2-40B4-BE49-F238E27FC236}">
              <a16:creationId xmlns:a16="http://schemas.microsoft.com/office/drawing/2014/main" id="{8977EC10-1402-4453-A1C6-9B8FEC54DA9C}"/>
            </a:ext>
          </a:extLst>
        </xdr:cNvPr>
        <xdr:cNvSpPr/>
      </xdr:nvSpPr>
      <xdr:spPr>
        <a:xfrm>
          <a:off x="8601075" y="619125"/>
          <a:ext cx="5857875" cy="1352550"/>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＜作成上の留意点＞</a:t>
          </a:r>
          <a:br>
            <a:rPr kumimoji="1" lang="en-US" altLang="ja-JP" sz="1100">
              <a:solidFill>
                <a:schemeClr val="tx1"/>
              </a:solidFill>
            </a:rPr>
          </a:br>
          <a:r>
            <a:rPr kumimoji="1" lang="ja-JP" altLang="en-US" sz="1100">
              <a:solidFill>
                <a:schemeClr val="tx1"/>
              </a:solidFill>
            </a:rPr>
            <a:t>・「根拠資料」欄には、</a:t>
          </a:r>
          <a:endParaRPr kumimoji="1" lang="en-US" altLang="ja-JP" sz="1100">
            <a:solidFill>
              <a:schemeClr val="tx1"/>
            </a:solidFill>
          </a:endParaRPr>
        </a:p>
        <a:p>
          <a:pPr algn="l"/>
          <a:r>
            <a:rPr kumimoji="1" lang="ja-JP" altLang="en-US" sz="1100">
              <a:solidFill>
                <a:schemeClr val="tx1"/>
              </a:solidFill>
            </a:rPr>
            <a:t>　カタログ○Ｐ　、　提出資料「○○○」○Ｐ　、　本様式「２　導入するシステム・設備」</a:t>
          </a:r>
          <a:endParaRPr kumimoji="1" lang="en-US" altLang="ja-JP" sz="1100">
            <a:solidFill>
              <a:schemeClr val="tx1"/>
            </a:solidFill>
          </a:endParaRPr>
        </a:p>
        <a:p>
          <a:pPr algn="l"/>
          <a:r>
            <a:rPr kumimoji="1" lang="ja-JP" altLang="en-US" sz="1100">
              <a:solidFill>
                <a:schemeClr val="tx1"/>
              </a:solidFill>
            </a:rPr>
            <a:t>　など記載してください。</a:t>
          </a:r>
          <a:endParaRPr kumimoji="1" lang="en-US" altLang="ja-JP" sz="1100">
            <a:solidFill>
              <a:schemeClr val="tx1"/>
            </a:solidFill>
          </a:endParaRPr>
        </a:p>
        <a:p>
          <a:pPr algn="l"/>
          <a:r>
            <a:rPr kumimoji="1" lang="ja-JP" altLang="en-US" sz="1100">
              <a:solidFill>
                <a:schemeClr val="tx1"/>
              </a:solidFill>
            </a:rPr>
            <a:t>・根拠資料がない場合は、なしと記載してください。</a:t>
          </a:r>
          <a:endParaRPr kumimoji="1" lang="en-US" altLang="ja-JP" sz="1100">
            <a:solidFill>
              <a:schemeClr val="tx1"/>
            </a:solidFill>
          </a:endParaRPr>
        </a:p>
        <a:p>
          <a:pPr algn="l"/>
          <a:r>
            <a:rPr kumimoji="1" lang="ja-JP" altLang="en-US" sz="1100">
              <a:solidFill>
                <a:schemeClr val="tx1"/>
              </a:solidFill>
            </a:rPr>
            <a:t>　信憑性の観点から、埼玉県から問合せ又は追加書類提出の依頼等を行う場合があります。</a:t>
          </a:r>
          <a:endParaRPr kumimoji="1" lang="en-US" altLang="ja-JP"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43</xdr:col>
      <xdr:colOff>87312</xdr:colOff>
      <xdr:row>0</xdr:row>
      <xdr:rowOff>63501</xdr:rowOff>
    </xdr:from>
    <xdr:to>
      <xdr:col>57</xdr:col>
      <xdr:colOff>31750</xdr:colOff>
      <xdr:row>2</xdr:row>
      <xdr:rowOff>277813</xdr:rowOff>
    </xdr:to>
    <xdr:sp macro="" textlink="">
      <xdr:nvSpPr>
        <xdr:cNvPr id="3" name="四角形: 角を丸くする 2">
          <a:extLst>
            <a:ext uri="{FF2B5EF4-FFF2-40B4-BE49-F238E27FC236}">
              <a16:creationId xmlns:a16="http://schemas.microsoft.com/office/drawing/2014/main" id="{7BD85F6C-78C8-428F-96FC-6E1AA06A4F38}"/>
            </a:ext>
          </a:extLst>
        </xdr:cNvPr>
        <xdr:cNvSpPr/>
      </xdr:nvSpPr>
      <xdr:spPr>
        <a:xfrm>
          <a:off x="10255250" y="63501"/>
          <a:ext cx="1246188" cy="563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158750</xdr:colOff>
      <xdr:row>0</xdr:row>
      <xdr:rowOff>95251</xdr:rowOff>
    </xdr:from>
    <xdr:to>
      <xdr:col>15</xdr:col>
      <xdr:colOff>29105</xdr:colOff>
      <xdr:row>3</xdr:row>
      <xdr:rowOff>108480</xdr:rowOff>
    </xdr:to>
    <xdr:sp macro="" textlink="">
      <xdr:nvSpPr>
        <xdr:cNvPr id="2" name="四角形: 角を丸くする 1">
          <a:extLst>
            <a:ext uri="{FF2B5EF4-FFF2-40B4-BE49-F238E27FC236}">
              <a16:creationId xmlns:a16="http://schemas.microsoft.com/office/drawing/2014/main" id="{C9DCDD63-87CD-423C-95C7-5853D8870F13}"/>
            </a:ext>
          </a:extLst>
        </xdr:cNvPr>
        <xdr:cNvSpPr/>
      </xdr:nvSpPr>
      <xdr:spPr>
        <a:xfrm>
          <a:off x="6561667" y="95251"/>
          <a:ext cx="1246188" cy="563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12942/Box/&#12304;02_&#35506;&#25152;&#20849;&#26377;&#12305;05_02_&#28201;&#26262;&#21270;&#23550;&#31574;&#35506;/R04&#24180;&#24230;/&#20013;&#23567;&#25285;&#24403;/22_&#20107;&#26989;&#32773;&#25903;&#25588;/22_05_CO2&#25490;&#20986;&#21066;&#28187;&#35373;&#20633;&#23566;&#20837;&#35036;&#21161;/22_05_070_&#35373;&#20633;&#35036;&#21161;&#12288;6&#26376;&#35036;&#27491;&#23550;&#24540;/&#35201;&#32177;&#12539;&#27096;&#24335;&#25913;&#27491;/&#27096;&#24335;&#31532;1-1&#21495;&#65288;&#30003;&#35531;&#26360;&#65289;8.4.xlsx" TargetMode="External"/><Relationship Id="rId1" Type="http://schemas.openxmlformats.org/officeDocument/2006/relationships/externalLinkPath" Target="/Users/112942/Box/&#12304;02_&#35506;&#25152;&#20849;&#26377;&#12305;05_02_&#28201;&#26262;&#21270;&#23550;&#31574;&#35506;/R04&#24180;&#24230;/&#20013;&#23567;&#25285;&#24403;/22_&#20107;&#26989;&#32773;&#25903;&#25588;/22_05_CO2&#25490;&#20986;&#21066;&#28187;&#35373;&#20633;&#23566;&#20837;&#35036;&#21161;/22_05_070_&#35373;&#20633;&#35036;&#21161;&#12288;6&#26376;&#35036;&#27491;&#23550;&#24540;/&#35201;&#32177;&#12539;&#27096;&#24335;&#25913;&#27491;/&#27096;&#24335;&#31532;1-1&#21495;&#65288;&#30003;&#35531;&#26360;&#65289;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重要事項確認書"/>
      <sheetName val="事業実施者・事業内容"/>
      <sheetName val="事業費内訳"/>
      <sheetName val="ボイラ排出量算定（追加)"/>
      <sheetName val="Sheet1"/>
      <sheetName val="導入設備詳細"/>
      <sheetName val="省エネ計画書"/>
      <sheetName val="CO2換算シート"/>
      <sheetName val="現況写真"/>
      <sheetName val="省エネ計画書 (記入例)"/>
    </sheetNames>
    <sheetDataSet>
      <sheetData sheetId="0"/>
      <sheetData sheetId="1">
        <row r="75">
          <cell r="A75" t="str">
            <v>農業・林業</v>
          </cell>
          <cell r="B75" t="str">
            <v>漁業</v>
          </cell>
          <cell r="C75" t="str">
            <v>鉱業・採石業・砂利採取業</v>
          </cell>
          <cell r="D75" t="str">
            <v>建設業</v>
          </cell>
          <cell r="E75" t="str">
            <v>製造業</v>
          </cell>
          <cell r="F75" t="str">
            <v>電気・ガス・熱供給・水道業</v>
          </cell>
          <cell r="G75" t="str">
            <v>情報通信業</v>
          </cell>
          <cell r="H75" t="str">
            <v>運輸業・郵便業</v>
          </cell>
          <cell r="I75" t="str">
            <v>卸売業・小売業</v>
          </cell>
          <cell r="J75" t="str">
            <v>金融業・保険業</v>
          </cell>
          <cell r="K75" t="str">
            <v>不動産業・物品賃貸業</v>
          </cell>
          <cell r="L75" t="str">
            <v>学術研究・専門・技術サービス業</v>
          </cell>
          <cell r="M75" t="str">
            <v>宿泊業・飲食サービス業</v>
          </cell>
          <cell r="N75" t="str">
            <v>生活関連サービス業・娯楽業</v>
          </cell>
          <cell r="O75" t="str">
            <v>教育・学習支援業</v>
          </cell>
          <cell r="P75" t="str">
            <v>医療・福祉</v>
          </cell>
          <cell r="Q75" t="str">
            <v>複合サービス事業</v>
          </cell>
          <cell r="R75" t="str">
            <v>サービス業</v>
          </cell>
        </row>
      </sheetData>
      <sheetData sheetId="2">
        <row r="37">
          <cell r="Z3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6A00-E45E-4AF4-9AA3-171E02874396}">
  <sheetPr>
    <tabColor rgb="FF00B0F0"/>
    <pageSetUpPr fitToPage="1"/>
  </sheetPr>
  <dimension ref="A2:AL80"/>
  <sheetViews>
    <sheetView tabSelected="1" view="pageBreakPreview" zoomScaleNormal="100" zoomScaleSheetLayoutView="100" workbookViewId="0">
      <selection activeCell="O6" sqref="O6:AH6"/>
    </sheetView>
  </sheetViews>
  <sheetFormatPr defaultColWidth="8.5" defaultRowHeight="19.7" customHeight="1"/>
  <cols>
    <col min="1" max="34" width="2.5" style="29" customWidth="1"/>
    <col min="35" max="36" width="2.625" style="30" customWidth="1"/>
    <col min="37" max="37" width="8.5" style="30"/>
    <col min="38" max="38" width="14.625" style="30" hidden="1" customWidth="1"/>
    <col min="39" max="39" width="14.625" style="30" bestFit="1" customWidth="1"/>
    <col min="40" max="40" width="16.75" style="30" bestFit="1" customWidth="1"/>
    <col min="41" max="41" width="19.875" style="30" bestFit="1" customWidth="1"/>
    <col min="42" max="42" width="12.5" style="30" bestFit="1" customWidth="1"/>
    <col min="43" max="43" width="7.875" style="30" bestFit="1" customWidth="1"/>
    <col min="44" max="44" width="12.5" style="30" bestFit="1" customWidth="1"/>
    <col min="45" max="16384" width="8.5" style="30"/>
  </cols>
  <sheetData>
    <row r="2" spans="1:34" ht="19.7" customHeight="1">
      <c r="B2" s="13"/>
      <c r="C2" s="13"/>
      <c r="D2" s="13"/>
      <c r="E2" s="13"/>
      <c r="F2" s="13"/>
      <c r="G2" s="13"/>
      <c r="H2" s="13"/>
      <c r="I2" s="13"/>
      <c r="J2" s="13"/>
      <c r="K2" s="13"/>
      <c r="L2" s="13"/>
      <c r="M2" s="13"/>
      <c r="N2" s="13"/>
      <c r="O2" s="13"/>
      <c r="P2" s="13"/>
      <c r="Q2" s="13"/>
      <c r="R2" s="13"/>
      <c r="S2" s="13"/>
      <c r="T2" s="13"/>
      <c r="U2" s="13"/>
      <c r="V2" s="13"/>
      <c r="W2" s="86"/>
      <c r="X2" s="86"/>
      <c r="Y2" s="86"/>
      <c r="Z2" s="86"/>
      <c r="AA2" s="86"/>
      <c r="AB2" s="86"/>
      <c r="AC2" s="86"/>
      <c r="AD2" s="86"/>
      <c r="AE2" s="86"/>
      <c r="AF2" s="86"/>
      <c r="AG2" s="86"/>
      <c r="AH2" s="86"/>
    </row>
    <row r="3" spans="1:34" ht="19.7" customHeight="1">
      <c r="A3" s="13"/>
      <c r="B3" s="13"/>
      <c r="C3" s="13"/>
      <c r="D3" s="13"/>
      <c r="E3" s="13"/>
      <c r="F3" s="13"/>
      <c r="G3" s="13"/>
      <c r="H3" s="13"/>
      <c r="I3" s="13"/>
      <c r="J3" s="13"/>
      <c r="K3" s="13"/>
      <c r="L3" s="13"/>
      <c r="M3" s="13"/>
      <c r="N3" s="13"/>
      <c r="O3" s="13"/>
      <c r="P3" s="13"/>
      <c r="Q3" s="13"/>
      <c r="R3" s="13"/>
      <c r="S3" s="13"/>
      <c r="T3" s="13"/>
      <c r="U3" s="13"/>
      <c r="V3" s="13"/>
      <c r="X3" s="13"/>
      <c r="Y3" s="13"/>
      <c r="Z3" s="13"/>
      <c r="AA3" s="13"/>
      <c r="AB3" s="13"/>
      <c r="AC3" s="13"/>
      <c r="AD3" s="13"/>
      <c r="AE3" s="13"/>
      <c r="AF3" s="13"/>
      <c r="AG3" s="13"/>
      <c r="AH3" s="13"/>
    </row>
    <row r="4" spans="1:34" ht="19.7" customHeight="1">
      <c r="A4" s="31"/>
      <c r="B4" s="31"/>
      <c r="C4" s="31"/>
      <c r="D4" s="31"/>
      <c r="E4" s="31"/>
      <c r="F4" s="31"/>
      <c r="G4" s="31"/>
      <c r="H4" s="31"/>
      <c r="I4" s="31"/>
      <c r="J4" s="31"/>
      <c r="K4" s="31"/>
      <c r="L4" s="31"/>
      <c r="M4" s="13"/>
      <c r="N4" s="13"/>
      <c r="O4" s="13"/>
      <c r="P4" s="13"/>
      <c r="Q4" s="13"/>
      <c r="R4" s="13"/>
      <c r="S4" s="13"/>
      <c r="T4" s="13"/>
      <c r="U4" s="13"/>
      <c r="V4" s="13"/>
      <c r="X4" s="13"/>
      <c r="Y4" s="13"/>
      <c r="Z4" s="13"/>
      <c r="AA4" s="13"/>
      <c r="AB4" s="13"/>
      <c r="AC4" s="13"/>
      <c r="AD4" s="13"/>
      <c r="AE4" s="13"/>
      <c r="AF4" s="13"/>
      <c r="AG4" s="13"/>
      <c r="AH4" s="13"/>
    </row>
    <row r="5" spans="1:34" ht="19.7" customHeight="1">
      <c r="B5" s="13"/>
      <c r="C5" s="13"/>
      <c r="D5" s="13"/>
      <c r="E5" s="13"/>
      <c r="F5" s="13"/>
      <c r="G5" s="13"/>
      <c r="H5" s="13"/>
      <c r="I5" s="13"/>
      <c r="J5" s="13"/>
      <c r="K5" s="13" t="s">
        <v>70</v>
      </c>
      <c r="L5" s="13"/>
      <c r="M5" s="13"/>
      <c r="N5" s="13"/>
      <c r="O5" s="32"/>
      <c r="P5" s="32"/>
      <c r="Q5" s="87"/>
      <c r="R5" s="87"/>
      <c r="S5" s="87"/>
      <c r="T5" s="87"/>
      <c r="U5" s="87"/>
      <c r="V5" s="87"/>
      <c r="W5" s="87"/>
      <c r="X5" s="87"/>
      <c r="Y5" s="87"/>
      <c r="Z5" s="87"/>
      <c r="AA5" s="87"/>
      <c r="AB5" s="87"/>
      <c r="AC5" s="87"/>
      <c r="AD5" s="87"/>
      <c r="AE5" s="87"/>
      <c r="AF5" s="87"/>
      <c r="AG5" s="87"/>
      <c r="AH5" s="87"/>
    </row>
    <row r="6" spans="1:34" ht="19.7" customHeight="1">
      <c r="B6" s="13"/>
      <c r="C6" s="13"/>
      <c r="D6" s="13"/>
      <c r="E6" s="13"/>
      <c r="F6" s="13"/>
      <c r="G6" s="13"/>
      <c r="H6" s="13"/>
      <c r="I6" s="13"/>
      <c r="J6" s="13"/>
      <c r="K6" s="13" t="s">
        <v>71</v>
      </c>
      <c r="L6" s="13"/>
      <c r="M6" s="13"/>
      <c r="N6" s="13"/>
      <c r="O6" s="88"/>
      <c r="P6" s="88"/>
      <c r="Q6" s="88"/>
      <c r="R6" s="88"/>
      <c r="S6" s="88"/>
      <c r="T6" s="88"/>
      <c r="U6" s="88"/>
      <c r="V6" s="88"/>
      <c r="W6" s="88"/>
      <c r="X6" s="88"/>
      <c r="Y6" s="88"/>
      <c r="Z6" s="88"/>
      <c r="AA6" s="88"/>
      <c r="AB6" s="88"/>
      <c r="AC6" s="88"/>
      <c r="AD6" s="88"/>
      <c r="AE6" s="88"/>
      <c r="AF6" s="88"/>
      <c r="AG6" s="88"/>
      <c r="AH6" s="88"/>
    </row>
    <row r="7" spans="1:34" ht="19.7" customHeight="1">
      <c r="B7" s="13"/>
      <c r="C7" s="13"/>
      <c r="D7" s="13"/>
      <c r="E7" s="13"/>
      <c r="F7" s="13"/>
      <c r="G7" s="13"/>
      <c r="H7" s="13"/>
      <c r="I7" s="13"/>
      <c r="J7" s="13"/>
      <c r="K7" s="13" t="s">
        <v>72</v>
      </c>
      <c r="L7" s="13"/>
      <c r="M7" s="13"/>
      <c r="N7" s="13"/>
      <c r="O7" s="89"/>
      <c r="P7" s="89"/>
      <c r="Q7" s="89"/>
      <c r="R7" s="89"/>
      <c r="S7" s="89"/>
      <c r="T7" s="89"/>
      <c r="U7" s="89"/>
      <c r="V7" s="89"/>
      <c r="W7" s="89"/>
      <c r="X7" s="89"/>
      <c r="Y7" s="89"/>
      <c r="Z7" s="89"/>
      <c r="AA7" s="89"/>
      <c r="AB7" s="89"/>
      <c r="AC7" s="89"/>
      <c r="AD7" s="89"/>
      <c r="AE7" s="89"/>
      <c r="AF7" s="89"/>
      <c r="AG7" s="89"/>
      <c r="AH7" s="89"/>
    </row>
    <row r="8" spans="1:34" ht="19.7" customHeight="1">
      <c r="B8" s="13"/>
      <c r="C8" s="13"/>
      <c r="D8" s="13"/>
      <c r="E8" s="13"/>
      <c r="F8" s="13"/>
      <c r="G8" s="13"/>
      <c r="H8" s="13"/>
      <c r="I8" s="13"/>
      <c r="J8" s="13"/>
      <c r="K8" s="13" t="s">
        <v>83</v>
      </c>
      <c r="L8" s="13"/>
      <c r="M8" s="13"/>
      <c r="N8" s="13"/>
      <c r="O8" s="32"/>
      <c r="P8" s="32"/>
      <c r="Q8" s="32"/>
      <c r="R8" s="88"/>
      <c r="S8" s="88"/>
      <c r="T8" s="88"/>
      <c r="U8" s="88"/>
      <c r="V8" s="88"/>
      <c r="W8" s="88"/>
      <c r="X8" s="88"/>
      <c r="Y8" s="88"/>
      <c r="Z8" s="88"/>
      <c r="AA8" s="88"/>
      <c r="AB8" s="88"/>
      <c r="AC8" s="88"/>
      <c r="AD8" s="88"/>
      <c r="AE8" s="88"/>
      <c r="AF8" s="88"/>
      <c r="AG8" s="88"/>
      <c r="AH8" s="88"/>
    </row>
    <row r="9" spans="1:34" ht="19.7" customHeight="1">
      <c r="B9" s="13"/>
      <c r="C9" s="13"/>
      <c r="D9" s="13"/>
      <c r="E9" s="13"/>
      <c r="F9" s="13"/>
      <c r="G9" s="13"/>
      <c r="H9" s="13"/>
      <c r="I9" s="13"/>
      <c r="J9" s="13"/>
      <c r="K9" s="13"/>
      <c r="L9" s="13"/>
      <c r="M9" s="13"/>
      <c r="N9" s="13"/>
      <c r="O9" s="13"/>
      <c r="P9" s="13"/>
      <c r="Q9" s="13"/>
      <c r="R9" s="13"/>
      <c r="S9" s="13"/>
      <c r="T9" s="13"/>
      <c r="U9" s="13"/>
      <c r="V9" s="13"/>
      <c r="X9" s="13"/>
      <c r="Y9" s="13"/>
      <c r="Z9" s="13"/>
      <c r="AA9" s="13"/>
      <c r="AB9" s="13"/>
      <c r="AC9" s="13"/>
      <c r="AD9" s="13"/>
      <c r="AE9" s="13"/>
      <c r="AF9" s="13"/>
      <c r="AG9" s="13"/>
      <c r="AH9" s="13"/>
    </row>
    <row r="10" spans="1:34" ht="19.7" customHeight="1">
      <c r="B10" s="13"/>
      <c r="C10" s="13"/>
      <c r="D10" s="13"/>
      <c r="E10" s="13"/>
      <c r="F10" s="13"/>
      <c r="G10" s="13"/>
      <c r="H10" s="13"/>
      <c r="I10" s="13"/>
      <c r="J10" s="13"/>
      <c r="K10" s="13" t="s">
        <v>73</v>
      </c>
      <c r="L10" s="13"/>
      <c r="M10" s="13"/>
      <c r="N10" s="13"/>
      <c r="O10" s="13"/>
      <c r="P10" s="13"/>
      <c r="Q10" s="90"/>
      <c r="R10" s="90"/>
      <c r="S10" s="90"/>
      <c r="T10" s="90"/>
      <c r="U10" s="90"/>
      <c r="V10" s="90"/>
      <c r="W10" s="90"/>
      <c r="X10" s="90"/>
      <c r="Y10" s="90"/>
      <c r="Z10" s="90"/>
      <c r="AA10" s="90"/>
      <c r="AB10" s="90"/>
      <c r="AC10" s="90"/>
      <c r="AD10" s="90"/>
      <c r="AE10" s="90"/>
      <c r="AF10" s="90"/>
      <c r="AG10" s="90"/>
      <c r="AH10" s="90"/>
    </row>
    <row r="11" spans="1:34" ht="19.7" customHeight="1">
      <c r="B11" s="13"/>
      <c r="C11" s="13"/>
      <c r="D11" s="13"/>
      <c r="E11" s="13"/>
      <c r="F11" s="13"/>
      <c r="G11" s="13"/>
      <c r="H11" s="13"/>
      <c r="I11" s="13"/>
      <c r="J11" s="13"/>
      <c r="K11" s="13" t="s">
        <v>71</v>
      </c>
      <c r="L11" s="13"/>
      <c r="M11" s="13"/>
      <c r="N11" s="13"/>
      <c r="O11" s="91"/>
      <c r="P11" s="91"/>
      <c r="Q11" s="91"/>
      <c r="R11" s="91"/>
      <c r="S11" s="91"/>
      <c r="T11" s="91"/>
      <c r="U11" s="91"/>
      <c r="V11" s="91"/>
      <c r="W11" s="91"/>
      <c r="X11" s="91"/>
      <c r="Y11" s="91"/>
      <c r="Z11" s="91"/>
      <c r="AA11" s="91"/>
      <c r="AB11" s="91"/>
      <c r="AC11" s="91"/>
      <c r="AD11" s="91"/>
      <c r="AE11" s="91"/>
      <c r="AF11" s="91"/>
      <c r="AG11" s="91"/>
      <c r="AH11" s="91"/>
    </row>
    <row r="12" spans="1:34" ht="19.7" customHeight="1">
      <c r="B12" s="13"/>
      <c r="C12" s="13"/>
      <c r="D12" s="13"/>
      <c r="E12" s="13"/>
      <c r="F12" s="13"/>
      <c r="G12" s="13"/>
      <c r="H12" s="13"/>
      <c r="I12" s="13"/>
      <c r="J12" s="13"/>
      <c r="K12" s="13" t="s">
        <v>72</v>
      </c>
      <c r="L12" s="13"/>
      <c r="M12" s="13"/>
      <c r="N12" s="13"/>
      <c r="O12" s="91"/>
      <c r="P12" s="91"/>
      <c r="Q12" s="91"/>
      <c r="R12" s="91"/>
      <c r="S12" s="91"/>
      <c r="T12" s="91"/>
      <c r="U12" s="91"/>
      <c r="V12" s="91"/>
      <c r="W12" s="91"/>
      <c r="X12" s="91"/>
      <c r="Y12" s="91"/>
      <c r="Z12" s="91"/>
      <c r="AA12" s="91"/>
      <c r="AB12" s="91"/>
      <c r="AC12" s="91"/>
      <c r="AD12" s="91"/>
      <c r="AE12" s="91"/>
      <c r="AF12" s="91"/>
      <c r="AG12" s="91"/>
      <c r="AH12" s="91"/>
    </row>
    <row r="13" spans="1:34" ht="19.7" customHeight="1">
      <c r="B13" s="13"/>
      <c r="C13" s="13"/>
      <c r="D13" s="13"/>
      <c r="E13" s="13"/>
      <c r="F13" s="13"/>
      <c r="G13" s="13"/>
      <c r="H13" s="13"/>
      <c r="I13" s="13"/>
      <c r="J13" s="13"/>
      <c r="K13" s="13" t="s">
        <v>84</v>
      </c>
      <c r="L13" s="13"/>
      <c r="M13" s="13"/>
      <c r="N13" s="13"/>
      <c r="O13" s="13"/>
      <c r="P13" s="13"/>
      <c r="Q13" s="13"/>
      <c r="R13" s="91"/>
      <c r="S13" s="91"/>
      <c r="T13" s="91"/>
      <c r="U13" s="91"/>
      <c r="V13" s="91"/>
      <c r="W13" s="91"/>
      <c r="X13" s="91"/>
      <c r="Y13" s="91"/>
      <c r="Z13" s="91"/>
      <c r="AA13" s="91"/>
      <c r="AB13" s="91"/>
      <c r="AC13" s="91"/>
      <c r="AD13" s="91"/>
      <c r="AE13" s="91"/>
      <c r="AF13" s="91"/>
      <c r="AG13" s="91"/>
      <c r="AH13" s="91"/>
    </row>
    <row r="14" spans="1:34" ht="19.7" customHeight="1">
      <c r="B14" s="13"/>
      <c r="C14" s="13"/>
      <c r="D14" s="13"/>
      <c r="E14" s="13"/>
      <c r="F14" s="13"/>
      <c r="G14" s="13"/>
      <c r="H14" s="13"/>
      <c r="I14" s="13"/>
      <c r="J14" s="13"/>
      <c r="K14" s="13"/>
      <c r="L14" s="13"/>
      <c r="M14" s="13"/>
      <c r="N14" s="13"/>
      <c r="O14" s="13"/>
      <c r="P14" s="13"/>
      <c r="Q14" s="13"/>
      <c r="R14" s="13"/>
      <c r="S14" s="13"/>
      <c r="T14" s="13"/>
      <c r="U14" s="13"/>
      <c r="V14" s="13"/>
      <c r="X14" s="13"/>
      <c r="Y14" s="13"/>
      <c r="Z14" s="13"/>
      <c r="AA14" s="13"/>
      <c r="AB14" s="13"/>
      <c r="AC14" s="13"/>
      <c r="AD14" s="13"/>
      <c r="AE14" s="13"/>
      <c r="AF14" s="13"/>
      <c r="AG14" s="13"/>
      <c r="AH14" s="13"/>
    </row>
    <row r="15" spans="1:34" ht="19.7"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1:34" ht="19.7" customHeight="1">
      <c r="A16" s="92" t="s">
        <v>167</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row>
    <row r="17" spans="1:35" ht="19.7" customHeight="1">
      <c r="A17" s="92" t="s">
        <v>163</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row>
    <row r="18" spans="1:35" ht="19.7" customHeight="1">
      <c r="A18" s="85" t="s">
        <v>164</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row>
    <row r="19" spans="1:35" ht="19.7"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row>
    <row r="20" spans="1:35" ht="19.7"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row>
    <row r="21" spans="1:35" ht="19.7"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5" ht="19.7" customHeight="1">
      <c r="A22" s="13"/>
      <c r="B22" s="13"/>
      <c r="C22" s="13"/>
      <c r="D22" s="13"/>
      <c r="E22" s="13"/>
      <c r="F22" s="13"/>
      <c r="G22" s="13"/>
      <c r="H22" s="13"/>
      <c r="I22" s="13"/>
      <c r="J22" s="34"/>
      <c r="K22" s="34"/>
      <c r="L22" s="34"/>
      <c r="M22" s="34"/>
      <c r="N22" s="34"/>
      <c r="O22" s="34"/>
      <c r="P22" s="34"/>
      <c r="Q22" s="34"/>
      <c r="R22" s="34"/>
      <c r="S22" s="13"/>
      <c r="T22" s="13"/>
      <c r="U22" s="13"/>
      <c r="V22" s="13"/>
      <c r="W22" s="13"/>
      <c r="X22" s="13"/>
      <c r="Y22" s="13"/>
      <c r="Z22" s="13"/>
      <c r="AA22" s="13"/>
      <c r="AB22" s="13"/>
      <c r="AC22" s="13"/>
      <c r="AD22" s="13"/>
      <c r="AE22" s="13"/>
      <c r="AF22" s="13"/>
      <c r="AG22" s="13"/>
      <c r="AH22" s="13"/>
    </row>
    <row r="23" spans="1:35" ht="19.7"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5" ht="19.7"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35"/>
    </row>
    <row r="25" spans="1:35" ht="19.7" customHeight="1">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5"/>
    </row>
    <row r="26" spans="1:35" ht="19.7"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5"/>
    </row>
    <row r="27" spans="1:35" ht="19.7"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35"/>
    </row>
    <row r="28" spans="1:35" ht="19.7"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5" ht="19.7"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35" ht="19.7"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5" ht="19.7"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5" ht="19.7"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34" ht="19.7"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ht="19.7"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ht="19.7" customHeight="1">
      <c r="A35" s="37"/>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ht="19.7" customHeight="1">
      <c r="A36" s="38"/>
      <c r="B36" s="37"/>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9.7" customHeight="1">
      <c r="A37" s="3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ht="19.7" customHeight="1">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ht="19.7"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2" spans="1:34" ht="19.7" customHeight="1">
      <c r="Q42" s="39"/>
      <c r="R42" s="39"/>
      <c r="S42" s="39"/>
      <c r="T42" s="39"/>
      <c r="AA42" s="40"/>
      <c r="AB42" s="41"/>
      <c r="AC42" s="41"/>
      <c r="AD42" s="41"/>
    </row>
    <row r="43" spans="1:34" ht="19.7" customHeight="1">
      <c r="G43" s="39"/>
      <c r="H43" s="41"/>
      <c r="I43" s="41"/>
      <c r="J43" s="41"/>
      <c r="Q43" s="39"/>
      <c r="R43" s="39"/>
      <c r="S43" s="39"/>
      <c r="T43" s="39"/>
      <c r="AA43" s="40"/>
      <c r="AB43" s="41"/>
      <c r="AC43" s="41"/>
      <c r="AD43" s="41"/>
    </row>
    <row r="44" spans="1:34" ht="19.7" customHeight="1">
      <c r="G44" s="39"/>
      <c r="H44" s="41"/>
      <c r="I44" s="41"/>
      <c r="J44" s="41"/>
      <c r="Q44" s="39"/>
      <c r="R44" s="39"/>
      <c r="S44" s="39"/>
      <c r="T44" s="39"/>
      <c r="AA44" s="40"/>
      <c r="AB44" s="41"/>
      <c r="AC44" s="41"/>
      <c r="AD44" s="41"/>
    </row>
    <row r="45" spans="1:34" ht="19.7" customHeight="1">
      <c r="G45" s="39"/>
      <c r="H45" s="41"/>
      <c r="I45" s="41"/>
      <c r="J45" s="41"/>
      <c r="Q45" s="39"/>
      <c r="R45" s="39"/>
      <c r="S45" s="39"/>
      <c r="T45" s="39"/>
      <c r="AA45" s="40"/>
      <c r="AB45" s="41"/>
      <c r="AC45" s="41"/>
      <c r="AD45" s="41"/>
    </row>
    <row r="46" spans="1:34" ht="19.7" customHeight="1">
      <c r="G46" s="39"/>
      <c r="H46" s="41"/>
      <c r="I46" s="41"/>
      <c r="J46" s="41"/>
      <c r="Q46" s="39"/>
      <c r="R46" s="39"/>
      <c r="S46" s="39"/>
      <c r="T46" s="39"/>
      <c r="AA46" s="40"/>
      <c r="AB46" s="41"/>
      <c r="AC46" s="41"/>
      <c r="AD46" s="41"/>
    </row>
    <row r="47" spans="1:34" ht="19.7" customHeight="1">
      <c r="G47" s="39"/>
      <c r="H47" s="41"/>
      <c r="I47" s="41"/>
      <c r="J47" s="41"/>
      <c r="Q47" s="39"/>
      <c r="R47" s="39"/>
      <c r="S47" s="39"/>
      <c r="T47" s="39"/>
      <c r="AA47" s="40"/>
      <c r="AB47" s="41"/>
      <c r="AC47" s="41"/>
      <c r="AD47" s="41"/>
    </row>
    <row r="48" spans="1:34" ht="19.7" customHeight="1">
      <c r="G48" s="39"/>
      <c r="H48" s="41"/>
      <c r="I48" s="41"/>
      <c r="J48" s="41"/>
      <c r="Q48" s="39"/>
      <c r="R48" s="39"/>
      <c r="S48" s="39"/>
      <c r="T48" s="39"/>
      <c r="AA48" s="40"/>
      <c r="AB48" s="41"/>
      <c r="AC48" s="41"/>
      <c r="AD48" s="41"/>
    </row>
    <row r="55" spans="1:38" s="43" customFormat="1" ht="19.7"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L55" s="43" t="s">
        <v>74</v>
      </c>
    </row>
    <row r="56" spans="1:38" ht="19.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L56" s="30" t="s">
        <v>75</v>
      </c>
    </row>
    <row r="57" spans="1:38" ht="19.7"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L57" s="30" t="s">
        <v>76</v>
      </c>
    </row>
    <row r="58" spans="1:38" ht="19.7"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L58" s="30" t="s">
        <v>77</v>
      </c>
    </row>
    <row r="59" spans="1:38" ht="19.7"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row>
    <row r="60" spans="1:38" ht="19.7"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row>
    <row r="61" spans="1:38" ht="19.7"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row>
    <row r="62" spans="1:38" ht="19.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row>
    <row r="63" spans="1:38" ht="19.7"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row>
    <row r="64" spans="1:38" ht="19.7"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row>
    <row r="65" spans="1:36" ht="19.7"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row>
    <row r="66" spans="1:36" ht="19.7"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row>
    <row r="67" spans="1:36" ht="19.7"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row>
    <row r="68" spans="1:36" ht="19.7"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row>
    <row r="69" spans="1:36" ht="19.7"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row>
    <row r="70" spans="1:36" ht="19.7"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row>
    <row r="71" spans="1:36" ht="19.7"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row>
    <row r="72" spans="1:36" ht="19.7"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row>
    <row r="73" spans="1:36" ht="19.7"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row>
    <row r="74" spans="1:36" ht="19.7"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row>
    <row r="75" spans="1:36" ht="19.7"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row>
    <row r="76" spans="1:36" ht="19.7"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row>
    <row r="77" spans="1:36" ht="19.7"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row>
    <row r="78" spans="1:36" ht="19.7"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row>
    <row r="79" spans="1:36" ht="19.7"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row>
    <row r="80" spans="1:36" ht="19.7"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row>
  </sheetData>
  <sheetProtection algorithmName="SHA-512" hashValue="K8geMSlU2ZhO1lcuk33SfK2a4Bo+lrMJNqfZX16i6UmNyvkhrPb6+zK7D3BQUAqhZcW3OoqgkdRQx2C3t+ZBKw==" saltValue="a69z04EV5YxUuNomUxrwNQ==" spinCount="100000" sheet="1" formatCells="0"/>
  <mergeCells count="12">
    <mergeCell ref="A18:AH18"/>
    <mergeCell ref="W2:AH2"/>
    <mergeCell ref="Q5:AH5"/>
    <mergeCell ref="O6:AH6"/>
    <mergeCell ref="O7:AH7"/>
    <mergeCell ref="R8:AH8"/>
    <mergeCell ref="Q10:AH10"/>
    <mergeCell ref="O11:AH11"/>
    <mergeCell ref="O12:AH12"/>
    <mergeCell ref="R13:AH13"/>
    <mergeCell ref="A16:AH16"/>
    <mergeCell ref="A17:AH17"/>
  </mergeCells>
  <phoneticPr fontId="22"/>
  <conditionalFormatting sqref="O6:AH7 R8:AH8">
    <cfRule type="containsBlanks" dxfId="2" priority="1">
      <formula>LEN(TRIM(O6))=0</formula>
    </cfRule>
  </conditionalFormatting>
  <conditionalFormatting sqref="O11:AH12">
    <cfRule type="containsBlanks" dxfId="1" priority="2">
      <formula>LEN(TRIM(O11))=0</formula>
    </cfRule>
  </conditionalFormatting>
  <conditionalFormatting sqref="R13:AH13">
    <cfRule type="containsBlanks" dxfId="0" priority="3">
      <formula>LEN(TRIM(R13))=0</formula>
    </cfRule>
  </conditionalFormatting>
  <dataValidations count="1">
    <dataValidation imeMode="on" allowBlank="1" showInputMessage="1" showErrorMessage="1" sqref="R13 O11:O12" xr:uid="{995D88AD-FF37-43FF-A9FE-9360867F1389}"/>
  </dataValidations>
  <printOptions horizontalCentered="1"/>
  <pageMargins left="0.59055118110236227" right="0.59055118110236227" top="0.35433070866141736" bottom="0" header="0.31496062992125984" footer="0.31496062992125984"/>
  <pageSetup paperSize="9" orientation="portrait" r:id="rId1"/>
  <headerFooter>
    <oddHeader>&amp;L様式第1-2号（別紙）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9E2B-5A7A-4E14-833C-44D9BE732F10}">
  <sheetPr>
    <tabColor theme="6" tint="0.39997558519241921"/>
  </sheetPr>
  <dimension ref="A1:N46"/>
  <sheetViews>
    <sheetView view="pageBreakPreview" zoomScaleNormal="100" zoomScaleSheetLayoutView="100" workbookViewId="0">
      <pane xSplit="1" ySplit="4" topLeftCell="B5" activePane="bottomRight" state="frozen"/>
      <selection activeCell="W34" sqref="W34"/>
      <selection pane="topRight" activeCell="W34" sqref="W34"/>
      <selection pane="bottomLeft" activeCell="W34" sqref="W34"/>
      <selection pane="bottomRight" activeCell="L8" sqref="L8"/>
    </sheetView>
  </sheetViews>
  <sheetFormatPr defaultColWidth="9" defaultRowHeight="16.5" customHeight="1"/>
  <cols>
    <col min="1" max="1" width="3.875" customWidth="1"/>
    <col min="2" max="2" width="17.875" customWidth="1"/>
    <col min="3" max="4" width="9.25" customWidth="1"/>
    <col min="5" max="6" width="11.5" customWidth="1"/>
    <col min="7" max="7" width="6.125" style="7" customWidth="1"/>
    <col min="8" max="10" width="6.125" customWidth="1"/>
  </cols>
  <sheetData>
    <row r="1" spans="1:12" ht="16.5" customHeight="1">
      <c r="A1" t="s">
        <v>87</v>
      </c>
    </row>
    <row r="2" spans="1:12" ht="8.1" customHeight="1"/>
    <row r="3" spans="1:12" ht="24.95" customHeight="1">
      <c r="A3" s="225" t="s">
        <v>125</v>
      </c>
      <c r="B3" s="225"/>
      <c r="C3" s="225"/>
      <c r="D3" s="225"/>
      <c r="E3" s="225"/>
      <c r="F3" s="225"/>
      <c r="G3" s="225"/>
      <c r="H3" s="225"/>
      <c r="I3" s="225"/>
      <c r="J3" s="225"/>
      <c r="L3" s="54"/>
    </row>
    <row r="4" spans="1:12" s="2" customFormat="1" ht="30" customHeight="1">
      <c r="A4" s="55" t="s">
        <v>5</v>
      </c>
      <c r="B4" s="55" t="s">
        <v>47</v>
      </c>
      <c r="C4" s="55" t="s">
        <v>67</v>
      </c>
      <c r="D4" s="56" t="s">
        <v>48</v>
      </c>
      <c r="E4" s="55" t="s">
        <v>68</v>
      </c>
      <c r="F4" s="55" t="s">
        <v>52</v>
      </c>
      <c r="G4" s="56" t="s">
        <v>60</v>
      </c>
      <c r="H4" s="57" t="s">
        <v>61</v>
      </c>
      <c r="I4" s="56" t="s">
        <v>6</v>
      </c>
      <c r="J4" s="58" t="s">
        <v>59</v>
      </c>
    </row>
    <row r="5" spans="1:12" s="2" customFormat="1" ht="12.95" customHeight="1">
      <c r="A5" s="59"/>
      <c r="B5" s="59"/>
      <c r="C5" s="59"/>
      <c r="D5" s="59"/>
      <c r="E5" s="60"/>
      <c r="F5" s="59"/>
      <c r="G5" s="60" t="s">
        <v>50</v>
      </c>
      <c r="H5" s="60" t="s">
        <v>51</v>
      </c>
      <c r="I5" s="60"/>
      <c r="J5" s="61" t="s">
        <v>54</v>
      </c>
    </row>
    <row r="6" spans="1:12" ht="16.5" customHeight="1">
      <c r="A6" s="44">
        <v>1</v>
      </c>
      <c r="B6" s="73" t="s">
        <v>106</v>
      </c>
      <c r="C6" s="73" t="s">
        <v>107</v>
      </c>
      <c r="D6" s="73" t="s">
        <v>108</v>
      </c>
      <c r="E6" s="73" t="s">
        <v>109</v>
      </c>
      <c r="F6" s="73" t="s">
        <v>110</v>
      </c>
      <c r="G6" s="74">
        <v>1</v>
      </c>
      <c r="H6" s="75">
        <v>1</v>
      </c>
      <c r="I6" s="76" t="s">
        <v>126</v>
      </c>
      <c r="J6" s="66">
        <f>IF(B6="","",SUM(G6:H6))</f>
        <v>2</v>
      </c>
    </row>
    <row r="7" spans="1:12" ht="16.5" customHeight="1">
      <c r="A7" s="44">
        <v>2</v>
      </c>
      <c r="B7" s="73" t="s">
        <v>111</v>
      </c>
      <c r="C7" s="73" t="s">
        <v>112</v>
      </c>
      <c r="D7" s="73" t="s">
        <v>108</v>
      </c>
      <c r="E7" s="73" t="s">
        <v>109</v>
      </c>
      <c r="F7" s="73" t="s">
        <v>110</v>
      </c>
      <c r="G7" s="74">
        <v>1</v>
      </c>
      <c r="H7" s="75">
        <v>1</v>
      </c>
      <c r="I7" s="76" t="s">
        <v>126</v>
      </c>
      <c r="J7" s="66">
        <f t="shared" ref="J7:J43" si="0">IF(B7="","",SUM(G7:H7))</f>
        <v>2</v>
      </c>
    </row>
    <row r="8" spans="1:12" ht="16.5" customHeight="1">
      <c r="A8" s="44">
        <v>3</v>
      </c>
      <c r="B8" s="73" t="s">
        <v>113</v>
      </c>
      <c r="C8" s="73" t="s">
        <v>114</v>
      </c>
      <c r="D8" s="73" t="s">
        <v>108</v>
      </c>
      <c r="E8" s="73" t="s">
        <v>109</v>
      </c>
      <c r="F8" s="73" t="s">
        <v>110</v>
      </c>
      <c r="G8" s="74">
        <v>1</v>
      </c>
      <c r="H8" s="75">
        <v>1</v>
      </c>
      <c r="I8" s="76"/>
      <c r="J8" s="66">
        <f t="shared" si="0"/>
        <v>2</v>
      </c>
    </row>
    <row r="9" spans="1:12" ht="16.5" customHeight="1">
      <c r="A9" s="44">
        <v>4</v>
      </c>
      <c r="B9" s="73" t="s">
        <v>101</v>
      </c>
      <c r="C9" s="73" t="s">
        <v>115</v>
      </c>
      <c r="D9" s="73" t="s">
        <v>108</v>
      </c>
      <c r="E9" s="73" t="s">
        <v>109</v>
      </c>
      <c r="F9" s="73" t="s">
        <v>110</v>
      </c>
      <c r="G9" s="74">
        <v>2</v>
      </c>
      <c r="H9" s="75">
        <v>2</v>
      </c>
      <c r="I9" s="76"/>
      <c r="J9" s="66">
        <f t="shared" si="0"/>
        <v>4</v>
      </c>
    </row>
    <row r="10" spans="1:12" ht="16.5" customHeight="1">
      <c r="A10" s="44">
        <v>5</v>
      </c>
      <c r="B10" s="73" t="s">
        <v>116</v>
      </c>
      <c r="C10" s="73" t="s">
        <v>117</v>
      </c>
      <c r="D10" s="73" t="s">
        <v>127</v>
      </c>
      <c r="E10" s="73" t="s">
        <v>121</v>
      </c>
      <c r="F10" s="73" t="s">
        <v>129</v>
      </c>
      <c r="G10" s="74">
        <v>20</v>
      </c>
      <c r="H10" s="75">
        <v>10</v>
      </c>
      <c r="I10" s="76"/>
      <c r="J10" s="66">
        <f t="shared" si="0"/>
        <v>30</v>
      </c>
    </row>
    <row r="11" spans="1:12" ht="16.5" customHeight="1">
      <c r="A11" s="44">
        <v>6</v>
      </c>
      <c r="B11" s="73" t="s">
        <v>118</v>
      </c>
      <c r="C11" s="73" t="s">
        <v>119</v>
      </c>
      <c r="D11" s="73" t="s">
        <v>120</v>
      </c>
      <c r="E11" s="73" t="s">
        <v>121</v>
      </c>
      <c r="F11" s="73" t="s">
        <v>128</v>
      </c>
      <c r="G11" s="74">
        <v>5</v>
      </c>
      <c r="H11" s="75">
        <v>5</v>
      </c>
      <c r="I11" s="76"/>
      <c r="J11" s="66">
        <f t="shared" si="0"/>
        <v>10</v>
      </c>
    </row>
    <row r="12" spans="1:12" ht="16.5" customHeight="1">
      <c r="A12" s="44">
        <v>7</v>
      </c>
      <c r="B12" s="73" t="s">
        <v>103</v>
      </c>
      <c r="C12" s="73" t="s">
        <v>115</v>
      </c>
      <c r="D12" s="73" t="s">
        <v>122</v>
      </c>
      <c r="E12" s="73" t="s">
        <v>123</v>
      </c>
      <c r="F12" s="73" t="s">
        <v>124</v>
      </c>
      <c r="G12" s="74">
        <v>1</v>
      </c>
      <c r="H12" s="75">
        <v>1</v>
      </c>
      <c r="I12" s="76"/>
      <c r="J12" s="66">
        <f t="shared" si="0"/>
        <v>2</v>
      </c>
    </row>
    <row r="13" spans="1:12" ht="16.5" customHeight="1">
      <c r="A13" s="44">
        <v>8</v>
      </c>
      <c r="B13" s="62"/>
      <c r="C13" s="62"/>
      <c r="D13" s="62"/>
      <c r="E13" s="62"/>
      <c r="F13" s="62"/>
      <c r="G13" s="63"/>
      <c r="H13" s="64"/>
      <c r="I13" s="65"/>
      <c r="J13" s="66" t="str">
        <f t="shared" si="0"/>
        <v/>
      </c>
    </row>
    <row r="14" spans="1:12" ht="16.5" customHeight="1">
      <c r="A14" s="44">
        <v>9</v>
      </c>
      <c r="B14" s="62"/>
      <c r="C14" s="62"/>
      <c r="D14" s="62"/>
      <c r="E14" s="62"/>
      <c r="F14" s="62"/>
      <c r="G14" s="63"/>
      <c r="H14" s="64"/>
      <c r="I14" s="65"/>
      <c r="J14" s="66" t="str">
        <f t="shared" si="0"/>
        <v/>
      </c>
    </row>
    <row r="15" spans="1:12" ht="16.5" customHeight="1">
      <c r="A15" s="44">
        <v>10</v>
      </c>
      <c r="B15" s="62"/>
      <c r="C15" s="62"/>
      <c r="D15" s="62"/>
      <c r="E15" s="62"/>
      <c r="F15" s="62"/>
      <c r="G15" s="63"/>
      <c r="H15" s="64"/>
      <c r="I15" s="65"/>
      <c r="J15" s="66" t="str">
        <f t="shared" si="0"/>
        <v/>
      </c>
    </row>
    <row r="16" spans="1:12" ht="16.5" customHeight="1">
      <c r="A16" s="44">
        <v>11</v>
      </c>
      <c r="B16" s="62"/>
      <c r="C16" s="62"/>
      <c r="D16" s="62"/>
      <c r="E16" s="62"/>
      <c r="F16" s="62"/>
      <c r="G16" s="63"/>
      <c r="H16" s="64"/>
      <c r="I16" s="65"/>
      <c r="J16" s="66" t="str">
        <f t="shared" si="0"/>
        <v/>
      </c>
    </row>
    <row r="17" spans="1:10" ht="16.5" customHeight="1">
      <c r="A17" s="44">
        <v>12</v>
      </c>
      <c r="B17" s="62"/>
      <c r="C17" s="62"/>
      <c r="D17" s="62"/>
      <c r="E17" s="62"/>
      <c r="F17" s="62"/>
      <c r="G17" s="63"/>
      <c r="H17" s="64"/>
      <c r="I17" s="65"/>
      <c r="J17" s="66" t="str">
        <f t="shared" si="0"/>
        <v/>
      </c>
    </row>
    <row r="18" spans="1:10" ht="16.5" customHeight="1">
      <c r="A18" s="44">
        <v>13</v>
      </c>
      <c r="B18" s="62"/>
      <c r="C18" s="62"/>
      <c r="D18" s="62"/>
      <c r="E18" s="62"/>
      <c r="F18" s="62"/>
      <c r="G18" s="63"/>
      <c r="H18" s="64"/>
      <c r="I18" s="65"/>
      <c r="J18" s="66" t="str">
        <f t="shared" si="0"/>
        <v/>
      </c>
    </row>
    <row r="19" spans="1:10" ht="16.5" customHeight="1">
      <c r="A19" s="44">
        <v>14</v>
      </c>
      <c r="B19" s="62"/>
      <c r="C19" s="62"/>
      <c r="D19" s="62"/>
      <c r="E19" s="62"/>
      <c r="F19" s="62"/>
      <c r="G19" s="63"/>
      <c r="H19" s="64"/>
      <c r="I19" s="65"/>
      <c r="J19" s="66" t="str">
        <f t="shared" si="0"/>
        <v/>
      </c>
    </row>
    <row r="20" spans="1:10" ht="16.5" customHeight="1">
      <c r="A20" s="44">
        <v>15</v>
      </c>
      <c r="B20" s="62"/>
      <c r="C20" s="62"/>
      <c r="D20" s="62"/>
      <c r="E20" s="62"/>
      <c r="F20" s="62"/>
      <c r="G20" s="63"/>
      <c r="H20" s="64"/>
      <c r="I20" s="65"/>
      <c r="J20" s="66" t="str">
        <f t="shared" si="0"/>
        <v/>
      </c>
    </row>
    <row r="21" spans="1:10" ht="16.5" customHeight="1">
      <c r="A21" s="44">
        <v>16</v>
      </c>
      <c r="B21" s="62"/>
      <c r="C21" s="62"/>
      <c r="D21" s="62"/>
      <c r="E21" s="62"/>
      <c r="F21" s="62"/>
      <c r="G21" s="63"/>
      <c r="H21" s="64"/>
      <c r="I21" s="65"/>
      <c r="J21" s="66" t="str">
        <f t="shared" si="0"/>
        <v/>
      </c>
    </row>
    <row r="22" spans="1:10" ht="16.5" customHeight="1">
      <c r="A22" s="44">
        <v>17</v>
      </c>
      <c r="B22" s="62"/>
      <c r="C22" s="62"/>
      <c r="D22" s="62"/>
      <c r="E22" s="62"/>
      <c r="F22" s="62"/>
      <c r="G22" s="63"/>
      <c r="H22" s="64"/>
      <c r="I22" s="65"/>
      <c r="J22" s="66" t="str">
        <f t="shared" si="0"/>
        <v/>
      </c>
    </row>
    <row r="23" spans="1:10" ht="16.5" customHeight="1">
      <c r="A23" s="44">
        <v>18</v>
      </c>
      <c r="B23" s="62"/>
      <c r="C23" s="62"/>
      <c r="D23" s="62"/>
      <c r="E23" s="62"/>
      <c r="F23" s="62"/>
      <c r="G23" s="63"/>
      <c r="H23" s="64"/>
      <c r="I23" s="65"/>
      <c r="J23" s="66" t="str">
        <f t="shared" si="0"/>
        <v/>
      </c>
    </row>
    <row r="24" spans="1:10" ht="16.5" customHeight="1">
      <c r="A24" s="44">
        <v>19</v>
      </c>
      <c r="B24" s="62"/>
      <c r="C24" s="62"/>
      <c r="D24" s="62"/>
      <c r="E24" s="62"/>
      <c r="F24" s="62"/>
      <c r="G24" s="63"/>
      <c r="H24" s="64"/>
      <c r="I24" s="65"/>
      <c r="J24" s="66" t="str">
        <f t="shared" si="0"/>
        <v/>
      </c>
    </row>
    <row r="25" spans="1:10" ht="16.5" customHeight="1">
      <c r="A25" s="44">
        <v>20</v>
      </c>
      <c r="B25" s="67"/>
      <c r="C25" s="67"/>
      <c r="D25" s="68"/>
      <c r="E25" s="67"/>
      <c r="F25" s="67"/>
      <c r="G25" s="64"/>
      <c r="H25" s="64"/>
      <c r="I25" s="65"/>
      <c r="J25" s="66" t="str">
        <f t="shared" si="0"/>
        <v/>
      </c>
    </row>
    <row r="26" spans="1:10" ht="16.5" customHeight="1">
      <c r="A26" s="44">
        <v>21</v>
      </c>
      <c r="B26" s="67"/>
      <c r="C26" s="67"/>
      <c r="D26" s="68"/>
      <c r="E26" s="67"/>
      <c r="F26" s="67"/>
      <c r="G26" s="64"/>
      <c r="H26" s="64"/>
      <c r="I26" s="65"/>
      <c r="J26" s="66" t="str">
        <f t="shared" si="0"/>
        <v/>
      </c>
    </row>
    <row r="27" spans="1:10" ht="16.5" customHeight="1">
      <c r="A27" s="44">
        <v>22</v>
      </c>
      <c r="B27" s="67"/>
      <c r="C27" s="67"/>
      <c r="D27" s="68"/>
      <c r="E27" s="67"/>
      <c r="F27" s="67"/>
      <c r="G27" s="64"/>
      <c r="H27" s="64"/>
      <c r="I27" s="65"/>
      <c r="J27" s="66" t="str">
        <f t="shared" si="0"/>
        <v/>
      </c>
    </row>
    <row r="28" spans="1:10" ht="16.5" customHeight="1">
      <c r="A28" s="44">
        <v>23</v>
      </c>
      <c r="B28" s="67"/>
      <c r="C28" s="67"/>
      <c r="D28" s="68"/>
      <c r="E28" s="67"/>
      <c r="F28" s="67"/>
      <c r="G28" s="64"/>
      <c r="H28" s="64"/>
      <c r="I28" s="65"/>
      <c r="J28" s="66" t="str">
        <f t="shared" si="0"/>
        <v/>
      </c>
    </row>
    <row r="29" spans="1:10" ht="16.5" customHeight="1">
      <c r="A29" s="44">
        <v>24</v>
      </c>
      <c r="B29" s="67"/>
      <c r="C29" s="67"/>
      <c r="D29" s="68"/>
      <c r="E29" s="67"/>
      <c r="F29" s="67"/>
      <c r="G29" s="64"/>
      <c r="H29" s="64"/>
      <c r="I29" s="65"/>
      <c r="J29" s="66" t="str">
        <f t="shared" si="0"/>
        <v/>
      </c>
    </row>
    <row r="30" spans="1:10" ht="16.5" customHeight="1">
      <c r="A30" s="44">
        <v>25</v>
      </c>
      <c r="B30" s="67"/>
      <c r="C30" s="67"/>
      <c r="D30" s="68"/>
      <c r="E30" s="67"/>
      <c r="F30" s="67"/>
      <c r="G30" s="64"/>
      <c r="H30" s="64"/>
      <c r="I30" s="65"/>
      <c r="J30" s="66" t="str">
        <f t="shared" si="0"/>
        <v/>
      </c>
    </row>
    <row r="31" spans="1:10" ht="16.5" customHeight="1">
      <c r="A31" s="44">
        <v>26</v>
      </c>
      <c r="B31" s="67"/>
      <c r="C31" s="67"/>
      <c r="D31" s="68"/>
      <c r="E31" s="67"/>
      <c r="F31" s="67"/>
      <c r="G31" s="64"/>
      <c r="H31" s="64"/>
      <c r="I31" s="65"/>
      <c r="J31" s="66" t="str">
        <f t="shared" si="0"/>
        <v/>
      </c>
    </row>
    <row r="32" spans="1:10" ht="16.5" customHeight="1">
      <c r="A32" s="44">
        <v>27</v>
      </c>
      <c r="B32" s="67"/>
      <c r="C32" s="67"/>
      <c r="D32" s="68"/>
      <c r="E32" s="67"/>
      <c r="F32" s="67"/>
      <c r="G32" s="64"/>
      <c r="H32" s="64"/>
      <c r="I32" s="65"/>
      <c r="J32" s="66" t="str">
        <f t="shared" si="0"/>
        <v/>
      </c>
    </row>
    <row r="33" spans="1:14" ht="16.5" customHeight="1">
      <c r="A33" s="44">
        <v>28</v>
      </c>
      <c r="B33" s="67"/>
      <c r="C33" s="67"/>
      <c r="D33" s="68"/>
      <c r="E33" s="67"/>
      <c r="F33" s="67"/>
      <c r="G33" s="64"/>
      <c r="H33" s="64"/>
      <c r="I33" s="65"/>
      <c r="J33" s="66" t="str">
        <f t="shared" si="0"/>
        <v/>
      </c>
    </row>
    <row r="34" spans="1:14" ht="16.5" customHeight="1">
      <c r="A34" s="44">
        <v>29</v>
      </c>
      <c r="B34" s="67"/>
      <c r="C34" s="67"/>
      <c r="D34" s="68"/>
      <c r="E34" s="67"/>
      <c r="F34" s="67"/>
      <c r="G34" s="64"/>
      <c r="H34" s="64"/>
      <c r="I34" s="65"/>
      <c r="J34" s="66" t="str">
        <f t="shared" si="0"/>
        <v/>
      </c>
    </row>
    <row r="35" spans="1:14" ht="16.5" customHeight="1">
      <c r="A35" s="44">
        <v>30</v>
      </c>
      <c r="B35" s="67"/>
      <c r="C35" s="67"/>
      <c r="D35" s="68"/>
      <c r="E35" s="67"/>
      <c r="F35" s="67"/>
      <c r="G35" s="64"/>
      <c r="H35" s="64"/>
      <c r="I35" s="65"/>
      <c r="J35" s="66" t="str">
        <f t="shared" si="0"/>
        <v/>
      </c>
    </row>
    <row r="36" spans="1:14" ht="16.5" customHeight="1">
      <c r="A36" s="44">
        <v>31</v>
      </c>
      <c r="B36" s="67"/>
      <c r="C36" s="67"/>
      <c r="D36" s="68"/>
      <c r="E36" s="67"/>
      <c r="F36" s="67"/>
      <c r="G36" s="64"/>
      <c r="H36" s="64"/>
      <c r="I36" s="65"/>
      <c r="J36" s="66" t="str">
        <f t="shared" si="0"/>
        <v/>
      </c>
    </row>
    <row r="37" spans="1:14" ht="16.5" customHeight="1">
      <c r="A37" s="44">
        <v>32</v>
      </c>
      <c r="B37" s="67"/>
      <c r="C37" s="67"/>
      <c r="D37" s="68"/>
      <c r="E37" s="67"/>
      <c r="F37" s="67"/>
      <c r="G37" s="64"/>
      <c r="H37" s="64"/>
      <c r="I37" s="65"/>
      <c r="J37" s="66" t="str">
        <f t="shared" si="0"/>
        <v/>
      </c>
    </row>
    <row r="38" spans="1:14" ht="16.5" customHeight="1">
      <c r="A38" s="44">
        <v>33</v>
      </c>
      <c r="B38" s="67"/>
      <c r="C38" s="67"/>
      <c r="D38" s="68"/>
      <c r="E38" s="67"/>
      <c r="F38" s="67"/>
      <c r="G38" s="64"/>
      <c r="H38" s="64"/>
      <c r="I38" s="65"/>
      <c r="J38" s="66" t="str">
        <f t="shared" si="0"/>
        <v/>
      </c>
    </row>
    <row r="39" spans="1:14" ht="16.5" customHeight="1">
      <c r="A39" s="44">
        <v>34</v>
      </c>
      <c r="B39" s="67"/>
      <c r="C39" s="67"/>
      <c r="D39" s="68"/>
      <c r="E39" s="67"/>
      <c r="F39" s="67"/>
      <c r="G39" s="64"/>
      <c r="H39" s="64"/>
      <c r="I39" s="65"/>
      <c r="J39" s="66" t="str">
        <f t="shared" si="0"/>
        <v/>
      </c>
    </row>
    <row r="40" spans="1:14" ht="16.5" customHeight="1">
      <c r="A40" s="44">
        <v>35</v>
      </c>
      <c r="B40" s="67"/>
      <c r="C40" s="67"/>
      <c r="D40" s="68"/>
      <c r="E40" s="67"/>
      <c r="F40" s="67"/>
      <c r="G40" s="64"/>
      <c r="H40" s="64"/>
      <c r="I40" s="65"/>
      <c r="J40" s="66" t="str">
        <f t="shared" si="0"/>
        <v/>
      </c>
    </row>
    <row r="41" spans="1:14" ht="16.5" customHeight="1">
      <c r="A41" s="44">
        <v>36</v>
      </c>
      <c r="B41" s="67"/>
      <c r="C41" s="67"/>
      <c r="D41" s="68"/>
      <c r="E41" s="67"/>
      <c r="F41" s="67"/>
      <c r="G41" s="64"/>
      <c r="H41" s="64"/>
      <c r="I41" s="65"/>
      <c r="J41" s="66" t="str">
        <f t="shared" si="0"/>
        <v/>
      </c>
    </row>
    <row r="42" spans="1:14" ht="16.5" customHeight="1">
      <c r="A42" s="44">
        <v>37</v>
      </c>
      <c r="B42" s="67"/>
      <c r="C42" s="67"/>
      <c r="D42" s="68"/>
      <c r="E42" s="67"/>
      <c r="F42" s="67"/>
      <c r="G42" s="64"/>
      <c r="H42" s="64"/>
      <c r="I42" s="65"/>
      <c r="J42" s="66" t="str">
        <f t="shared" si="0"/>
        <v/>
      </c>
    </row>
    <row r="43" spans="1:14" ht="16.5" customHeight="1">
      <c r="A43" s="44">
        <v>38</v>
      </c>
      <c r="B43" s="67"/>
      <c r="C43" s="67"/>
      <c r="D43" s="68"/>
      <c r="E43" s="67"/>
      <c r="F43" s="67"/>
      <c r="G43" s="64"/>
      <c r="H43" s="64"/>
      <c r="I43" s="65"/>
      <c r="J43" s="66" t="str">
        <f t="shared" si="0"/>
        <v/>
      </c>
    </row>
    <row r="44" spans="1:14" ht="16.5" customHeight="1" thickBot="1">
      <c r="A44" s="69" t="s">
        <v>8</v>
      </c>
    </row>
    <row r="45" spans="1:14" ht="14.25" thickBot="1">
      <c r="N45" s="70"/>
    </row>
    <row r="46" spans="1:14" ht="28.5" customHeight="1" thickBot="1">
      <c r="A46" s="71"/>
      <c r="C46" s="222" t="s">
        <v>97</v>
      </c>
      <c r="D46" s="223"/>
      <c r="E46" s="223"/>
      <c r="F46" s="223"/>
      <c r="G46" s="223"/>
      <c r="H46" s="224"/>
      <c r="I46" s="220">
        <f>SUM(J6:J43)</f>
        <v>52</v>
      </c>
      <c r="J46" s="221"/>
    </row>
  </sheetData>
  <sheetProtection algorithmName="SHA-512" hashValue="xHJ1bYFIm5JA7z4wDbhK2Dy4e8U+aDY31WrH4mxt04yyHEiB9ZwuzRi/uBx8YfokI/P66gzUtamCtwhpgQc6pw==" saltValue="vUx2ycv8KGdXFjez+ZwXwg==" spinCount="100000" sheet="1" objects="1" scenarios="1"/>
  <mergeCells count="3">
    <mergeCell ref="A3:J3"/>
    <mergeCell ref="C46:H46"/>
    <mergeCell ref="I46:J46"/>
  </mergeCells>
  <phoneticPr fontId="22"/>
  <dataValidations count="2">
    <dataValidation imeMode="off" allowBlank="1" showInputMessage="1" showErrorMessage="1" sqref="G6:H43" xr:uid="{F9811163-2C34-4A17-93F7-11AA21EA1CAE}"/>
    <dataValidation type="list" allowBlank="1" showInputMessage="1" showErrorMessage="1" sqref="I6:I43" xr:uid="{756E0B90-FCE2-40CB-9665-D6033FBD0BB0}">
      <formula1>"○"</formula1>
    </dataValidation>
  </dataValidations>
  <pageMargins left="0.9055118110236221" right="0.59055118110236227"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T16"/>
  <sheetViews>
    <sheetView view="pageBreakPreview" zoomScaleNormal="100" zoomScaleSheetLayoutView="100" workbookViewId="0">
      <selection activeCell="W14" sqref="W14:AC14"/>
    </sheetView>
  </sheetViews>
  <sheetFormatPr defaultRowHeight="13.5"/>
  <cols>
    <col min="1" max="33" width="2.625" customWidth="1"/>
    <col min="34" max="34" width="2.375" customWidth="1"/>
    <col min="35" max="40" width="2.625" customWidth="1"/>
    <col min="41" max="41" width="10.5" style="2" customWidth="1"/>
    <col min="42" max="42" width="5.5" style="2" customWidth="1"/>
    <col min="43" max="44" width="7.375" style="2" customWidth="1"/>
    <col min="45" max="46" width="6.875" style="2" customWidth="1"/>
    <col min="47" max="51" width="9" customWidth="1"/>
    <col min="52" max="59" width="2.625" customWidth="1"/>
  </cols>
  <sheetData>
    <row r="1" spans="1:34" ht="20.25" customHeight="1">
      <c r="A1" t="s">
        <v>94</v>
      </c>
    </row>
    <row r="2" spans="1:34" ht="20.25" customHeight="1">
      <c r="A2" t="s">
        <v>89</v>
      </c>
    </row>
    <row r="3" spans="1:34" ht="20.25" customHeight="1">
      <c r="A3" t="s">
        <v>98</v>
      </c>
    </row>
    <row r="4" spans="1:34" ht="20.25" customHeight="1">
      <c r="B4" t="s">
        <v>90</v>
      </c>
    </row>
    <row r="5" spans="1:34" ht="20.25" customHeight="1">
      <c r="B5" t="s">
        <v>91</v>
      </c>
    </row>
    <row r="6" spans="1:34" ht="20.25" customHeight="1">
      <c r="B6" t="s">
        <v>92</v>
      </c>
    </row>
    <row r="7" spans="1:34" ht="20.25" customHeight="1">
      <c r="B7" t="s">
        <v>93</v>
      </c>
    </row>
    <row r="8" spans="1:34" ht="20.25" customHeight="1">
      <c r="B8" t="s">
        <v>132</v>
      </c>
    </row>
    <row r="9" spans="1:34" ht="20.25" customHeight="1"/>
    <row r="10" spans="1:34" ht="20.25" customHeight="1">
      <c r="A10" t="s">
        <v>100</v>
      </c>
    </row>
    <row r="11" spans="1:34" ht="20.25" customHeight="1">
      <c r="A11" s="48" t="s">
        <v>99</v>
      </c>
    </row>
    <row r="12" spans="1:34" ht="20.25" customHeight="1"/>
    <row r="13" spans="1:34" ht="20.25" customHeight="1">
      <c r="A13" t="s">
        <v>96</v>
      </c>
    </row>
    <row r="14" spans="1:34" ht="33.75" customHeight="1">
      <c r="A14" s="93" t="s">
        <v>95</v>
      </c>
      <c r="B14" s="94"/>
      <c r="C14" s="94"/>
      <c r="D14" s="94"/>
      <c r="E14" s="94"/>
      <c r="F14" s="94"/>
      <c r="G14" s="94"/>
      <c r="H14" s="94"/>
      <c r="I14" s="94"/>
      <c r="J14" s="94"/>
      <c r="K14" s="94"/>
      <c r="L14" s="94"/>
      <c r="M14" s="94"/>
      <c r="N14" s="94"/>
      <c r="O14" s="94"/>
      <c r="P14" s="94"/>
      <c r="Q14" s="94"/>
      <c r="R14" s="94"/>
      <c r="S14" s="94"/>
      <c r="T14" s="94"/>
      <c r="U14" s="94"/>
      <c r="V14" s="95"/>
      <c r="W14" s="98">
        <f>'１　年間CO2排出削減予測量'!AL33</f>
        <v>0</v>
      </c>
      <c r="X14" s="99"/>
      <c r="Y14" s="99"/>
      <c r="Z14" s="99"/>
      <c r="AA14" s="99"/>
      <c r="AB14" s="99"/>
      <c r="AC14" s="99"/>
      <c r="AD14" s="96" t="s">
        <v>4</v>
      </c>
      <c r="AE14" s="96"/>
      <c r="AF14" s="96"/>
      <c r="AG14" s="96"/>
      <c r="AH14" s="97"/>
    </row>
    <row r="15" spans="1:34">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row>
    <row r="16" spans="1:34" ht="27.75" customHeight="1">
      <c r="W16" s="78" t="str">
        <f>IF(W14&lt;3,"３t-CO2未満のため申請不可","")</f>
        <v>３t-CO2未満のため申請不可</v>
      </c>
    </row>
  </sheetData>
  <sheetProtection algorithmName="SHA-512" hashValue="UT4htn8fQz2OP188tFXOvyNJoGhQq2njOx6PUpPaYaYh37DbxlpTFH/0dBaUKG3bh5+Xqn8dwXfTD2YfGP68wA==" saltValue="WrSeyG1no4XA+L2zg1HSUA==" spinCount="100000" sheet="1" objects="1" scenarios="1"/>
  <mergeCells count="3">
    <mergeCell ref="A14:V14"/>
    <mergeCell ref="AD14:AH14"/>
    <mergeCell ref="W14:AC14"/>
  </mergeCells>
  <phoneticPr fontId="5"/>
  <pageMargins left="0.70866141732283472" right="0.70866141732283472" top="0.74803149606299213" bottom="0.7480314960629921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B56"/>
  <sheetViews>
    <sheetView view="pageBreakPreview" zoomScale="90" zoomScaleNormal="100" zoomScaleSheetLayoutView="90" workbookViewId="0">
      <selection activeCell="B5" sqref="B5:L5"/>
    </sheetView>
  </sheetViews>
  <sheetFormatPr defaultColWidth="3.125" defaultRowHeight="15.95" customHeight="1"/>
  <cols>
    <col min="1" max="5" width="3.125" customWidth="1"/>
    <col min="6" max="7" width="2" customWidth="1"/>
    <col min="8" max="8" width="4.625" customWidth="1"/>
    <col min="9" max="18" width="3.125" customWidth="1"/>
    <col min="19" max="19" width="5.5" customWidth="1"/>
    <col min="20" max="27" width="3.125" customWidth="1"/>
    <col min="28" max="29" width="3.625" customWidth="1"/>
    <col min="30" max="31" width="2.375" customWidth="1"/>
    <col min="32" max="33" width="3.125" customWidth="1"/>
    <col min="34" max="34" width="3.625" customWidth="1"/>
    <col min="35" max="37" width="3.125" customWidth="1"/>
    <col min="38" max="40" width="2.125" customWidth="1"/>
    <col min="41" max="42" width="3.125" customWidth="1"/>
    <col min="43" max="43" width="3.625" customWidth="1"/>
    <col min="44" max="44" width="1.5" customWidth="1"/>
    <col min="45" max="46" width="3.125" customWidth="1"/>
    <col min="47" max="47" width="15.25" hidden="1" customWidth="1"/>
    <col min="48" max="52" width="8.75" hidden="1" customWidth="1"/>
    <col min="53" max="53" width="6.375" style="2" hidden="1" customWidth="1"/>
    <col min="54" max="54" width="9.875" hidden="1" customWidth="1"/>
  </cols>
  <sheetData>
    <row r="1" spans="1:54" ht="13.5" customHeight="1">
      <c r="A1" s="14" t="s">
        <v>85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54" ht="13.5" customHeight="1">
      <c r="A2" s="9" t="s">
        <v>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S2" s="11"/>
    </row>
    <row r="3" spans="1:54" ht="29.45" customHeight="1">
      <c r="A3" s="15" t="s">
        <v>1</v>
      </c>
      <c r="B3" s="159" t="s">
        <v>57</v>
      </c>
      <c r="C3" s="160"/>
      <c r="D3" s="160"/>
      <c r="E3" s="160"/>
      <c r="F3" s="160"/>
      <c r="G3" s="160"/>
      <c r="H3" s="160"/>
      <c r="I3" s="160"/>
      <c r="J3" s="160"/>
      <c r="K3" s="160"/>
      <c r="L3" s="161"/>
      <c r="M3" s="114" t="s">
        <v>53</v>
      </c>
      <c r="N3" s="115"/>
      <c r="O3" s="114" t="s">
        <v>55</v>
      </c>
      <c r="P3" s="116"/>
      <c r="Q3" s="116"/>
      <c r="R3" s="115"/>
      <c r="S3" s="45" t="s">
        <v>80</v>
      </c>
      <c r="T3" s="114" t="s">
        <v>30</v>
      </c>
      <c r="U3" s="115"/>
      <c r="V3" s="114" t="s">
        <v>27</v>
      </c>
      <c r="W3" s="115"/>
      <c r="X3" s="123"/>
      <c r="Y3" s="124"/>
      <c r="Z3" s="124"/>
      <c r="AA3" s="125"/>
      <c r="AB3" s="114" t="s">
        <v>23</v>
      </c>
      <c r="AC3" s="126"/>
      <c r="AD3" s="126"/>
      <c r="AE3" s="127"/>
      <c r="AF3" s="114" t="s">
        <v>29</v>
      </c>
      <c r="AG3" s="116"/>
      <c r="AH3" s="115"/>
      <c r="AI3" s="116" t="s">
        <v>160</v>
      </c>
      <c r="AJ3" s="116"/>
      <c r="AK3" s="115"/>
      <c r="AL3" s="114" t="s">
        <v>22</v>
      </c>
      <c r="AM3" s="116"/>
      <c r="AN3" s="115"/>
      <c r="AO3" s="114" t="s">
        <v>3</v>
      </c>
      <c r="AP3" s="116"/>
      <c r="AQ3" s="115"/>
      <c r="AS3" s="12"/>
    </row>
    <row r="4" spans="1:54" ht="19.5" customHeight="1">
      <c r="A4" s="16"/>
      <c r="B4" s="205"/>
      <c r="C4" s="206"/>
      <c r="D4" s="206"/>
      <c r="E4" s="206"/>
      <c r="F4" s="206"/>
      <c r="G4" s="206"/>
      <c r="H4" s="206"/>
      <c r="I4" s="206"/>
      <c r="J4" s="206"/>
      <c r="K4" s="206"/>
      <c r="L4" s="207"/>
      <c r="M4" s="179" t="s">
        <v>40</v>
      </c>
      <c r="N4" s="181"/>
      <c r="O4" s="179" t="s">
        <v>41</v>
      </c>
      <c r="P4" s="180"/>
      <c r="Q4" s="180"/>
      <c r="R4" s="181"/>
      <c r="S4" s="47" t="s">
        <v>79</v>
      </c>
      <c r="T4" s="179" t="s">
        <v>42</v>
      </c>
      <c r="U4" s="181"/>
      <c r="V4" s="179" t="s">
        <v>43</v>
      </c>
      <c r="W4" s="181"/>
      <c r="X4" s="179"/>
      <c r="Y4" s="180"/>
      <c r="Z4" s="180"/>
      <c r="AA4" s="181"/>
      <c r="AB4" s="179" t="s">
        <v>44</v>
      </c>
      <c r="AC4" s="180"/>
      <c r="AD4" s="180"/>
      <c r="AE4" s="181"/>
      <c r="AF4" s="179" t="s">
        <v>81</v>
      </c>
      <c r="AG4" s="180"/>
      <c r="AH4" s="181"/>
      <c r="AI4" s="179"/>
      <c r="AJ4" s="180"/>
      <c r="AK4" s="181"/>
      <c r="AL4" s="179" t="s">
        <v>45</v>
      </c>
      <c r="AM4" s="180"/>
      <c r="AN4" s="181"/>
      <c r="AO4" s="179" t="s">
        <v>46</v>
      </c>
      <c r="AP4" s="180"/>
      <c r="AQ4" s="181"/>
    </row>
    <row r="5" spans="1:54" ht="15" customHeight="1">
      <c r="A5" s="17">
        <v>1</v>
      </c>
      <c r="B5" s="149"/>
      <c r="C5" s="162"/>
      <c r="D5" s="162"/>
      <c r="E5" s="162"/>
      <c r="F5" s="162"/>
      <c r="G5" s="162"/>
      <c r="H5" s="162"/>
      <c r="I5" s="162"/>
      <c r="J5" s="162"/>
      <c r="K5" s="162"/>
      <c r="L5" s="163"/>
      <c r="M5" s="117"/>
      <c r="N5" s="117"/>
      <c r="O5" s="118"/>
      <c r="P5" s="119"/>
      <c r="Q5" s="120" t="str">
        <f t="shared" ref="Q5:Q7" si="0">IF(B5&gt;0,$AV$6,"")</f>
        <v/>
      </c>
      <c r="R5" s="121"/>
      <c r="S5" s="50"/>
      <c r="T5" s="122"/>
      <c r="U5" s="122"/>
      <c r="V5" s="122"/>
      <c r="W5" s="122"/>
      <c r="X5" s="150"/>
      <c r="Y5" s="151"/>
      <c r="Z5" s="151"/>
      <c r="AA5" s="152"/>
      <c r="AB5" s="137" t="str">
        <f>IF(B5&gt;0,$AY$6,"")</f>
        <v/>
      </c>
      <c r="AC5" s="135"/>
      <c r="AD5" s="135" t="str">
        <f>IF(B5&gt;0,$AZ$6,"")</f>
        <v/>
      </c>
      <c r="AE5" s="136"/>
      <c r="AF5" s="128" t="str">
        <f>IFERROR(M5*O5*S5*T5*V5/1000*AB5,"")</f>
        <v/>
      </c>
      <c r="AG5" s="128"/>
      <c r="AH5" s="128"/>
      <c r="AI5" s="134"/>
      <c r="AJ5" s="134"/>
      <c r="AK5" s="134"/>
      <c r="AL5" s="133" t="str">
        <f>IFERROR(VLOOKUP(AI5,$BA$6:$BB$8,2,FALSE),"")</f>
        <v/>
      </c>
      <c r="AM5" s="133"/>
      <c r="AN5" s="133"/>
      <c r="AO5" s="132" t="str">
        <f>IFERROR(AF5*AL5/100,"")</f>
        <v/>
      </c>
      <c r="AP5" s="132"/>
      <c r="AQ5" s="132"/>
      <c r="AS5" s="11"/>
      <c r="AU5" s="2" t="s">
        <v>20</v>
      </c>
      <c r="AV5" s="2" t="s">
        <v>31</v>
      </c>
      <c r="AW5" s="2" t="s">
        <v>34</v>
      </c>
      <c r="AX5" s="2" t="s">
        <v>35</v>
      </c>
      <c r="AY5" s="2" t="s">
        <v>19</v>
      </c>
      <c r="AZ5" s="2" t="s">
        <v>36</v>
      </c>
      <c r="BA5" s="2" t="s">
        <v>37</v>
      </c>
      <c r="BB5" s="2" t="s">
        <v>38</v>
      </c>
    </row>
    <row r="6" spans="1:54" ht="15" customHeight="1">
      <c r="A6" s="17">
        <v>2</v>
      </c>
      <c r="B6" s="149"/>
      <c r="C6" s="162"/>
      <c r="D6" s="162"/>
      <c r="E6" s="162"/>
      <c r="F6" s="162"/>
      <c r="G6" s="162"/>
      <c r="H6" s="162"/>
      <c r="I6" s="162"/>
      <c r="J6" s="162"/>
      <c r="K6" s="162"/>
      <c r="L6" s="163"/>
      <c r="M6" s="117"/>
      <c r="N6" s="117"/>
      <c r="O6" s="118"/>
      <c r="P6" s="119"/>
      <c r="Q6" s="120" t="str">
        <f t="shared" si="0"/>
        <v/>
      </c>
      <c r="R6" s="121"/>
      <c r="S6" s="50"/>
      <c r="T6" s="122"/>
      <c r="U6" s="122"/>
      <c r="V6" s="122"/>
      <c r="W6" s="122"/>
      <c r="X6" s="153"/>
      <c r="Y6" s="154"/>
      <c r="Z6" s="154"/>
      <c r="AA6" s="155"/>
      <c r="AB6" s="137" t="str">
        <f t="shared" ref="AB6:AB14" si="1">IF(B6&gt;0,$AY$6,"")</f>
        <v/>
      </c>
      <c r="AC6" s="135"/>
      <c r="AD6" s="135" t="str">
        <f t="shared" ref="AD6:AD14" si="2">IF(B6&gt;0,$AZ$6,"")</f>
        <v/>
      </c>
      <c r="AE6" s="136"/>
      <c r="AF6" s="128" t="str">
        <f>IFERROR(M6*O6*S6*T6*V6/1000*AB6,"")</f>
        <v/>
      </c>
      <c r="AG6" s="128"/>
      <c r="AH6" s="128"/>
      <c r="AI6" s="134"/>
      <c r="AJ6" s="134"/>
      <c r="AK6" s="134"/>
      <c r="AL6" s="129" t="str">
        <f>IFERROR(VLOOKUP(AI6,$BA$6:$BB$8,2,FALSE),"")</f>
        <v/>
      </c>
      <c r="AM6" s="130"/>
      <c r="AN6" s="131"/>
      <c r="AO6" s="132" t="str">
        <f t="shared" ref="AO6:AO14" si="3">IFERROR(AF6*AL6/100,"")</f>
        <v/>
      </c>
      <c r="AP6" s="132"/>
      <c r="AQ6" s="132"/>
      <c r="AT6" s="12"/>
      <c r="AU6" s="3" t="s">
        <v>18</v>
      </c>
      <c r="AV6" s="2" t="s">
        <v>66</v>
      </c>
      <c r="AW6" s="2">
        <v>8.64</v>
      </c>
      <c r="AX6" s="2" t="s">
        <v>16</v>
      </c>
      <c r="AY6" s="2">
        <v>0.42199999999999999</v>
      </c>
      <c r="AZ6" s="2" t="s">
        <v>17</v>
      </c>
      <c r="BA6" s="2" t="s">
        <v>157</v>
      </c>
      <c r="BB6" s="4">
        <v>3</v>
      </c>
    </row>
    <row r="7" spans="1:54" ht="15" customHeight="1">
      <c r="A7" s="17">
        <v>3</v>
      </c>
      <c r="B7" s="149"/>
      <c r="C7" s="162"/>
      <c r="D7" s="162"/>
      <c r="E7" s="162"/>
      <c r="F7" s="162"/>
      <c r="G7" s="162"/>
      <c r="H7" s="162"/>
      <c r="I7" s="162"/>
      <c r="J7" s="162"/>
      <c r="K7" s="162"/>
      <c r="L7" s="163"/>
      <c r="M7" s="117"/>
      <c r="N7" s="117"/>
      <c r="O7" s="118"/>
      <c r="P7" s="119"/>
      <c r="Q7" s="120" t="str">
        <f t="shared" si="0"/>
        <v/>
      </c>
      <c r="R7" s="121"/>
      <c r="S7" s="50"/>
      <c r="T7" s="122"/>
      <c r="U7" s="122"/>
      <c r="V7" s="122"/>
      <c r="W7" s="122"/>
      <c r="X7" s="153"/>
      <c r="Y7" s="154"/>
      <c r="Z7" s="154"/>
      <c r="AA7" s="155"/>
      <c r="AB7" s="137" t="str">
        <f t="shared" si="1"/>
        <v/>
      </c>
      <c r="AC7" s="135"/>
      <c r="AD7" s="135" t="str">
        <f t="shared" si="2"/>
        <v/>
      </c>
      <c r="AE7" s="136"/>
      <c r="AF7" s="128" t="str">
        <f t="shared" ref="AF7:AF14" si="4">IFERROR(M7*O7*S7*T7*V7/1000*AB7,"")</f>
        <v/>
      </c>
      <c r="AG7" s="128"/>
      <c r="AH7" s="128"/>
      <c r="AI7" s="134"/>
      <c r="AJ7" s="134"/>
      <c r="AK7" s="134"/>
      <c r="AL7" s="129" t="str">
        <f t="shared" ref="AL7:AL14" si="5">IFERROR(VLOOKUP(AI7,$BA$6:$BB$8,2,FALSE),"")</f>
        <v/>
      </c>
      <c r="AM7" s="130"/>
      <c r="AN7" s="131"/>
      <c r="AO7" s="132" t="str">
        <f t="shared" si="3"/>
        <v/>
      </c>
      <c r="AP7" s="132"/>
      <c r="AQ7" s="132"/>
      <c r="AT7" s="12"/>
      <c r="AU7" s="3" t="s">
        <v>173</v>
      </c>
      <c r="AV7" s="2" t="s">
        <v>169</v>
      </c>
      <c r="AW7" s="2">
        <v>40</v>
      </c>
      <c r="AX7" s="2" t="s">
        <v>168</v>
      </c>
      <c r="AY7" s="83">
        <f>(2.05*12)/(40*44)</f>
        <v>1.3977272727272725E-2</v>
      </c>
      <c r="AZ7" s="2" t="s">
        <v>0</v>
      </c>
      <c r="BA7" s="2" t="s">
        <v>158</v>
      </c>
      <c r="BB7" s="4">
        <v>2</v>
      </c>
    </row>
    <row r="8" spans="1:54" ht="15" customHeight="1">
      <c r="A8" s="17">
        <v>4</v>
      </c>
      <c r="B8" s="149"/>
      <c r="C8" s="162"/>
      <c r="D8" s="162"/>
      <c r="E8" s="162"/>
      <c r="F8" s="162"/>
      <c r="G8" s="162"/>
      <c r="H8" s="162"/>
      <c r="I8" s="162"/>
      <c r="J8" s="162"/>
      <c r="K8" s="162"/>
      <c r="L8" s="163"/>
      <c r="M8" s="117"/>
      <c r="N8" s="117"/>
      <c r="O8" s="118"/>
      <c r="P8" s="119"/>
      <c r="Q8" s="120" t="str">
        <f t="shared" ref="Q8:Q14" si="6">IF(B8&gt;0,$AV$6,"")</f>
        <v/>
      </c>
      <c r="R8" s="121"/>
      <c r="S8" s="50"/>
      <c r="T8" s="122"/>
      <c r="U8" s="122"/>
      <c r="V8" s="122"/>
      <c r="W8" s="122"/>
      <c r="X8" s="153"/>
      <c r="Y8" s="154"/>
      <c r="Z8" s="154"/>
      <c r="AA8" s="155"/>
      <c r="AB8" s="137" t="str">
        <f t="shared" si="1"/>
        <v/>
      </c>
      <c r="AC8" s="135"/>
      <c r="AD8" s="135" t="str">
        <f t="shared" si="2"/>
        <v/>
      </c>
      <c r="AE8" s="136"/>
      <c r="AF8" s="128" t="str">
        <f t="shared" si="4"/>
        <v/>
      </c>
      <c r="AG8" s="128"/>
      <c r="AH8" s="128"/>
      <c r="AI8" s="134"/>
      <c r="AJ8" s="134"/>
      <c r="AK8" s="134"/>
      <c r="AL8" s="129" t="str">
        <f t="shared" si="5"/>
        <v/>
      </c>
      <c r="AM8" s="130"/>
      <c r="AN8" s="131"/>
      <c r="AO8" s="132" t="str">
        <f t="shared" si="3"/>
        <v/>
      </c>
      <c r="AP8" s="132"/>
      <c r="AQ8" s="132"/>
      <c r="AU8" s="3" t="s">
        <v>25</v>
      </c>
      <c r="AV8" s="2" t="s">
        <v>32</v>
      </c>
      <c r="AW8" s="2">
        <v>50.1</v>
      </c>
      <c r="AX8" s="2" t="s">
        <v>14</v>
      </c>
      <c r="AY8" s="2">
        <v>1.6299999999999999E-2</v>
      </c>
      <c r="AZ8" s="2" t="s">
        <v>0</v>
      </c>
      <c r="BA8" s="2" t="s">
        <v>159</v>
      </c>
      <c r="BB8" s="4">
        <v>0</v>
      </c>
    </row>
    <row r="9" spans="1:54" ht="15" customHeight="1">
      <c r="A9" s="17">
        <v>5</v>
      </c>
      <c r="B9" s="149"/>
      <c r="C9" s="162"/>
      <c r="D9" s="162"/>
      <c r="E9" s="162"/>
      <c r="F9" s="162"/>
      <c r="G9" s="162"/>
      <c r="H9" s="162"/>
      <c r="I9" s="162"/>
      <c r="J9" s="162"/>
      <c r="K9" s="162"/>
      <c r="L9" s="163"/>
      <c r="M9" s="117"/>
      <c r="N9" s="117"/>
      <c r="O9" s="118"/>
      <c r="P9" s="119"/>
      <c r="Q9" s="120" t="str">
        <f t="shared" si="6"/>
        <v/>
      </c>
      <c r="R9" s="121"/>
      <c r="S9" s="50"/>
      <c r="T9" s="122"/>
      <c r="U9" s="122"/>
      <c r="V9" s="122"/>
      <c r="W9" s="122"/>
      <c r="X9" s="153"/>
      <c r="Y9" s="154"/>
      <c r="Z9" s="154"/>
      <c r="AA9" s="155"/>
      <c r="AB9" s="137" t="str">
        <f t="shared" si="1"/>
        <v/>
      </c>
      <c r="AC9" s="135"/>
      <c r="AD9" s="135" t="str">
        <f t="shared" si="2"/>
        <v/>
      </c>
      <c r="AE9" s="136"/>
      <c r="AF9" s="128" t="str">
        <f t="shared" si="4"/>
        <v/>
      </c>
      <c r="AG9" s="128"/>
      <c r="AH9" s="128"/>
      <c r="AI9" s="134"/>
      <c r="AJ9" s="134"/>
      <c r="AK9" s="134"/>
      <c r="AL9" s="129" t="str">
        <f t="shared" si="5"/>
        <v/>
      </c>
      <c r="AM9" s="130"/>
      <c r="AN9" s="131"/>
      <c r="AO9" s="132" t="str">
        <f t="shared" si="3"/>
        <v/>
      </c>
      <c r="AP9" s="132"/>
      <c r="AQ9" s="132"/>
      <c r="AU9" s="3" t="s">
        <v>12</v>
      </c>
      <c r="AV9" s="2" t="s">
        <v>33</v>
      </c>
      <c r="AW9" s="2">
        <v>38.9</v>
      </c>
      <c r="AX9" s="2" t="s">
        <v>9</v>
      </c>
      <c r="AY9" s="2">
        <v>1.9300000000000001E-2</v>
      </c>
      <c r="AZ9" s="2" t="s">
        <v>0</v>
      </c>
    </row>
    <row r="10" spans="1:54" ht="15" customHeight="1">
      <c r="A10" s="17">
        <v>6</v>
      </c>
      <c r="B10" s="149"/>
      <c r="C10" s="162"/>
      <c r="D10" s="162"/>
      <c r="E10" s="162"/>
      <c r="F10" s="162"/>
      <c r="G10" s="162"/>
      <c r="H10" s="162"/>
      <c r="I10" s="162"/>
      <c r="J10" s="162"/>
      <c r="K10" s="162"/>
      <c r="L10" s="163"/>
      <c r="M10" s="117"/>
      <c r="N10" s="117"/>
      <c r="O10" s="118"/>
      <c r="P10" s="119"/>
      <c r="Q10" s="120" t="str">
        <f t="shared" si="6"/>
        <v/>
      </c>
      <c r="R10" s="121"/>
      <c r="S10" s="50"/>
      <c r="T10" s="122"/>
      <c r="U10" s="122"/>
      <c r="V10" s="122"/>
      <c r="W10" s="122"/>
      <c r="X10" s="153"/>
      <c r="Y10" s="154"/>
      <c r="Z10" s="154"/>
      <c r="AA10" s="155"/>
      <c r="AB10" s="137" t="str">
        <f t="shared" si="1"/>
        <v/>
      </c>
      <c r="AC10" s="135"/>
      <c r="AD10" s="135" t="str">
        <f t="shared" si="2"/>
        <v/>
      </c>
      <c r="AE10" s="136"/>
      <c r="AF10" s="128" t="str">
        <f t="shared" si="4"/>
        <v/>
      </c>
      <c r="AG10" s="128"/>
      <c r="AH10" s="128"/>
      <c r="AI10" s="134"/>
      <c r="AJ10" s="134"/>
      <c r="AK10" s="134"/>
      <c r="AL10" s="129" t="str">
        <f t="shared" si="5"/>
        <v/>
      </c>
      <c r="AM10" s="130"/>
      <c r="AN10" s="131"/>
      <c r="AO10" s="132" t="str">
        <f t="shared" si="3"/>
        <v/>
      </c>
      <c r="AP10" s="132"/>
      <c r="AQ10" s="132"/>
      <c r="AU10" s="3" t="s">
        <v>13</v>
      </c>
      <c r="AV10" s="2" t="s">
        <v>33</v>
      </c>
      <c r="AW10" s="2">
        <v>41.8</v>
      </c>
      <c r="AX10" s="2" t="s">
        <v>9</v>
      </c>
      <c r="AY10" s="2">
        <v>2.0199999999999999E-2</v>
      </c>
      <c r="AZ10" s="2" t="s">
        <v>0</v>
      </c>
    </row>
    <row r="11" spans="1:54" ht="15" customHeight="1">
      <c r="A11" s="17">
        <v>7</v>
      </c>
      <c r="B11" s="149"/>
      <c r="C11" s="162"/>
      <c r="D11" s="162"/>
      <c r="E11" s="162"/>
      <c r="F11" s="162"/>
      <c r="G11" s="162"/>
      <c r="H11" s="162"/>
      <c r="I11" s="162"/>
      <c r="J11" s="162"/>
      <c r="K11" s="162"/>
      <c r="L11" s="163"/>
      <c r="M11" s="117"/>
      <c r="N11" s="117"/>
      <c r="O11" s="118"/>
      <c r="P11" s="119"/>
      <c r="Q11" s="120" t="str">
        <f t="shared" si="6"/>
        <v/>
      </c>
      <c r="R11" s="121"/>
      <c r="S11" s="50"/>
      <c r="T11" s="122"/>
      <c r="U11" s="122"/>
      <c r="V11" s="122"/>
      <c r="W11" s="122"/>
      <c r="X11" s="153"/>
      <c r="Y11" s="154"/>
      <c r="Z11" s="154"/>
      <c r="AA11" s="155"/>
      <c r="AB11" s="137" t="str">
        <f t="shared" si="1"/>
        <v/>
      </c>
      <c r="AC11" s="135"/>
      <c r="AD11" s="135" t="str">
        <f t="shared" si="2"/>
        <v/>
      </c>
      <c r="AE11" s="136"/>
      <c r="AF11" s="128" t="str">
        <f t="shared" si="4"/>
        <v/>
      </c>
      <c r="AG11" s="128"/>
      <c r="AH11" s="128"/>
      <c r="AI11" s="134"/>
      <c r="AJ11" s="134"/>
      <c r="AK11" s="134"/>
      <c r="AL11" s="129" t="str">
        <f t="shared" si="5"/>
        <v/>
      </c>
      <c r="AM11" s="130"/>
      <c r="AN11" s="131"/>
      <c r="AO11" s="132" t="str">
        <f t="shared" si="3"/>
        <v/>
      </c>
      <c r="AP11" s="132"/>
      <c r="AQ11" s="132"/>
      <c r="AU11" s="3" t="s">
        <v>28</v>
      </c>
      <c r="AV11" s="2" t="s">
        <v>33</v>
      </c>
      <c r="AW11" s="2">
        <v>33.4</v>
      </c>
      <c r="AX11" s="2" t="s">
        <v>9</v>
      </c>
      <c r="AY11" s="2">
        <v>1.8700000000000001E-2</v>
      </c>
      <c r="AZ11" s="2" t="s">
        <v>0</v>
      </c>
    </row>
    <row r="12" spans="1:54" ht="15" customHeight="1">
      <c r="A12" s="17">
        <v>8</v>
      </c>
      <c r="B12" s="149"/>
      <c r="C12" s="162"/>
      <c r="D12" s="162"/>
      <c r="E12" s="162"/>
      <c r="F12" s="162"/>
      <c r="G12" s="162"/>
      <c r="H12" s="162"/>
      <c r="I12" s="162"/>
      <c r="J12" s="162"/>
      <c r="K12" s="162"/>
      <c r="L12" s="163"/>
      <c r="M12" s="117"/>
      <c r="N12" s="117"/>
      <c r="O12" s="118"/>
      <c r="P12" s="119"/>
      <c r="Q12" s="120" t="str">
        <f t="shared" si="6"/>
        <v/>
      </c>
      <c r="R12" s="121"/>
      <c r="S12" s="50"/>
      <c r="T12" s="122"/>
      <c r="U12" s="122"/>
      <c r="V12" s="122"/>
      <c r="W12" s="122"/>
      <c r="X12" s="153"/>
      <c r="Y12" s="154"/>
      <c r="Z12" s="154"/>
      <c r="AA12" s="155"/>
      <c r="AB12" s="137" t="str">
        <f t="shared" si="1"/>
        <v/>
      </c>
      <c r="AC12" s="135"/>
      <c r="AD12" s="135" t="str">
        <f t="shared" si="2"/>
        <v/>
      </c>
      <c r="AE12" s="136"/>
      <c r="AF12" s="128" t="str">
        <f t="shared" si="4"/>
        <v/>
      </c>
      <c r="AG12" s="128"/>
      <c r="AH12" s="128"/>
      <c r="AI12" s="134"/>
      <c r="AJ12" s="134"/>
      <c r="AK12" s="134"/>
      <c r="AL12" s="129" t="str">
        <f t="shared" si="5"/>
        <v/>
      </c>
      <c r="AM12" s="130"/>
      <c r="AN12" s="131"/>
      <c r="AO12" s="132" t="str">
        <f t="shared" si="3"/>
        <v/>
      </c>
      <c r="AP12" s="132"/>
      <c r="AQ12" s="132"/>
      <c r="AU12" s="3" t="s">
        <v>10</v>
      </c>
      <c r="AV12" s="2" t="s">
        <v>33</v>
      </c>
      <c r="AW12" s="2">
        <v>36.5</v>
      </c>
      <c r="AX12" s="2" t="s">
        <v>9</v>
      </c>
      <c r="AY12" s="2">
        <v>1.8700000000000001E-2</v>
      </c>
      <c r="AZ12" s="2" t="s">
        <v>0</v>
      </c>
    </row>
    <row r="13" spans="1:54" ht="15" customHeight="1">
      <c r="A13" s="17">
        <v>9</v>
      </c>
      <c r="B13" s="149"/>
      <c r="C13" s="162"/>
      <c r="D13" s="162"/>
      <c r="E13" s="162"/>
      <c r="F13" s="162"/>
      <c r="G13" s="162"/>
      <c r="H13" s="162"/>
      <c r="I13" s="162"/>
      <c r="J13" s="162"/>
      <c r="K13" s="162"/>
      <c r="L13" s="163"/>
      <c r="M13" s="117"/>
      <c r="N13" s="117"/>
      <c r="O13" s="118"/>
      <c r="P13" s="119"/>
      <c r="Q13" s="120" t="str">
        <f t="shared" si="6"/>
        <v/>
      </c>
      <c r="R13" s="121"/>
      <c r="S13" s="50"/>
      <c r="T13" s="122"/>
      <c r="U13" s="122"/>
      <c r="V13" s="122"/>
      <c r="W13" s="122"/>
      <c r="X13" s="153"/>
      <c r="Y13" s="154"/>
      <c r="Z13" s="154"/>
      <c r="AA13" s="155"/>
      <c r="AB13" s="137" t="str">
        <f t="shared" si="1"/>
        <v/>
      </c>
      <c r="AC13" s="135"/>
      <c r="AD13" s="135" t="str">
        <f t="shared" si="2"/>
        <v/>
      </c>
      <c r="AE13" s="136"/>
      <c r="AF13" s="128" t="str">
        <f t="shared" si="4"/>
        <v/>
      </c>
      <c r="AG13" s="128"/>
      <c r="AH13" s="128"/>
      <c r="AI13" s="134"/>
      <c r="AJ13" s="134"/>
      <c r="AK13" s="134"/>
      <c r="AL13" s="129" t="str">
        <f t="shared" si="5"/>
        <v/>
      </c>
      <c r="AM13" s="130"/>
      <c r="AN13" s="131"/>
      <c r="AO13" s="132" t="str">
        <f t="shared" si="3"/>
        <v/>
      </c>
      <c r="AP13" s="132"/>
      <c r="AQ13" s="132"/>
      <c r="AU13" s="3" t="s">
        <v>11</v>
      </c>
      <c r="AV13" s="2" t="s">
        <v>33</v>
      </c>
      <c r="AW13" s="82">
        <v>38</v>
      </c>
      <c r="AX13" s="2" t="s">
        <v>9</v>
      </c>
      <c r="AY13" s="2">
        <v>1.8800000000000001E-2</v>
      </c>
      <c r="AZ13" s="2" t="s">
        <v>0</v>
      </c>
    </row>
    <row r="14" spans="1:54" ht="15" customHeight="1" thickBot="1">
      <c r="A14" s="18">
        <v>10</v>
      </c>
      <c r="B14" s="195"/>
      <c r="C14" s="196"/>
      <c r="D14" s="196"/>
      <c r="E14" s="196"/>
      <c r="F14" s="196"/>
      <c r="G14" s="196"/>
      <c r="H14" s="196"/>
      <c r="I14" s="196"/>
      <c r="J14" s="196"/>
      <c r="K14" s="196"/>
      <c r="L14" s="197"/>
      <c r="M14" s="142"/>
      <c r="N14" s="142"/>
      <c r="O14" s="143"/>
      <c r="P14" s="144"/>
      <c r="Q14" s="145" t="str">
        <f t="shared" si="6"/>
        <v/>
      </c>
      <c r="R14" s="146"/>
      <c r="S14" s="51"/>
      <c r="T14" s="147"/>
      <c r="U14" s="147"/>
      <c r="V14" s="147"/>
      <c r="W14" s="147"/>
      <c r="X14" s="156"/>
      <c r="Y14" s="157"/>
      <c r="Z14" s="157"/>
      <c r="AA14" s="158"/>
      <c r="AB14" s="175" t="str">
        <f t="shared" si="1"/>
        <v/>
      </c>
      <c r="AC14" s="139"/>
      <c r="AD14" s="139" t="str">
        <f t="shared" si="2"/>
        <v/>
      </c>
      <c r="AE14" s="140"/>
      <c r="AF14" s="198" t="str">
        <f t="shared" si="4"/>
        <v/>
      </c>
      <c r="AG14" s="198"/>
      <c r="AH14" s="198"/>
      <c r="AI14" s="141"/>
      <c r="AJ14" s="141"/>
      <c r="AK14" s="141"/>
      <c r="AL14" s="199" t="str">
        <f t="shared" si="5"/>
        <v/>
      </c>
      <c r="AM14" s="200"/>
      <c r="AN14" s="201"/>
      <c r="AO14" s="138" t="str">
        <f t="shared" si="3"/>
        <v/>
      </c>
      <c r="AP14" s="138"/>
      <c r="AQ14" s="138"/>
      <c r="AU14" s="3" t="s">
        <v>15</v>
      </c>
      <c r="AV14" s="2" t="s">
        <v>32</v>
      </c>
      <c r="AW14" s="2">
        <v>34.1</v>
      </c>
      <c r="AX14" s="2" t="s">
        <v>14</v>
      </c>
      <c r="AY14" s="2">
        <v>2.4500000000000001E-2</v>
      </c>
      <c r="AZ14" s="2" t="s">
        <v>0</v>
      </c>
    </row>
    <row r="15" spans="1:54" ht="21.95" customHeight="1" thickTop="1">
      <c r="A15" s="208" t="s">
        <v>2</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172">
        <f>SUM(AO5:AQ14)</f>
        <v>0</v>
      </c>
      <c r="AP15" s="173"/>
      <c r="AQ15" s="174"/>
      <c r="AU15" s="3" t="s">
        <v>26</v>
      </c>
      <c r="AV15" s="2" t="s">
        <v>32</v>
      </c>
      <c r="AW15" s="2">
        <v>54.7</v>
      </c>
      <c r="AX15" s="2" t="s">
        <v>14</v>
      </c>
      <c r="AY15" s="2">
        <v>1.3899999999999999E-2</v>
      </c>
      <c r="AZ15" s="2" t="s">
        <v>0</v>
      </c>
    </row>
    <row r="16" spans="1:54" ht="9" customHeight="1"/>
    <row r="17" spans="1:52" ht="13.5" customHeight="1">
      <c r="A17" s="9" t="s">
        <v>62</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0"/>
      <c r="AS17" s="11"/>
      <c r="AU17" s="3"/>
      <c r="AV17" s="2"/>
      <c r="AW17" s="2"/>
      <c r="AX17" s="2"/>
      <c r="AY17" s="2"/>
      <c r="AZ17" s="2"/>
    </row>
    <row r="18" spans="1:52" ht="29.1" customHeight="1">
      <c r="A18" s="15" t="s">
        <v>1</v>
      </c>
      <c r="B18" s="159" t="s">
        <v>58</v>
      </c>
      <c r="C18" s="160"/>
      <c r="D18" s="160"/>
      <c r="E18" s="160"/>
      <c r="F18" s="160"/>
      <c r="G18" s="160"/>
      <c r="H18" s="161"/>
      <c r="I18" s="114" t="s">
        <v>21</v>
      </c>
      <c r="J18" s="116"/>
      <c r="K18" s="116"/>
      <c r="L18" s="115"/>
      <c r="M18" s="114" t="s">
        <v>53</v>
      </c>
      <c r="N18" s="115"/>
      <c r="O18" s="114" t="s">
        <v>56</v>
      </c>
      <c r="P18" s="116"/>
      <c r="Q18" s="116"/>
      <c r="R18" s="115"/>
      <c r="S18" s="45" t="s">
        <v>78</v>
      </c>
      <c r="T18" s="114" t="s">
        <v>30</v>
      </c>
      <c r="U18" s="115"/>
      <c r="V18" s="114" t="s">
        <v>27</v>
      </c>
      <c r="W18" s="115"/>
      <c r="X18" s="114" t="s">
        <v>24</v>
      </c>
      <c r="Y18" s="116"/>
      <c r="Z18" s="116"/>
      <c r="AA18" s="115"/>
      <c r="AB18" s="164" t="s">
        <v>23</v>
      </c>
      <c r="AC18" s="126"/>
      <c r="AD18" s="126"/>
      <c r="AE18" s="127"/>
      <c r="AF18" s="114" t="s">
        <v>29</v>
      </c>
      <c r="AG18" s="116"/>
      <c r="AH18" s="115"/>
      <c r="AI18" s="116" t="s">
        <v>160</v>
      </c>
      <c r="AJ18" s="116"/>
      <c r="AK18" s="115"/>
      <c r="AL18" s="114" t="s">
        <v>22</v>
      </c>
      <c r="AM18" s="116"/>
      <c r="AN18" s="115"/>
      <c r="AO18" s="114" t="s">
        <v>3</v>
      </c>
      <c r="AP18" s="116"/>
      <c r="AQ18" s="115"/>
      <c r="AS18" s="12"/>
      <c r="AT18" s="12"/>
    </row>
    <row r="19" spans="1:52" ht="19.5" customHeight="1">
      <c r="A19" s="19"/>
      <c r="B19" s="202"/>
      <c r="C19" s="203"/>
      <c r="D19" s="203"/>
      <c r="E19" s="203"/>
      <c r="F19" s="203"/>
      <c r="G19" s="203"/>
      <c r="H19" s="204"/>
      <c r="I19" s="184"/>
      <c r="J19" s="185"/>
      <c r="K19" s="185"/>
      <c r="L19" s="186"/>
      <c r="M19" s="179" t="s">
        <v>40</v>
      </c>
      <c r="N19" s="181"/>
      <c r="O19" s="179" t="s">
        <v>41</v>
      </c>
      <c r="P19" s="180"/>
      <c r="Q19" s="180"/>
      <c r="R19" s="181"/>
      <c r="S19" s="47" t="s">
        <v>79</v>
      </c>
      <c r="T19" s="179" t="s">
        <v>42</v>
      </c>
      <c r="U19" s="181"/>
      <c r="V19" s="179" t="s">
        <v>43</v>
      </c>
      <c r="W19" s="181"/>
      <c r="X19" s="179"/>
      <c r="Y19" s="180"/>
      <c r="Z19" s="180"/>
      <c r="AA19" s="181"/>
      <c r="AB19" s="179" t="s">
        <v>44</v>
      </c>
      <c r="AC19" s="180"/>
      <c r="AD19" s="180"/>
      <c r="AE19" s="181"/>
      <c r="AF19" s="187" t="s">
        <v>82</v>
      </c>
      <c r="AG19" s="188"/>
      <c r="AH19" s="189"/>
      <c r="AI19" s="184"/>
      <c r="AJ19" s="185"/>
      <c r="AK19" s="186"/>
      <c r="AL19" s="184" t="s">
        <v>45</v>
      </c>
      <c r="AM19" s="185"/>
      <c r="AN19" s="186"/>
      <c r="AO19" s="184" t="s">
        <v>46</v>
      </c>
      <c r="AP19" s="185"/>
      <c r="AQ19" s="186"/>
    </row>
    <row r="20" spans="1:52" ht="15" customHeight="1">
      <c r="A20" s="17">
        <v>1</v>
      </c>
      <c r="B20" s="148"/>
      <c r="C20" s="148"/>
      <c r="D20" s="148"/>
      <c r="E20" s="148"/>
      <c r="F20" s="148"/>
      <c r="G20" s="148"/>
      <c r="H20" s="148"/>
      <c r="I20" s="148"/>
      <c r="J20" s="148"/>
      <c r="K20" s="148"/>
      <c r="L20" s="149"/>
      <c r="M20" s="117"/>
      <c r="N20" s="117"/>
      <c r="O20" s="118"/>
      <c r="P20" s="119"/>
      <c r="Q20" s="120" t="str">
        <f t="shared" ref="Q20:Q29" si="7">IFERROR(VLOOKUP($I20,$AU$6:$AZ$15,2,FALSE),"")</f>
        <v/>
      </c>
      <c r="R20" s="121"/>
      <c r="S20" s="50"/>
      <c r="T20" s="122"/>
      <c r="U20" s="122"/>
      <c r="V20" s="122"/>
      <c r="W20" s="122"/>
      <c r="X20" s="168" t="str">
        <f t="shared" ref="X20:X29" si="8">IFERROR(VLOOKUP($I20,$AU$6:$AZ$15,3,FALSE),"")</f>
        <v/>
      </c>
      <c r="Y20" s="169"/>
      <c r="Z20" s="120" t="str">
        <f t="shared" ref="Z20:Z29" si="9">IFERROR(VLOOKUP($I20,$AU$6:$AZ$15,4,FALSE),"")</f>
        <v/>
      </c>
      <c r="AA20" s="120"/>
      <c r="AB20" s="170" t="str">
        <f t="shared" ref="AB20:AB29" si="10">IFERROR(VLOOKUP($I20,$AU$6:$AZ$15,5,FALSE),"")</f>
        <v/>
      </c>
      <c r="AC20" s="171"/>
      <c r="AD20" s="120" t="str">
        <f t="shared" ref="AD20:AD29" si="11">IFERROR(VLOOKUP($I20,$AU$6:$AZ$15,6,FALSE),"")</f>
        <v/>
      </c>
      <c r="AE20" s="121"/>
      <c r="AF20" s="132" t="str">
        <f>IFERROR((M20*O20/1000*S20*T20*V20*X20*AB20*44/12),"")</f>
        <v/>
      </c>
      <c r="AG20" s="132"/>
      <c r="AH20" s="132"/>
      <c r="AI20" s="134"/>
      <c r="AJ20" s="134"/>
      <c r="AK20" s="134"/>
      <c r="AL20" s="128" t="str">
        <f>IFERROR(VLOOKUP(AI20,$BA$6:$BB$8,2,FALSE),"")</f>
        <v/>
      </c>
      <c r="AM20" s="128"/>
      <c r="AN20" s="128"/>
      <c r="AO20" s="132" t="str">
        <f>IFERROR(AF20*AL20/100,"")</f>
        <v/>
      </c>
      <c r="AP20" s="132"/>
      <c r="AQ20" s="132"/>
      <c r="AS20" s="11"/>
      <c r="AU20" s="3"/>
    </row>
    <row r="21" spans="1:52" ht="15" customHeight="1">
      <c r="A21" s="17">
        <v>2</v>
      </c>
      <c r="B21" s="148"/>
      <c r="C21" s="148"/>
      <c r="D21" s="148"/>
      <c r="E21" s="148"/>
      <c r="F21" s="148"/>
      <c r="G21" s="148"/>
      <c r="H21" s="148"/>
      <c r="I21" s="148"/>
      <c r="J21" s="148"/>
      <c r="K21" s="148"/>
      <c r="L21" s="149"/>
      <c r="M21" s="117"/>
      <c r="N21" s="117"/>
      <c r="O21" s="118"/>
      <c r="P21" s="119"/>
      <c r="Q21" s="120" t="str">
        <f t="shared" si="7"/>
        <v/>
      </c>
      <c r="R21" s="121"/>
      <c r="S21" s="50"/>
      <c r="T21" s="122"/>
      <c r="U21" s="122"/>
      <c r="V21" s="122"/>
      <c r="W21" s="122"/>
      <c r="X21" s="168" t="str">
        <f t="shared" si="8"/>
        <v/>
      </c>
      <c r="Y21" s="169"/>
      <c r="Z21" s="120" t="str">
        <f t="shared" si="9"/>
        <v/>
      </c>
      <c r="AA21" s="120"/>
      <c r="AB21" s="170" t="str">
        <f t="shared" si="10"/>
        <v/>
      </c>
      <c r="AC21" s="171"/>
      <c r="AD21" s="120" t="str">
        <f t="shared" si="11"/>
        <v/>
      </c>
      <c r="AE21" s="121"/>
      <c r="AF21" s="132" t="str">
        <f t="shared" ref="AF21:AF28" si="12">IFERROR((M21*O21/1000*S21*T21*V21*X21*AB21*44/12),"")</f>
        <v/>
      </c>
      <c r="AG21" s="132"/>
      <c r="AH21" s="132"/>
      <c r="AI21" s="134"/>
      <c r="AJ21" s="134"/>
      <c r="AK21" s="134"/>
      <c r="AL21" s="137" t="str">
        <f t="shared" ref="AL21:AL29" si="13">IFERROR(VLOOKUP(AI21,$BA$6:$BB$8,2,FALSE),"")</f>
        <v/>
      </c>
      <c r="AM21" s="135"/>
      <c r="AN21" s="136"/>
      <c r="AO21" s="132" t="str">
        <f t="shared" ref="AO21:AO29" si="14">IFERROR(AF21*AL21/100,"")</f>
        <v/>
      </c>
      <c r="AP21" s="132"/>
      <c r="AQ21" s="132"/>
      <c r="AT21" s="12"/>
      <c r="AU21" s="3"/>
    </row>
    <row r="22" spans="1:52" ht="15" customHeight="1">
      <c r="A22" s="17">
        <v>3</v>
      </c>
      <c r="B22" s="148"/>
      <c r="C22" s="148"/>
      <c r="D22" s="148"/>
      <c r="E22" s="148"/>
      <c r="F22" s="148"/>
      <c r="G22" s="148"/>
      <c r="H22" s="148"/>
      <c r="I22" s="148"/>
      <c r="J22" s="148"/>
      <c r="K22" s="148"/>
      <c r="L22" s="149"/>
      <c r="M22" s="117"/>
      <c r="N22" s="117"/>
      <c r="O22" s="118"/>
      <c r="P22" s="119"/>
      <c r="Q22" s="120" t="str">
        <f t="shared" si="7"/>
        <v/>
      </c>
      <c r="R22" s="121"/>
      <c r="S22" s="50"/>
      <c r="T22" s="122"/>
      <c r="U22" s="122"/>
      <c r="V22" s="122"/>
      <c r="W22" s="122"/>
      <c r="X22" s="168" t="str">
        <f t="shared" si="8"/>
        <v/>
      </c>
      <c r="Y22" s="169"/>
      <c r="Z22" s="120" t="str">
        <f t="shared" si="9"/>
        <v/>
      </c>
      <c r="AA22" s="120"/>
      <c r="AB22" s="170" t="str">
        <f t="shared" si="10"/>
        <v/>
      </c>
      <c r="AC22" s="171"/>
      <c r="AD22" s="120" t="str">
        <f t="shared" si="11"/>
        <v/>
      </c>
      <c r="AE22" s="121"/>
      <c r="AF22" s="132" t="str">
        <f t="shared" si="12"/>
        <v/>
      </c>
      <c r="AG22" s="132"/>
      <c r="AH22" s="132"/>
      <c r="AI22" s="134"/>
      <c r="AJ22" s="134"/>
      <c r="AK22" s="134"/>
      <c r="AL22" s="137" t="str">
        <f t="shared" si="13"/>
        <v/>
      </c>
      <c r="AM22" s="135"/>
      <c r="AN22" s="136"/>
      <c r="AO22" s="165" t="str">
        <f t="shared" si="14"/>
        <v/>
      </c>
      <c r="AP22" s="166"/>
      <c r="AQ22" s="167"/>
      <c r="AT22" s="12"/>
      <c r="AU22" s="3"/>
    </row>
    <row r="23" spans="1:52" ht="15" customHeight="1">
      <c r="A23" s="17">
        <v>4</v>
      </c>
      <c r="B23" s="148"/>
      <c r="C23" s="148"/>
      <c r="D23" s="148"/>
      <c r="E23" s="148"/>
      <c r="F23" s="148"/>
      <c r="G23" s="148"/>
      <c r="H23" s="148"/>
      <c r="I23" s="148"/>
      <c r="J23" s="148"/>
      <c r="K23" s="148"/>
      <c r="L23" s="149"/>
      <c r="M23" s="117"/>
      <c r="N23" s="117"/>
      <c r="O23" s="118"/>
      <c r="P23" s="119"/>
      <c r="Q23" s="120" t="str">
        <f t="shared" si="7"/>
        <v/>
      </c>
      <c r="R23" s="121"/>
      <c r="S23" s="50"/>
      <c r="T23" s="122"/>
      <c r="U23" s="122"/>
      <c r="V23" s="122"/>
      <c r="W23" s="122"/>
      <c r="X23" s="168" t="str">
        <f t="shared" si="8"/>
        <v/>
      </c>
      <c r="Y23" s="169"/>
      <c r="Z23" s="120" t="str">
        <f t="shared" si="9"/>
        <v/>
      </c>
      <c r="AA23" s="120"/>
      <c r="AB23" s="170" t="str">
        <f t="shared" si="10"/>
        <v/>
      </c>
      <c r="AC23" s="171"/>
      <c r="AD23" s="120" t="str">
        <f t="shared" si="11"/>
        <v/>
      </c>
      <c r="AE23" s="121"/>
      <c r="AF23" s="132" t="str">
        <f t="shared" si="12"/>
        <v/>
      </c>
      <c r="AG23" s="132"/>
      <c r="AH23" s="132"/>
      <c r="AI23" s="134"/>
      <c r="AJ23" s="134"/>
      <c r="AK23" s="134"/>
      <c r="AL23" s="137" t="str">
        <f t="shared" si="13"/>
        <v/>
      </c>
      <c r="AM23" s="135"/>
      <c r="AN23" s="136"/>
      <c r="AO23" s="165" t="str">
        <f t="shared" si="14"/>
        <v/>
      </c>
      <c r="AP23" s="166"/>
      <c r="AQ23" s="167"/>
    </row>
    <row r="24" spans="1:52" ht="15" customHeight="1">
      <c r="A24" s="17">
        <v>5</v>
      </c>
      <c r="B24" s="148"/>
      <c r="C24" s="148"/>
      <c r="D24" s="148"/>
      <c r="E24" s="148"/>
      <c r="F24" s="148"/>
      <c r="G24" s="148"/>
      <c r="H24" s="148"/>
      <c r="I24" s="148"/>
      <c r="J24" s="148"/>
      <c r="K24" s="148"/>
      <c r="L24" s="149"/>
      <c r="M24" s="117"/>
      <c r="N24" s="117"/>
      <c r="O24" s="118"/>
      <c r="P24" s="119"/>
      <c r="Q24" s="120" t="str">
        <f t="shared" si="7"/>
        <v/>
      </c>
      <c r="R24" s="121"/>
      <c r="S24" s="50"/>
      <c r="T24" s="122"/>
      <c r="U24" s="122"/>
      <c r="V24" s="122"/>
      <c r="W24" s="122"/>
      <c r="X24" s="168" t="str">
        <f t="shared" si="8"/>
        <v/>
      </c>
      <c r="Y24" s="169"/>
      <c r="Z24" s="120" t="str">
        <f t="shared" si="9"/>
        <v/>
      </c>
      <c r="AA24" s="120"/>
      <c r="AB24" s="170" t="str">
        <f t="shared" si="10"/>
        <v/>
      </c>
      <c r="AC24" s="171"/>
      <c r="AD24" s="120" t="str">
        <f t="shared" si="11"/>
        <v/>
      </c>
      <c r="AE24" s="121"/>
      <c r="AF24" s="132" t="str">
        <f t="shared" si="12"/>
        <v/>
      </c>
      <c r="AG24" s="132"/>
      <c r="AH24" s="132"/>
      <c r="AI24" s="134"/>
      <c r="AJ24" s="134"/>
      <c r="AK24" s="134"/>
      <c r="AL24" s="137" t="str">
        <f t="shared" si="13"/>
        <v/>
      </c>
      <c r="AM24" s="135"/>
      <c r="AN24" s="136"/>
      <c r="AO24" s="165" t="str">
        <f t="shared" si="14"/>
        <v/>
      </c>
      <c r="AP24" s="166"/>
      <c r="AQ24" s="167"/>
    </row>
    <row r="25" spans="1:52" ht="15" customHeight="1">
      <c r="A25" s="17">
        <v>6</v>
      </c>
      <c r="B25" s="148"/>
      <c r="C25" s="148"/>
      <c r="D25" s="148"/>
      <c r="E25" s="148"/>
      <c r="F25" s="148"/>
      <c r="G25" s="148"/>
      <c r="H25" s="148"/>
      <c r="I25" s="148"/>
      <c r="J25" s="148"/>
      <c r="K25" s="148"/>
      <c r="L25" s="149"/>
      <c r="M25" s="117"/>
      <c r="N25" s="117"/>
      <c r="O25" s="118"/>
      <c r="P25" s="119"/>
      <c r="Q25" s="120" t="str">
        <f t="shared" si="7"/>
        <v/>
      </c>
      <c r="R25" s="121"/>
      <c r="S25" s="50"/>
      <c r="T25" s="122"/>
      <c r="U25" s="122"/>
      <c r="V25" s="122"/>
      <c r="W25" s="122"/>
      <c r="X25" s="168" t="str">
        <f t="shared" si="8"/>
        <v/>
      </c>
      <c r="Y25" s="169"/>
      <c r="Z25" s="120" t="str">
        <f t="shared" si="9"/>
        <v/>
      </c>
      <c r="AA25" s="120"/>
      <c r="AB25" s="170" t="str">
        <f t="shared" si="10"/>
        <v/>
      </c>
      <c r="AC25" s="171"/>
      <c r="AD25" s="120" t="str">
        <f t="shared" si="11"/>
        <v/>
      </c>
      <c r="AE25" s="121"/>
      <c r="AF25" s="132" t="str">
        <f t="shared" si="12"/>
        <v/>
      </c>
      <c r="AG25" s="132"/>
      <c r="AH25" s="132"/>
      <c r="AI25" s="134"/>
      <c r="AJ25" s="134"/>
      <c r="AK25" s="134"/>
      <c r="AL25" s="137" t="str">
        <f t="shared" si="13"/>
        <v/>
      </c>
      <c r="AM25" s="135"/>
      <c r="AN25" s="136"/>
      <c r="AO25" s="165" t="str">
        <f t="shared" si="14"/>
        <v/>
      </c>
      <c r="AP25" s="166"/>
      <c r="AQ25" s="167"/>
    </row>
    <row r="26" spans="1:52" ht="15" customHeight="1">
      <c r="A26" s="17">
        <v>7</v>
      </c>
      <c r="B26" s="148"/>
      <c r="C26" s="148"/>
      <c r="D26" s="148"/>
      <c r="E26" s="148"/>
      <c r="F26" s="148"/>
      <c r="G26" s="148"/>
      <c r="H26" s="148"/>
      <c r="I26" s="148"/>
      <c r="J26" s="148"/>
      <c r="K26" s="148"/>
      <c r="L26" s="149"/>
      <c r="M26" s="117"/>
      <c r="N26" s="117"/>
      <c r="O26" s="118"/>
      <c r="P26" s="119"/>
      <c r="Q26" s="120" t="str">
        <f t="shared" si="7"/>
        <v/>
      </c>
      <c r="R26" s="121"/>
      <c r="S26" s="50"/>
      <c r="T26" s="122"/>
      <c r="U26" s="122"/>
      <c r="V26" s="122"/>
      <c r="W26" s="122"/>
      <c r="X26" s="168" t="str">
        <f t="shared" si="8"/>
        <v/>
      </c>
      <c r="Y26" s="169"/>
      <c r="Z26" s="120" t="str">
        <f t="shared" si="9"/>
        <v/>
      </c>
      <c r="AA26" s="120"/>
      <c r="AB26" s="170" t="str">
        <f t="shared" si="10"/>
        <v/>
      </c>
      <c r="AC26" s="171"/>
      <c r="AD26" s="120" t="str">
        <f t="shared" si="11"/>
        <v/>
      </c>
      <c r="AE26" s="121"/>
      <c r="AF26" s="132" t="str">
        <f t="shared" si="12"/>
        <v/>
      </c>
      <c r="AG26" s="132"/>
      <c r="AH26" s="132"/>
      <c r="AI26" s="134"/>
      <c r="AJ26" s="134"/>
      <c r="AK26" s="134"/>
      <c r="AL26" s="137" t="str">
        <f t="shared" si="13"/>
        <v/>
      </c>
      <c r="AM26" s="135"/>
      <c r="AN26" s="136"/>
      <c r="AO26" s="165" t="str">
        <f t="shared" si="14"/>
        <v/>
      </c>
      <c r="AP26" s="166"/>
      <c r="AQ26" s="167"/>
    </row>
    <row r="27" spans="1:52" ht="15" customHeight="1">
      <c r="A27" s="17">
        <v>8</v>
      </c>
      <c r="B27" s="148"/>
      <c r="C27" s="148"/>
      <c r="D27" s="148"/>
      <c r="E27" s="148"/>
      <c r="F27" s="148"/>
      <c r="G27" s="148"/>
      <c r="H27" s="148"/>
      <c r="I27" s="148"/>
      <c r="J27" s="148"/>
      <c r="K27" s="148"/>
      <c r="L27" s="149"/>
      <c r="M27" s="117"/>
      <c r="N27" s="117"/>
      <c r="O27" s="118"/>
      <c r="P27" s="119"/>
      <c r="Q27" s="120" t="str">
        <f t="shared" si="7"/>
        <v/>
      </c>
      <c r="R27" s="121"/>
      <c r="S27" s="50"/>
      <c r="T27" s="122"/>
      <c r="U27" s="122"/>
      <c r="V27" s="122"/>
      <c r="W27" s="122"/>
      <c r="X27" s="168" t="str">
        <f t="shared" si="8"/>
        <v/>
      </c>
      <c r="Y27" s="169"/>
      <c r="Z27" s="120" t="str">
        <f t="shared" si="9"/>
        <v/>
      </c>
      <c r="AA27" s="120"/>
      <c r="AB27" s="170" t="str">
        <f t="shared" si="10"/>
        <v/>
      </c>
      <c r="AC27" s="171"/>
      <c r="AD27" s="120" t="str">
        <f t="shared" si="11"/>
        <v/>
      </c>
      <c r="AE27" s="121"/>
      <c r="AF27" s="132" t="str">
        <f t="shared" si="12"/>
        <v/>
      </c>
      <c r="AG27" s="132"/>
      <c r="AH27" s="132"/>
      <c r="AI27" s="134"/>
      <c r="AJ27" s="134"/>
      <c r="AK27" s="134"/>
      <c r="AL27" s="137" t="str">
        <f t="shared" si="13"/>
        <v/>
      </c>
      <c r="AM27" s="135"/>
      <c r="AN27" s="136"/>
      <c r="AO27" s="165" t="str">
        <f t="shared" si="14"/>
        <v/>
      </c>
      <c r="AP27" s="166"/>
      <c r="AQ27" s="167"/>
    </row>
    <row r="28" spans="1:52" ht="15" customHeight="1">
      <c r="A28" s="17">
        <v>9</v>
      </c>
      <c r="B28" s="148"/>
      <c r="C28" s="148"/>
      <c r="D28" s="148"/>
      <c r="E28" s="148"/>
      <c r="F28" s="148"/>
      <c r="G28" s="148"/>
      <c r="H28" s="148"/>
      <c r="I28" s="148"/>
      <c r="J28" s="148"/>
      <c r="K28" s="148"/>
      <c r="L28" s="149"/>
      <c r="M28" s="117"/>
      <c r="N28" s="117"/>
      <c r="O28" s="118"/>
      <c r="P28" s="119"/>
      <c r="Q28" s="120" t="str">
        <f t="shared" si="7"/>
        <v/>
      </c>
      <c r="R28" s="121"/>
      <c r="S28" s="50"/>
      <c r="T28" s="122"/>
      <c r="U28" s="122"/>
      <c r="V28" s="122"/>
      <c r="W28" s="122"/>
      <c r="X28" s="168" t="str">
        <f t="shared" si="8"/>
        <v/>
      </c>
      <c r="Y28" s="169"/>
      <c r="Z28" s="120" t="str">
        <f t="shared" si="9"/>
        <v/>
      </c>
      <c r="AA28" s="120"/>
      <c r="AB28" s="170" t="str">
        <f t="shared" si="10"/>
        <v/>
      </c>
      <c r="AC28" s="171"/>
      <c r="AD28" s="120" t="str">
        <f t="shared" si="11"/>
        <v/>
      </c>
      <c r="AE28" s="121"/>
      <c r="AF28" s="132" t="str">
        <f t="shared" si="12"/>
        <v/>
      </c>
      <c r="AG28" s="132"/>
      <c r="AH28" s="132"/>
      <c r="AI28" s="134"/>
      <c r="AJ28" s="134"/>
      <c r="AK28" s="134"/>
      <c r="AL28" s="137" t="str">
        <f t="shared" si="13"/>
        <v/>
      </c>
      <c r="AM28" s="135"/>
      <c r="AN28" s="136"/>
      <c r="AO28" s="165" t="str">
        <f t="shared" si="14"/>
        <v/>
      </c>
      <c r="AP28" s="166"/>
      <c r="AQ28" s="167"/>
    </row>
    <row r="29" spans="1:52" ht="15" customHeight="1" thickBot="1">
      <c r="A29" s="18">
        <v>10</v>
      </c>
      <c r="B29" s="194"/>
      <c r="C29" s="194"/>
      <c r="D29" s="194"/>
      <c r="E29" s="194"/>
      <c r="F29" s="194"/>
      <c r="G29" s="194"/>
      <c r="H29" s="194"/>
      <c r="I29" s="194"/>
      <c r="J29" s="194"/>
      <c r="K29" s="194"/>
      <c r="L29" s="195"/>
      <c r="M29" s="142"/>
      <c r="N29" s="142"/>
      <c r="O29" s="143"/>
      <c r="P29" s="144"/>
      <c r="Q29" s="145" t="str">
        <f t="shared" si="7"/>
        <v/>
      </c>
      <c r="R29" s="146"/>
      <c r="S29" s="46"/>
      <c r="T29" s="147"/>
      <c r="U29" s="147"/>
      <c r="V29" s="147"/>
      <c r="W29" s="147"/>
      <c r="X29" s="192" t="str">
        <f t="shared" si="8"/>
        <v/>
      </c>
      <c r="Y29" s="193"/>
      <c r="Z29" s="145" t="str">
        <f t="shared" si="9"/>
        <v/>
      </c>
      <c r="AA29" s="145"/>
      <c r="AB29" s="182" t="str">
        <f t="shared" si="10"/>
        <v/>
      </c>
      <c r="AC29" s="183"/>
      <c r="AD29" s="145" t="str">
        <f t="shared" si="11"/>
        <v/>
      </c>
      <c r="AE29" s="146"/>
      <c r="AF29" s="132" t="str">
        <f>IFERROR((M29*O29/1000*S29*T29*V29*X29*AB29*44/12),"")</f>
        <v/>
      </c>
      <c r="AG29" s="132"/>
      <c r="AH29" s="132"/>
      <c r="AI29" s="141"/>
      <c r="AJ29" s="141"/>
      <c r="AK29" s="141"/>
      <c r="AL29" s="175" t="str">
        <f t="shared" si="13"/>
        <v/>
      </c>
      <c r="AM29" s="139"/>
      <c r="AN29" s="140"/>
      <c r="AO29" s="176" t="str">
        <f t="shared" si="14"/>
        <v/>
      </c>
      <c r="AP29" s="177"/>
      <c r="AQ29" s="178"/>
    </row>
    <row r="30" spans="1:52" ht="21.6" customHeight="1" thickTop="1">
      <c r="A30" s="190" t="s">
        <v>2</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72">
        <f>SUM(AO20:AQ29)</f>
        <v>0</v>
      </c>
      <c r="AP30" s="173"/>
      <c r="AQ30" s="174"/>
    </row>
    <row r="31" spans="1:52" ht="13.5" customHeight="1">
      <c r="A31" s="5" t="s">
        <v>63</v>
      </c>
      <c r="B31" s="6"/>
      <c r="C31" s="6"/>
      <c r="D31" s="6"/>
      <c r="E31" s="6"/>
      <c r="F31" s="7"/>
      <c r="G31" s="7"/>
      <c r="H31" s="7"/>
      <c r="I31" s="7"/>
      <c r="J31" s="7"/>
      <c r="K31" s="7"/>
      <c r="L31" s="7"/>
      <c r="M31" s="7"/>
      <c r="N31" s="7"/>
      <c r="O31" s="7"/>
      <c r="P31" s="7"/>
      <c r="Q31" s="7"/>
      <c r="R31" s="7"/>
      <c r="S31" s="7"/>
      <c r="T31" s="7"/>
      <c r="U31" s="7"/>
      <c r="V31" s="7"/>
      <c r="W31" s="7"/>
      <c r="X31" s="7"/>
      <c r="Y31" s="7"/>
      <c r="Z31" s="7"/>
      <c r="AA31" s="7"/>
      <c r="AB31" s="8"/>
      <c r="AC31" s="8"/>
      <c r="AD31" s="8"/>
      <c r="AE31" s="8"/>
      <c r="AF31" s="8"/>
      <c r="AG31" s="8"/>
      <c r="AH31" s="8"/>
      <c r="AI31" s="7"/>
      <c r="AJ31" s="7"/>
      <c r="AK31" s="7"/>
      <c r="AL31" s="8"/>
      <c r="AM31" s="8"/>
      <c r="AN31" s="8"/>
      <c r="AO31" s="8"/>
      <c r="AP31" s="8"/>
      <c r="AQ31" s="10"/>
    </row>
    <row r="32" spans="1:52" ht="12" customHeight="1" thickBot="1"/>
    <row r="33" spans="1:43" ht="15" customHeight="1">
      <c r="A33" s="9" t="s">
        <v>69</v>
      </c>
      <c r="W33" s="106" t="s">
        <v>131</v>
      </c>
      <c r="X33" s="107"/>
      <c r="Y33" s="107"/>
      <c r="Z33" s="107"/>
      <c r="AA33" s="107"/>
      <c r="AB33" s="107"/>
      <c r="AC33" s="107"/>
      <c r="AD33" s="107"/>
      <c r="AE33" s="107"/>
      <c r="AF33" s="107"/>
      <c r="AG33" s="107"/>
      <c r="AH33" s="107"/>
      <c r="AI33" s="107"/>
      <c r="AJ33" s="107"/>
      <c r="AK33" s="107"/>
      <c r="AL33" s="104">
        <f>ROUND(AO15+AO30+M34,2)</f>
        <v>0</v>
      </c>
      <c r="AM33" s="104"/>
      <c r="AN33" s="104"/>
      <c r="AO33" s="104"/>
      <c r="AP33" s="100" t="s">
        <v>65</v>
      </c>
      <c r="AQ33" s="101"/>
    </row>
    <row r="34" spans="1:43" ht="21" customHeight="1" thickBot="1">
      <c r="A34" s="110" t="s">
        <v>64</v>
      </c>
      <c r="B34" s="110"/>
      <c r="C34" s="110"/>
      <c r="D34" s="110"/>
      <c r="E34" s="110"/>
      <c r="F34" s="110"/>
      <c r="G34" s="110"/>
      <c r="H34" s="110"/>
      <c r="I34" s="110"/>
      <c r="J34" s="110"/>
      <c r="K34" s="110"/>
      <c r="L34" s="110"/>
      <c r="M34" s="111">
        <v>0</v>
      </c>
      <c r="N34" s="112"/>
      <c r="O34" s="112"/>
      <c r="P34" s="113"/>
      <c r="W34" s="108"/>
      <c r="X34" s="109"/>
      <c r="Y34" s="109"/>
      <c r="Z34" s="109"/>
      <c r="AA34" s="109"/>
      <c r="AB34" s="109"/>
      <c r="AC34" s="109"/>
      <c r="AD34" s="109"/>
      <c r="AE34" s="109"/>
      <c r="AF34" s="109"/>
      <c r="AG34" s="109"/>
      <c r="AH34" s="109"/>
      <c r="AI34" s="109"/>
      <c r="AJ34" s="109"/>
      <c r="AK34" s="109"/>
      <c r="AL34" s="105"/>
      <c r="AM34" s="105"/>
      <c r="AN34" s="105"/>
      <c r="AO34" s="105"/>
      <c r="AP34" s="102"/>
      <c r="AQ34" s="103"/>
    </row>
    <row r="35" spans="1:43" ht="16.5" customHeight="1"/>
    <row r="36" spans="1:43" ht="16.5" customHeight="1"/>
    <row r="37" spans="1:43" ht="16.5" customHeight="1"/>
    <row r="38" spans="1:43" ht="16.5" customHeight="1"/>
    <row r="39" spans="1:43" ht="16.5" customHeight="1"/>
    <row r="40" spans="1:43" ht="16.5" customHeight="1"/>
    <row r="41" spans="1:43" ht="16.5" customHeight="1"/>
    <row r="42" spans="1:43" ht="16.5" customHeight="1"/>
    <row r="43" spans="1:43" ht="16.5" customHeight="1"/>
    <row r="44" spans="1:43" ht="14.1" customHeight="1"/>
    <row r="45" spans="1:43" ht="14.1" customHeight="1"/>
    <row r="46" spans="1:43" ht="14.1" customHeight="1"/>
    <row r="47" spans="1:43" ht="14.1" customHeight="1"/>
    <row r="48" spans="1:43" ht="14.1" customHeight="1"/>
    <row r="49" ht="14.1" customHeight="1"/>
    <row r="50" ht="14.1" customHeight="1"/>
    <row r="51" ht="14.1" customHeight="1"/>
    <row r="52" ht="14.1" customHeight="1"/>
    <row r="53" ht="14.1" customHeight="1"/>
    <row r="54" ht="14.1" customHeight="1"/>
    <row r="55" ht="14.1" customHeight="1"/>
    <row r="56" ht="14.1" customHeight="1"/>
  </sheetData>
  <sheetProtection algorithmName="SHA-512" hashValue="wZBCKMz4ljI7CYm9aYe7YR0U4CiIphLAjZSKcL/VaCbLAhmSI2pnJU7m75fM736Z6jEmF6DHhGXzu2Z+RNiwLg==" saltValue="dUH23FLAL5P45OCo/oUy+w==" spinCount="100000" sheet="1" objects="1" scenarios="1"/>
  <mergeCells count="326">
    <mergeCell ref="B3:L3"/>
    <mergeCell ref="B19:H19"/>
    <mergeCell ref="I19:L19"/>
    <mergeCell ref="O19:R19"/>
    <mergeCell ref="M19:N19"/>
    <mergeCell ref="M4:N4"/>
    <mergeCell ref="B4:L4"/>
    <mergeCell ref="A15:AN15"/>
    <mergeCell ref="B5:L5"/>
    <mergeCell ref="AI19:AK19"/>
    <mergeCell ref="B13:L13"/>
    <mergeCell ref="AL12:AN12"/>
    <mergeCell ref="M11:N11"/>
    <mergeCell ref="O11:P11"/>
    <mergeCell ref="Q11:R11"/>
    <mergeCell ref="AB10:AC10"/>
    <mergeCell ref="AF10:AH10"/>
    <mergeCell ref="AD10:AE10"/>
    <mergeCell ref="M12:N12"/>
    <mergeCell ref="O12:P12"/>
    <mergeCell ref="Q12:R12"/>
    <mergeCell ref="T12:U12"/>
    <mergeCell ref="V12:W12"/>
    <mergeCell ref="T11:U11"/>
    <mergeCell ref="AO4:AQ4"/>
    <mergeCell ref="AO15:AQ15"/>
    <mergeCell ref="AL10:AN10"/>
    <mergeCell ref="AO10:AQ10"/>
    <mergeCell ref="AL9:AN9"/>
    <mergeCell ref="B6:L6"/>
    <mergeCell ref="B7:L7"/>
    <mergeCell ref="B8:L8"/>
    <mergeCell ref="B9:L9"/>
    <mergeCell ref="B10:L10"/>
    <mergeCell ref="B11:L11"/>
    <mergeCell ref="O4:R4"/>
    <mergeCell ref="T4:U4"/>
    <mergeCell ref="V4:W4"/>
    <mergeCell ref="X4:AA4"/>
    <mergeCell ref="AB4:AE4"/>
    <mergeCell ref="B14:L14"/>
    <mergeCell ref="AF4:AH4"/>
    <mergeCell ref="AI4:AK4"/>
    <mergeCell ref="AL4:AN4"/>
    <mergeCell ref="AB6:AC6"/>
    <mergeCell ref="AB14:AC14"/>
    <mergeCell ref="AF14:AH14"/>
    <mergeCell ref="AL14:AN14"/>
    <mergeCell ref="AF19:AH19"/>
    <mergeCell ref="A30:AN30"/>
    <mergeCell ref="AD29:AE29"/>
    <mergeCell ref="AF28:AH28"/>
    <mergeCell ref="AI28:AK28"/>
    <mergeCell ref="AL28:AN28"/>
    <mergeCell ref="AL19:AN19"/>
    <mergeCell ref="X19:AA19"/>
    <mergeCell ref="T19:U19"/>
    <mergeCell ref="V19:W19"/>
    <mergeCell ref="X29:Y29"/>
    <mergeCell ref="B29:H29"/>
    <mergeCell ref="M29:N29"/>
    <mergeCell ref="I29:L29"/>
    <mergeCell ref="O29:P29"/>
    <mergeCell ref="Q29:R29"/>
    <mergeCell ref="T29:U29"/>
    <mergeCell ref="V29:W29"/>
    <mergeCell ref="B28:H28"/>
    <mergeCell ref="M28:N28"/>
    <mergeCell ref="I28:L28"/>
    <mergeCell ref="O28:P28"/>
    <mergeCell ref="Q28:R28"/>
    <mergeCell ref="T27:U27"/>
    <mergeCell ref="AO30:AQ30"/>
    <mergeCell ref="AF29:AH29"/>
    <mergeCell ref="AI29:AK29"/>
    <mergeCell ref="AL29:AN29"/>
    <mergeCell ref="AO29:AQ29"/>
    <mergeCell ref="AB28:AC28"/>
    <mergeCell ref="AD28:AE28"/>
    <mergeCell ref="AB19:AE19"/>
    <mergeCell ref="Z29:AA29"/>
    <mergeCell ref="AB29:AC29"/>
    <mergeCell ref="AO19:AQ19"/>
    <mergeCell ref="Z28:AA28"/>
    <mergeCell ref="AL27:AN27"/>
    <mergeCell ref="AL26:AN26"/>
    <mergeCell ref="AF27:AH27"/>
    <mergeCell ref="AI27:AK27"/>
    <mergeCell ref="AO27:AQ27"/>
    <mergeCell ref="AO28:AQ28"/>
    <mergeCell ref="AO25:AQ25"/>
    <mergeCell ref="AF24:AH24"/>
    <mergeCell ref="AI23:AK23"/>
    <mergeCell ref="AL23:AN23"/>
    <mergeCell ref="AO23:AQ23"/>
    <mergeCell ref="AF21:AH21"/>
    <mergeCell ref="V27:W27"/>
    <mergeCell ref="T28:U28"/>
    <mergeCell ref="X27:Y27"/>
    <mergeCell ref="Z27:AA27"/>
    <mergeCell ref="AB27:AC27"/>
    <mergeCell ref="AD27:AE27"/>
    <mergeCell ref="B27:H27"/>
    <mergeCell ref="M27:N27"/>
    <mergeCell ref="I27:L27"/>
    <mergeCell ref="O27:P27"/>
    <mergeCell ref="Q27:R27"/>
    <mergeCell ref="V28:W28"/>
    <mergeCell ref="X28:Y28"/>
    <mergeCell ref="B26:H26"/>
    <mergeCell ref="M26:N26"/>
    <mergeCell ref="I26:L26"/>
    <mergeCell ref="O26:P26"/>
    <mergeCell ref="Q26:R26"/>
    <mergeCell ref="T25:U25"/>
    <mergeCell ref="AO26:AQ26"/>
    <mergeCell ref="AI26:AK26"/>
    <mergeCell ref="Z25:AA25"/>
    <mergeCell ref="AB25:AC25"/>
    <mergeCell ref="AD25:AE25"/>
    <mergeCell ref="T26:U26"/>
    <mergeCell ref="V26:W26"/>
    <mergeCell ref="AF26:AH26"/>
    <mergeCell ref="X26:Y26"/>
    <mergeCell ref="Z26:AA26"/>
    <mergeCell ref="AB26:AC26"/>
    <mergeCell ref="AD26:AE26"/>
    <mergeCell ref="AI25:AK25"/>
    <mergeCell ref="AL25:AN25"/>
    <mergeCell ref="AF25:AH25"/>
    <mergeCell ref="B25:H25"/>
    <mergeCell ref="M25:N25"/>
    <mergeCell ref="I25:L25"/>
    <mergeCell ref="O25:P25"/>
    <mergeCell ref="Q25:R25"/>
    <mergeCell ref="T24:U24"/>
    <mergeCell ref="V24:W24"/>
    <mergeCell ref="V25:W25"/>
    <mergeCell ref="X25:Y25"/>
    <mergeCell ref="B24:H24"/>
    <mergeCell ref="M24:N24"/>
    <mergeCell ref="I24:L24"/>
    <mergeCell ref="O24:P24"/>
    <mergeCell ref="Q24:R24"/>
    <mergeCell ref="AI24:AK24"/>
    <mergeCell ref="AL24:AN24"/>
    <mergeCell ref="AO24:AQ24"/>
    <mergeCell ref="Z23:AA23"/>
    <mergeCell ref="AB23:AC23"/>
    <mergeCell ref="AD23:AE23"/>
    <mergeCell ref="AF22:AH22"/>
    <mergeCell ref="X22:Y22"/>
    <mergeCell ref="Z22:AA22"/>
    <mergeCell ref="AB22:AC22"/>
    <mergeCell ref="AD22:AE22"/>
    <mergeCell ref="AF23:AH23"/>
    <mergeCell ref="X24:Y24"/>
    <mergeCell ref="Z24:AA24"/>
    <mergeCell ref="AB24:AC24"/>
    <mergeCell ref="AD24:AE24"/>
    <mergeCell ref="B23:H23"/>
    <mergeCell ref="M23:N23"/>
    <mergeCell ref="I23:L23"/>
    <mergeCell ref="O23:P23"/>
    <mergeCell ref="Q23:R23"/>
    <mergeCell ref="T22:U22"/>
    <mergeCell ref="V22:W22"/>
    <mergeCell ref="V23:W23"/>
    <mergeCell ref="X23:Y23"/>
    <mergeCell ref="B22:H22"/>
    <mergeCell ref="M22:N22"/>
    <mergeCell ref="I22:L22"/>
    <mergeCell ref="O22:P22"/>
    <mergeCell ref="Q22:R22"/>
    <mergeCell ref="T23:U23"/>
    <mergeCell ref="T21:U21"/>
    <mergeCell ref="AI22:AK22"/>
    <mergeCell ref="AL22:AN22"/>
    <mergeCell ref="AO22:AQ22"/>
    <mergeCell ref="AI20:AK20"/>
    <mergeCell ref="AL20:AN20"/>
    <mergeCell ref="AO20:AQ20"/>
    <mergeCell ref="B21:H21"/>
    <mergeCell ref="M21:N21"/>
    <mergeCell ref="I21:L21"/>
    <mergeCell ref="O21:P21"/>
    <mergeCell ref="Q21:R21"/>
    <mergeCell ref="T20:U20"/>
    <mergeCell ref="V20:W20"/>
    <mergeCell ref="V21:W21"/>
    <mergeCell ref="X21:Y21"/>
    <mergeCell ref="Z21:AA21"/>
    <mergeCell ref="AB21:AC21"/>
    <mergeCell ref="AD21:AE21"/>
    <mergeCell ref="AF20:AH20"/>
    <mergeCell ref="X20:Y20"/>
    <mergeCell ref="Z20:AA20"/>
    <mergeCell ref="AB20:AC20"/>
    <mergeCell ref="AD20:AE20"/>
    <mergeCell ref="AI21:AK21"/>
    <mergeCell ref="AL21:AN21"/>
    <mergeCell ref="AO21:AQ21"/>
    <mergeCell ref="AB5:AC5"/>
    <mergeCell ref="AD5:AE5"/>
    <mergeCell ref="AD6:AE6"/>
    <mergeCell ref="B20:H20"/>
    <mergeCell ref="M20:N20"/>
    <mergeCell ref="I20:L20"/>
    <mergeCell ref="O20:P20"/>
    <mergeCell ref="Q20:R20"/>
    <mergeCell ref="X5:AA14"/>
    <mergeCell ref="B18:H18"/>
    <mergeCell ref="M18:N18"/>
    <mergeCell ref="I18:L18"/>
    <mergeCell ref="B12:L12"/>
    <mergeCell ref="O18:R18"/>
    <mergeCell ref="T18:U18"/>
    <mergeCell ref="V18:W18"/>
    <mergeCell ref="X18:AA18"/>
    <mergeCell ref="AB18:AE18"/>
    <mergeCell ref="AF18:AH18"/>
    <mergeCell ref="AB8:AC8"/>
    <mergeCell ref="AB7:AC7"/>
    <mergeCell ref="M13:N13"/>
    <mergeCell ref="O13:P13"/>
    <mergeCell ref="Q13:R13"/>
    <mergeCell ref="M14:N14"/>
    <mergeCell ref="O14:P14"/>
    <mergeCell ref="Q14:R14"/>
    <mergeCell ref="T14:U14"/>
    <mergeCell ref="V14:W14"/>
    <mergeCell ref="T13:U13"/>
    <mergeCell ref="V13:W13"/>
    <mergeCell ref="AI13:AK13"/>
    <mergeCell ref="AD11:AE11"/>
    <mergeCell ref="AI11:AK11"/>
    <mergeCell ref="AO14:AQ14"/>
    <mergeCell ref="AD14:AE14"/>
    <mergeCell ref="AL13:AN13"/>
    <mergeCell ref="AO13:AQ13"/>
    <mergeCell ref="AI14:AK14"/>
    <mergeCell ref="V11:W11"/>
    <mergeCell ref="AB12:AC12"/>
    <mergeCell ref="AB11:AC11"/>
    <mergeCell ref="AF12:AH12"/>
    <mergeCell ref="AO12:AQ12"/>
    <mergeCell ref="AD12:AE12"/>
    <mergeCell ref="AL11:AN11"/>
    <mergeCell ref="AO11:AQ11"/>
    <mergeCell ref="AI12:AK12"/>
    <mergeCell ref="AF11:AH11"/>
    <mergeCell ref="AB13:AC13"/>
    <mergeCell ref="AF13:AH13"/>
    <mergeCell ref="AD13:AE13"/>
    <mergeCell ref="M9:N9"/>
    <mergeCell ref="O9:P9"/>
    <mergeCell ref="Q9:R9"/>
    <mergeCell ref="AO9:AQ9"/>
    <mergeCell ref="AI10:AK10"/>
    <mergeCell ref="M10:N10"/>
    <mergeCell ref="O10:P10"/>
    <mergeCell ref="Q10:R10"/>
    <mergeCell ref="T10:U10"/>
    <mergeCell ref="V10:W10"/>
    <mergeCell ref="T9:U9"/>
    <mergeCell ref="V9:W9"/>
    <mergeCell ref="AB9:AC9"/>
    <mergeCell ref="O7:P7"/>
    <mergeCell ref="Q7:R7"/>
    <mergeCell ref="AO7:AQ7"/>
    <mergeCell ref="AI8:AK8"/>
    <mergeCell ref="AF7:AH7"/>
    <mergeCell ref="AI7:AK7"/>
    <mergeCell ref="AF9:AH9"/>
    <mergeCell ref="AD9:AE9"/>
    <mergeCell ref="AI9:AK9"/>
    <mergeCell ref="AD7:AE7"/>
    <mergeCell ref="AD8:AE8"/>
    <mergeCell ref="AI3:AK3"/>
    <mergeCell ref="AF6:AH6"/>
    <mergeCell ref="AF8:AH8"/>
    <mergeCell ref="AL8:AN8"/>
    <mergeCell ref="AO8:AQ8"/>
    <mergeCell ref="AL7:AN7"/>
    <mergeCell ref="M5:N5"/>
    <mergeCell ref="O5:P5"/>
    <mergeCell ref="Q5:R5"/>
    <mergeCell ref="AL6:AN6"/>
    <mergeCell ref="AO6:AQ6"/>
    <mergeCell ref="AL5:AN5"/>
    <mergeCell ref="AO5:AQ5"/>
    <mergeCell ref="AI6:AK6"/>
    <mergeCell ref="AF5:AH5"/>
    <mergeCell ref="AI5:AK5"/>
    <mergeCell ref="M8:N8"/>
    <mergeCell ref="O8:P8"/>
    <mergeCell ref="Q8:R8"/>
    <mergeCell ref="T8:U8"/>
    <mergeCell ref="V8:W8"/>
    <mergeCell ref="T7:U7"/>
    <mergeCell ref="V7:W7"/>
    <mergeCell ref="M7:N7"/>
    <mergeCell ref="AP33:AQ34"/>
    <mergeCell ref="AL33:AO34"/>
    <mergeCell ref="W33:AK34"/>
    <mergeCell ref="A34:L34"/>
    <mergeCell ref="M34:P34"/>
    <mergeCell ref="M3:N3"/>
    <mergeCell ref="O3:R3"/>
    <mergeCell ref="T3:U3"/>
    <mergeCell ref="V3:W3"/>
    <mergeCell ref="M6:N6"/>
    <mergeCell ref="O6:P6"/>
    <mergeCell ref="Q6:R6"/>
    <mergeCell ref="T6:U6"/>
    <mergeCell ref="AF3:AH3"/>
    <mergeCell ref="AL3:AN3"/>
    <mergeCell ref="X3:AA3"/>
    <mergeCell ref="AB3:AE3"/>
    <mergeCell ref="V6:W6"/>
    <mergeCell ref="T5:U5"/>
    <mergeCell ref="V5:W5"/>
    <mergeCell ref="AO3:AQ3"/>
    <mergeCell ref="AI18:AK18"/>
    <mergeCell ref="AL18:AN18"/>
    <mergeCell ref="AO18:AQ18"/>
  </mergeCells>
  <phoneticPr fontId="14"/>
  <dataValidations count="3">
    <dataValidation type="list" allowBlank="1" showInputMessage="1" showErrorMessage="1" sqref="I20:L29" xr:uid="{00000000-0002-0000-0400-000000000000}">
      <formula1>燃料等の種類</formula1>
    </dataValidation>
    <dataValidation type="list" allowBlank="1" showInputMessage="1" showErrorMessage="1" sqref="AI5:AK14 AI20:AK29" xr:uid="{00000000-0002-0000-0400-000001000000}">
      <formula1>$BA$6:$BA$8</formula1>
    </dataValidation>
    <dataValidation imeMode="off" allowBlank="1" showInputMessage="1" showErrorMessage="1" sqref="M5:P14 T5:W14 M20:P29 T20:W29" xr:uid="{00000000-0002-0000-0400-000002000000}"/>
  </dataValidations>
  <pageMargins left="0.70866141732283472" right="0.70866141732283472" top="0.82677165354330717" bottom="0.35433070866141736" header="0.31496062992125984" footer="0.31496062992125984"/>
  <pageSetup paperSize="9" scale="9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A52"/>
  <sheetViews>
    <sheetView view="pageBreakPreview" zoomScaleNormal="100" zoomScaleSheetLayoutView="100" workbookViewId="0">
      <selection activeCell="A3" sqref="A3:K15"/>
    </sheetView>
  </sheetViews>
  <sheetFormatPr defaultRowHeight="13.5"/>
  <cols>
    <col min="1" max="11" width="7.625" customWidth="1"/>
    <col min="12" max="13" width="9" customWidth="1"/>
    <col min="17" max="17" width="0" hidden="1" customWidth="1"/>
    <col min="22" max="22" width="0" hidden="1" customWidth="1"/>
    <col min="27" max="27" width="0" hidden="1" customWidth="1"/>
  </cols>
  <sheetData>
    <row r="1" spans="1:27">
      <c r="A1" t="s">
        <v>86</v>
      </c>
    </row>
    <row r="2" spans="1:27" ht="16.5" customHeight="1">
      <c r="A2" t="s">
        <v>49</v>
      </c>
    </row>
    <row r="3" spans="1:27">
      <c r="A3" s="210"/>
      <c r="B3" s="210"/>
      <c r="C3" s="210"/>
      <c r="D3" s="210"/>
      <c r="E3" s="210"/>
      <c r="F3" s="210"/>
      <c r="G3" s="210"/>
      <c r="H3" s="210"/>
      <c r="I3" s="210"/>
      <c r="J3" s="210"/>
      <c r="K3" s="210"/>
    </row>
    <row r="4" spans="1:27">
      <c r="A4" s="210"/>
      <c r="B4" s="210"/>
      <c r="C4" s="210"/>
      <c r="D4" s="210"/>
      <c r="E4" s="210"/>
      <c r="F4" s="210"/>
      <c r="G4" s="210"/>
      <c r="H4" s="210"/>
      <c r="I4" s="210"/>
      <c r="J4" s="210"/>
      <c r="K4" s="210"/>
    </row>
    <row r="5" spans="1:27">
      <c r="A5" s="210"/>
      <c r="B5" s="210"/>
      <c r="C5" s="210"/>
      <c r="D5" s="210"/>
      <c r="E5" s="210"/>
      <c r="F5" s="210"/>
      <c r="G5" s="210"/>
      <c r="H5" s="210"/>
      <c r="I5" s="210"/>
      <c r="J5" s="210"/>
      <c r="K5" s="210"/>
      <c r="Q5">
        <v>1</v>
      </c>
    </row>
    <row r="6" spans="1:27">
      <c r="A6" s="210"/>
      <c r="B6" s="210"/>
      <c r="C6" s="210"/>
      <c r="D6" s="210"/>
      <c r="E6" s="210"/>
      <c r="F6" s="210"/>
      <c r="G6" s="210"/>
      <c r="H6" s="210"/>
      <c r="I6" s="210"/>
      <c r="J6" s="210"/>
      <c r="K6" s="210"/>
      <c r="Q6">
        <v>2</v>
      </c>
    </row>
    <row r="7" spans="1:27">
      <c r="A7" s="210"/>
      <c r="B7" s="210"/>
      <c r="C7" s="210"/>
      <c r="D7" s="210"/>
      <c r="E7" s="210"/>
      <c r="F7" s="210"/>
      <c r="G7" s="210"/>
      <c r="H7" s="210"/>
      <c r="I7" s="210"/>
      <c r="J7" s="210"/>
      <c r="K7" s="210"/>
      <c r="Q7">
        <v>3</v>
      </c>
      <c r="AA7">
        <v>5000</v>
      </c>
    </row>
    <row r="8" spans="1:27">
      <c r="A8" s="210"/>
      <c r="B8" s="210"/>
      <c r="C8" s="210"/>
      <c r="D8" s="210"/>
      <c r="E8" s="210"/>
      <c r="F8" s="210"/>
      <c r="G8" s="210"/>
      <c r="H8" s="210"/>
      <c r="I8" s="210"/>
      <c r="J8" s="210"/>
      <c r="K8" s="210"/>
    </row>
    <row r="9" spans="1:27">
      <c r="A9" s="210"/>
      <c r="B9" s="210"/>
      <c r="C9" s="210"/>
      <c r="D9" s="210"/>
      <c r="E9" s="210"/>
      <c r="F9" s="210"/>
      <c r="G9" s="210"/>
      <c r="H9" s="210"/>
      <c r="I9" s="210"/>
      <c r="J9" s="210"/>
      <c r="K9" s="210"/>
    </row>
    <row r="10" spans="1:27">
      <c r="A10" s="210"/>
      <c r="B10" s="210"/>
      <c r="C10" s="210"/>
      <c r="D10" s="210"/>
      <c r="E10" s="210"/>
      <c r="F10" s="210"/>
      <c r="G10" s="210"/>
      <c r="H10" s="210"/>
      <c r="I10" s="210"/>
      <c r="J10" s="210"/>
      <c r="K10" s="210"/>
    </row>
    <row r="11" spans="1:27">
      <c r="A11" s="210"/>
      <c r="B11" s="210"/>
      <c r="C11" s="210"/>
      <c r="D11" s="210"/>
      <c r="E11" s="210"/>
      <c r="F11" s="210"/>
      <c r="G11" s="210"/>
      <c r="H11" s="210"/>
      <c r="I11" s="210"/>
      <c r="J11" s="210"/>
      <c r="K11" s="210"/>
    </row>
    <row r="12" spans="1:27">
      <c r="A12" s="210"/>
      <c r="B12" s="210"/>
      <c r="C12" s="210"/>
      <c r="D12" s="210"/>
      <c r="E12" s="210"/>
      <c r="F12" s="210"/>
      <c r="G12" s="210"/>
      <c r="H12" s="210"/>
      <c r="I12" s="210"/>
      <c r="J12" s="210"/>
      <c r="K12" s="210"/>
    </row>
    <row r="13" spans="1:27">
      <c r="A13" s="210"/>
      <c r="B13" s="210"/>
      <c r="C13" s="210"/>
      <c r="D13" s="210"/>
      <c r="E13" s="210"/>
      <c r="F13" s="210"/>
      <c r="G13" s="210"/>
      <c r="H13" s="210"/>
      <c r="I13" s="210"/>
      <c r="J13" s="210"/>
      <c r="K13" s="210"/>
    </row>
    <row r="14" spans="1:27">
      <c r="A14" s="210"/>
      <c r="B14" s="210"/>
      <c r="C14" s="210"/>
      <c r="D14" s="210"/>
      <c r="E14" s="210"/>
      <c r="F14" s="210"/>
      <c r="G14" s="210"/>
      <c r="H14" s="210"/>
      <c r="I14" s="210"/>
      <c r="J14" s="210"/>
      <c r="K14" s="210"/>
    </row>
    <row r="15" spans="1:27">
      <c r="A15" s="210"/>
      <c r="B15" s="210"/>
      <c r="C15" s="210"/>
      <c r="D15" s="210"/>
      <c r="E15" s="210"/>
      <c r="F15" s="210"/>
      <c r="G15" s="210"/>
      <c r="H15" s="210"/>
      <c r="I15" s="210"/>
      <c r="J15" s="210"/>
      <c r="K15" s="210"/>
    </row>
    <row r="16" spans="1:27" ht="26.1" customHeight="1">
      <c r="A16" s="52"/>
      <c r="B16" s="53"/>
      <c r="C16" s="53"/>
      <c r="D16" s="53"/>
      <c r="E16" s="53"/>
      <c r="F16" s="53"/>
      <c r="G16" s="53"/>
      <c r="H16" s="53"/>
      <c r="I16" s="53"/>
      <c r="J16" s="53"/>
      <c r="K16" s="53"/>
    </row>
    <row r="17" spans="1:22" ht="16.5" customHeight="1">
      <c r="A17" t="s">
        <v>7</v>
      </c>
    </row>
    <row r="18" spans="1:22" ht="42.75" customHeight="1">
      <c r="A18" s="211" t="s">
        <v>165</v>
      </c>
      <c r="B18" s="212"/>
      <c r="C18" s="212"/>
      <c r="D18" s="212"/>
      <c r="E18" s="212"/>
      <c r="F18" s="212"/>
      <c r="G18" s="212"/>
      <c r="H18" s="212"/>
      <c r="I18" s="212"/>
      <c r="J18" s="212"/>
      <c r="K18" s="213"/>
      <c r="M18" t="s">
        <v>161</v>
      </c>
    </row>
    <row r="19" spans="1:22">
      <c r="A19" s="214"/>
      <c r="B19" s="215"/>
      <c r="C19" s="215"/>
      <c r="D19" s="215"/>
      <c r="E19" s="215"/>
      <c r="F19" s="215"/>
      <c r="G19" s="215"/>
      <c r="H19" s="215"/>
      <c r="I19" s="215"/>
      <c r="J19" s="215"/>
      <c r="K19" s="216"/>
    </row>
    <row r="20" spans="1:22">
      <c r="A20" s="214"/>
      <c r="B20" s="215"/>
      <c r="C20" s="215"/>
      <c r="D20" s="215"/>
      <c r="E20" s="215"/>
      <c r="F20" s="215"/>
      <c r="G20" s="215"/>
      <c r="H20" s="215"/>
      <c r="I20" s="215"/>
      <c r="J20" s="215"/>
      <c r="K20" s="216"/>
    </row>
    <row r="21" spans="1:22">
      <c r="A21" s="214"/>
      <c r="B21" s="215"/>
      <c r="C21" s="215"/>
      <c r="D21" s="215"/>
      <c r="E21" s="215"/>
      <c r="F21" s="215"/>
      <c r="G21" s="215"/>
      <c r="H21" s="215"/>
      <c r="I21" s="215"/>
      <c r="J21" s="215"/>
      <c r="K21" s="216"/>
    </row>
    <row r="22" spans="1:22">
      <c r="A22" s="214"/>
      <c r="B22" s="215"/>
      <c r="C22" s="215"/>
      <c r="D22" s="215"/>
      <c r="E22" s="215"/>
      <c r="F22" s="215"/>
      <c r="G22" s="215"/>
      <c r="H22" s="215"/>
      <c r="I22" s="215"/>
      <c r="J22" s="215"/>
      <c r="K22" s="216"/>
    </row>
    <row r="23" spans="1:22">
      <c r="A23" s="214"/>
      <c r="B23" s="215"/>
      <c r="C23" s="215"/>
      <c r="D23" s="215"/>
      <c r="E23" s="215"/>
      <c r="F23" s="215"/>
      <c r="G23" s="215"/>
      <c r="H23" s="215"/>
      <c r="I23" s="215"/>
      <c r="J23" s="215"/>
      <c r="K23" s="216"/>
    </row>
    <row r="24" spans="1:22">
      <c r="A24" s="214"/>
      <c r="B24" s="215"/>
      <c r="C24" s="215"/>
      <c r="D24" s="215"/>
      <c r="E24" s="215"/>
      <c r="F24" s="215"/>
      <c r="G24" s="215"/>
      <c r="H24" s="215"/>
      <c r="I24" s="215"/>
      <c r="J24" s="215"/>
      <c r="K24" s="216"/>
    </row>
    <row r="25" spans="1:22">
      <c r="A25" s="214"/>
      <c r="B25" s="215"/>
      <c r="C25" s="215"/>
      <c r="D25" s="215"/>
      <c r="E25" s="215"/>
      <c r="F25" s="215"/>
      <c r="G25" s="215"/>
      <c r="H25" s="215"/>
      <c r="I25" s="215"/>
      <c r="J25" s="215"/>
      <c r="K25" s="216"/>
    </row>
    <row r="26" spans="1:22">
      <c r="A26" s="214"/>
      <c r="B26" s="215"/>
      <c r="C26" s="215"/>
      <c r="D26" s="215"/>
      <c r="E26" s="215"/>
      <c r="F26" s="215"/>
      <c r="G26" s="215"/>
      <c r="H26" s="215"/>
      <c r="I26" s="215"/>
      <c r="J26" s="215"/>
      <c r="K26" s="216"/>
    </row>
    <row r="27" spans="1:22">
      <c r="A27" s="214"/>
      <c r="B27" s="215"/>
      <c r="C27" s="215"/>
      <c r="D27" s="215"/>
      <c r="E27" s="215"/>
      <c r="F27" s="215"/>
      <c r="G27" s="215"/>
      <c r="H27" s="215"/>
      <c r="I27" s="215"/>
      <c r="J27" s="215"/>
      <c r="K27" s="216"/>
    </row>
    <row r="28" spans="1:22">
      <c r="A28" s="214"/>
      <c r="B28" s="215"/>
      <c r="C28" s="215"/>
      <c r="D28" s="215"/>
      <c r="E28" s="215"/>
      <c r="F28" s="215"/>
      <c r="G28" s="215"/>
      <c r="H28" s="215"/>
      <c r="I28" s="215"/>
      <c r="J28" s="215"/>
      <c r="K28" s="216"/>
    </row>
    <row r="29" spans="1:22">
      <c r="A29" s="214"/>
      <c r="B29" s="215"/>
      <c r="C29" s="215"/>
      <c r="D29" s="215"/>
      <c r="E29" s="215"/>
      <c r="F29" s="215"/>
      <c r="G29" s="215"/>
      <c r="H29" s="215"/>
      <c r="I29" s="215"/>
      <c r="J29" s="215"/>
      <c r="K29" s="216"/>
    </row>
    <row r="30" spans="1:22">
      <c r="A30" s="214"/>
      <c r="B30" s="215"/>
      <c r="C30" s="215"/>
      <c r="D30" s="215"/>
      <c r="E30" s="215"/>
      <c r="F30" s="215"/>
      <c r="G30" s="215"/>
      <c r="H30" s="215"/>
      <c r="I30" s="215"/>
      <c r="J30" s="215"/>
      <c r="K30" s="216"/>
    </row>
    <row r="31" spans="1:22">
      <c r="A31" s="214"/>
      <c r="B31" s="215"/>
      <c r="C31" s="215"/>
      <c r="D31" s="215"/>
      <c r="E31" s="215"/>
      <c r="F31" s="215"/>
      <c r="G31" s="215"/>
      <c r="H31" s="215"/>
      <c r="I31" s="215"/>
      <c r="J31" s="215"/>
      <c r="K31" s="216"/>
      <c r="V31">
        <f>ROUNDDOWN(B31*P31,-4)</f>
        <v>0</v>
      </c>
    </row>
    <row r="32" spans="1:22">
      <c r="A32" s="214"/>
      <c r="B32" s="215"/>
      <c r="C32" s="215"/>
      <c r="D32" s="215"/>
      <c r="E32" s="215"/>
      <c r="F32" s="215"/>
      <c r="G32" s="215"/>
      <c r="H32" s="215"/>
      <c r="I32" s="215"/>
      <c r="J32" s="215"/>
      <c r="K32" s="216"/>
    </row>
    <row r="33" spans="1:11">
      <c r="A33" s="214"/>
      <c r="B33" s="215"/>
      <c r="C33" s="215"/>
      <c r="D33" s="215"/>
      <c r="E33" s="215"/>
      <c r="F33" s="215"/>
      <c r="G33" s="215"/>
      <c r="H33" s="215"/>
      <c r="I33" s="215"/>
      <c r="J33" s="215"/>
      <c r="K33" s="216"/>
    </row>
    <row r="34" spans="1:11">
      <c r="A34" s="214"/>
      <c r="B34" s="215"/>
      <c r="C34" s="215"/>
      <c r="D34" s="215"/>
      <c r="E34" s="215"/>
      <c r="F34" s="215"/>
      <c r="G34" s="215"/>
      <c r="H34" s="215"/>
      <c r="I34" s="215"/>
      <c r="J34" s="215"/>
      <c r="K34" s="216"/>
    </row>
    <row r="35" spans="1:11">
      <c r="A35" s="214"/>
      <c r="B35" s="215"/>
      <c r="C35" s="215"/>
      <c r="D35" s="215"/>
      <c r="E35" s="215"/>
      <c r="F35" s="215"/>
      <c r="G35" s="215"/>
      <c r="H35" s="215"/>
      <c r="I35" s="215"/>
      <c r="J35" s="215"/>
      <c r="K35" s="216"/>
    </row>
    <row r="36" spans="1:11">
      <c r="A36" s="214"/>
      <c r="B36" s="215"/>
      <c r="C36" s="215"/>
      <c r="D36" s="215"/>
      <c r="E36" s="215"/>
      <c r="F36" s="215"/>
      <c r="G36" s="215"/>
      <c r="H36" s="215"/>
      <c r="I36" s="215"/>
      <c r="J36" s="215"/>
      <c r="K36" s="216"/>
    </row>
    <row r="37" spans="1:11">
      <c r="A37" s="214"/>
      <c r="B37" s="215"/>
      <c r="C37" s="215"/>
      <c r="D37" s="215"/>
      <c r="E37" s="215"/>
      <c r="F37" s="215"/>
      <c r="G37" s="215"/>
      <c r="H37" s="215"/>
      <c r="I37" s="215"/>
      <c r="J37" s="215"/>
      <c r="K37" s="216"/>
    </row>
    <row r="38" spans="1:11">
      <c r="A38" s="214"/>
      <c r="B38" s="215"/>
      <c r="C38" s="215"/>
      <c r="D38" s="215"/>
      <c r="E38" s="215"/>
      <c r="F38" s="215"/>
      <c r="G38" s="215"/>
      <c r="H38" s="215"/>
      <c r="I38" s="215"/>
      <c r="J38" s="215"/>
      <c r="K38" s="216"/>
    </row>
    <row r="39" spans="1:11">
      <c r="A39" s="214"/>
      <c r="B39" s="215"/>
      <c r="C39" s="215"/>
      <c r="D39" s="215"/>
      <c r="E39" s="215"/>
      <c r="F39" s="215"/>
      <c r="G39" s="215"/>
      <c r="H39" s="215"/>
      <c r="I39" s="215"/>
      <c r="J39" s="215"/>
      <c r="K39" s="216"/>
    </row>
    <row r="40" spans="1:11">
      <c r="A40" s="214"/>
      <c r="B40" s="215"/>
      <c r="C40" s="215"/>
      <c r="D40" s="215"/>
      <c r="E40" s="215"/>
      <c r="F40" s="215"/>
      <c r="G40" s="215"/>
      <c r="H40" s="215"/>
      <c r="I40" s="215"/>
      <c r="J40" s="215"/>
      <c r="K40" s="216"/>
    </row>
    <row r="41" spans="1:11">
      <c r="A41" s="214"/>
      <c r="B41" s="215"/>
      <c r="C41" s="215"/>
      <c r="D41" s="215"/>
      <c r="E41" s="215"/>
      <c r="F41" s="215"/>
      <c r="G41" s="215"/>
      <c r="H41" s="215"/>
      <c r="I41" s="215"/>
      <c r="J41" s="215"/>
      <c r="K41" s="216"/>
    </row>
    <row r="42" spans="1:11">
      <c r="A42" s="214"/>
      <c r="B42" s="215"/>
      <c r="C42" s="215"/>
      <c r="D42" s="215"/>
      <c r="E42" s="215"/>
      <c r="F42" s="215"/>
      <c r="G42" s="215"/>
      <c r="H42" s="215"/>
      <c r="I42" s="215"/>
      <c r="J42" s="215"/>
      <c r="K42" s="216"/>
    </row>
    <row r="43" spans="1:11">
      <c r="A43" s="214"/>
      <c r="B43" s="215"/>
      <c r="C43" s="215"/>
      <c r="D43" s="215"/>
      <c r="E43" s="215"/>
      <c r="F43" s="215"/>
      <c r="G43" s="215"/>
      <c r="H43" s="215"/>
      <c r="I43" s="215"/>
      <c r="J43" s="215"/>
      <c r="K43" s="216"/>
    </row>
    <row r="44" spans="1:11">
      <c r="A44" s="214"/>
      <c r="B44" s="215"/>
      <c r="C44" s="215"/>
      <c r="D44" s="215"/>
      <c r="E44" s="215"/>
      <c r="F44" s="215"/>
      <c r="G44" s="215"/>
      <c r="H44" s="215"/>
      <c r="I44" s="215"/>
      <c r="J44" s="215"/>
      <c r="K44" s="216"/>
    </row>
    <row r="45" spans="1:11">
      <c r="A45" s="214"/>
      <c r="B45" s="215"/>
      <c r="C45" s="215"/>
      <c r="D45" s="215"/>
      <c r="E45" s="215"/>
      <c r="F45" s="215"/>
      <c r="G45" s="215"/>
      <c r="H45" s="215"/>
      <c r="I45" s="215"/>
      <c r="J45" s="215"/>
      <c r="K45" s="216"/>
    </row>
    <row r="46" spans="1:11">
      <c r="A46" s="214"/>
      <c r="B46" s="215"/>
      <c r="C46" s="215"/>
      <c r="D46" s="215"/>
      <c r="E46" s="215"/>
      <c r="F46" s="215"/>
      <c r="G46" s="215"/>
      <c r="H46" s="215"/>
      <c r="I46" s="215"/>
      <c r="J46" s="215"/>
      <c r="K46" s="216"/>
    </row>
    <row r="47" spans="1:11">
      <c r="A47" s="214"/>
      <c r="B47" s="215"/>
      <c r="C47" s="215"/>
      <c r="D47" s="215"/>
      <c r="E47" s="215"/>
      <c r="F47" s="215"/>
      <c r="G47" s="215"/>
      <c r="H47" s="215"/>
      <c r="I47" s="215"/>
      <c r="J47" s="215"/>
      <c r="K47" s="216"/>
    </row>
    <row r="48" spans="1:11">
      <c r="A48" s="214"/>
      <c r="B48" s="215"/>
      <c r="C48" s="215"/>
      <c r="D48" s="215"/>
      <c r="E48" s="215"/>
      <c r="F48" s="215"/>
      <c r="G48" s="215"/>
      <c r="H48" s="215"/>
      <c r="I48" s="215"/>
      <c r="J48" s="215"/>
      <c r="K48" s="216"/>
    </row>
    <row r="49" spans="1:11">
      <c r="A49" s="214"/>
      <c r="B49" s="215"/>
      <c r="C49" s="215"/>
      <c r="D49" s="215"/>
      <c r="E49" s="215"/>
      <c r="F49" s="215"/>
      <c r="G49" s="215"/>
      <c r="H49" s="215"/>
      <c r="I49" s="215"/>
      <c r="J49" s="215"/>
      <c r="K49" s="216"/>
    </row>
    <row r="50" spans="1:11">
      <c r="A50" s="214"/>
      <c r="B50" s="215"/>
      <c r="C50" s="215"/>
      <c r="D50" s="215"/>
      <c r="E50" s="215"/>
      <c r="F50" s="215"/>
      <c r="G50" s="215"/>
      <c r="H50" s="215"/>
      <c r="I50" s="215"/>
      <c r="J50" s="215"/>
      <c r="K50" s="216"/>
    </row>
    <row r="51" spans="1:11">
      <c r="A51" s="214"/>
      <c r="B51" s="215"/>
      <c r="C51" s="215"/>
      <c r="D51" s="215"/>
      <c r="E51" s="215"/>
      <c r="F51" s="215"/>
      <c r="G51" s="215"/>
      <c r="H51" s="215"/>
      <c r="I51" s="215"/>
      <c r="J51" s="215"/>
      <c r="K51" s="216"/>
    </row>
    <row r="52" spans="1:11">
      <c r="A52" s="217"/>
      <c r="B52" s="218"/>
      <c r="C52" s="218"/>
      <c r="D52" s="218"/>
      <c r="E52" s="218"/>
      <c r="F52" s="218"/>
      <c r="G52" s="218"/>
      <c r="H52" s="218"/>
      <c r="I52" s="218"/>
      <c r="J52" s="218"/>
      <c r="K52" s="219"/>
    </row>
  </sheetData>
  <sheetProtection algorithmName="SHA-512" hashValue="vbHJaACz/s7wXvzrbYbMvxsMDxz47H4cKj7kMk1IIvcYYJlGz4w743gzFm+r1qUSND7wqDlqyKm0oBhSauCMeA==" saltValue="hAui/F5hKbRdd+wa7tylwg==" spinCount="100000" sheet="1" objects="1" scenarios="1"/>
  <mergeCells count="3">
    <mergeCell ref="A3:K15"/>
    <mergeCell ref="A18:K18"/>
    <mergeCell ref="A19:K52"/>
  </mergeCells>
  <phoneticPr fontId="6"/>
  <pageMargins left="0.9055118110236221" right="0.59055118110236227" top="0.74803149606299213" bottom="0.74803149606299213"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46"/>
  <sheetViews>
    <sheetView view="pageBreakPreview" zoomScaleNormal="100" zoomScaleSheetLayoutView="100" workbookViewId="0">
      <pane ySplit="5" topLeftCell="A6" activePane="bottomLeft" state="frozen"/>
      <selection pane="bottomLeft" activeCell="B6" sqref="B6"/>
    </sheetView>
  </sheetViews>
  <sheetFormatPr defaultColWidth="9" defaultRowHeight="16.5" customHeight="1"/>
  <cols>
    <col min="1" max="1" width="3.875" customWidth="1"/>
    <col min="2" max="2" width="17.875" customWidth="1"/>
    <col min="3" max="4" width="9.25" customWidth="1"/>
    <col min="5" max="6" width="11.5" customWidth="1"/>
    <col min="7" max="7" width="6.125" style="7" customWidth="1"/>
    <col min="8" max="10" width="6.125" customWidth="1"/>
  </cols>
  <sheetData>
    <row r="1" spans="1:12" ht="16.5" customHeight="1">
      <c r="A1" t="s">
        <v>87</v>
      </c>
    </row>
    <row r="2" spans="1:12" ht="8.1" customHeight="1"/>
    <row r="3" spans="1:12" ht="24.95" customHeight="1">
      <c r="A3" s="225" t="s">
        <v>125</v>
      </c>
      <c r="B3" s="225"/>
      <c r="C3" s="225"/>
      <c r="D3" s="225"/>
      <c r="E3" s="225"/>
      <c r="F3" s="225"/>
      <c r="G3" s="225"/>
      <c r="H3" s="225"/>
      <c r="I3" s="225"/>
      <c r="J3" s="225"/>
      <c r="L3" s="54"/>
    </row>
    <row r="4" spans="1:12" s="2" customFormat="1" ht="30" customHeight="1">
      <c r="A4" s="55" t="s">
        <v>5</v>
      </c>
      <c r="B4" s="55" t="s">
        <v>47</v>
      </c>
      <c r="C4" s="55" t="s">
        <v>67</v>
      </c>
      <c r="D4" s="56" t="s">
        <v>48</v>
      </c>
      <c r="E4" s="55" t="s">
        <v>68</v>
      </c>
      <c r="F4" s="55" t="s">
        <v>52</v>
      </c>
      <c r="G4" s="56" t="s">
        <v>60</v>
      </c>
      <c r="H4" s="57" t="s">
        <v>61</v>
      </c>
      <c r="I4" s="56" t="s">
        <v>6</v>
      </c>
      <c r="J4" s="58" t="s">
        <v>59</v>
      </c>
    </row>
    <row r="5" spans="1:12" s="2" customFormat="1" ht="12.95" customHeight="1">
      <c r="A5" s="59"/>
      <c r="B5" s="59"/>
      <c r="C5" s="59"/>
      <c r="D5" s="59"/>
      <c r="E5" s="60"/>
      <c r="F5" s="59"/>
      <c r="G5" s="60" t="s">
        <v>50</v>
      </c>
      <c r="H5" s="60" t="s">
        <v>51</v>
      </c>
      <c r="I5" s="60"/>
      <c r="J5" s="61" t="s">
        <v>54</v>
      </c>
    </row>
    <row r="6" spans="1:12" ht="16.5" customHeight="1">
      <c r="A6" s="44">
        <v>1</v>
      </c>
      <c r="B6" s="23"/>
      <c r="C6" s="23"/>
      <c r="D6" s="23"/>
      <c r="E6" s="23"/>
      <c r="F6" s="23"/>
      <c r="G6" s="24"/>
      <c r="H6" s="25"/>
      <c r="I6" s="26"/>
      <c r="J6" s="66" t="str">
        <f>IF(B6="","",SUM(G6:H6))</f>
        <v/>
      </c>
    </row>
    <row r="7" spans="1:12" ht="16.5" customHeight="1">
      <c r="A7" s="44">
        <v>2</v>
      </c>
      <c r="B7" s="23"/>
      <c r="C7" s="23"/>
      <c r="D7" s="23"/>
      <c r="E7" s="23"/>
      <c r="F7" s="23"/>
      <c r="G7" s="24"/>
      <c r="H7" s="25"/>
      <c r="I7" s="26"/>
      <c r="J7" s="66" t="str">
        <f t="shared" ref="J7:J43" si="0">IF(B7="","",SUM(G7:H7))</f>
        <v/>
      </c>
    </row>
    <row r="8" spans="1:12" ht="16.5" customHeight="1">
      <c r="A8" s="44">
        <v>3</v>
      </c>
      <c r="B8" s="23"/>
      <c r="C8" s="23"/>
      <c r="D8" s="23"/>
      <c r="E8" s="23"/>
      <c r="F8" s="23"/>
      <c r="G8" s="24"/>
      <c r="H8" s="25"/>
      <c r="I8" s="26"/>
      <c r="J8" s="66" t="str">
        <f t="shared" si="0"/>
        <v/>
      </c>
    </row>
    <row r="9" spans="1:12" ht="16.5" customHeight="1">
      <c r="A9" s="44">
        <v>4</v>
      </c>
      <c r="B9" s="23"/>
      <c r="C9" s="23"/>
      <c r="D9" s="23"/>
      <c r="E9" s="23"/>
      <c r="F9" s="23"/>
      <c r="G9" s="24"/>
      <c r="H9" s="25"/>
      <c r="I9" s="26"/>
      <c r="J9" s="66" t="str">
        <f t="shared" si="0"/>
        <v/>
      </c>
    </row>
    <row r="10" spans="1:12" ht="16.5" customHeight="1">
      <c r="A10" s="44">
        <v>5</v>
      </c>
      <c r="B10" s="23"/>
      <c r="C10" s="23"/>
      <c r="D10" s="23"/>
      <c r="E10" s="23"/>
      <c r="F10" s="23"/>
      <c r="G10" s="24"/>
      <c r="H10" s="25"/>
      <c r="I10" s="26"/>
      <c r="J10" s="66" t="str">
        <f t="shared" si="0"/>
        <v/>
      </c>
    </row>
    <row r="11" spans="1:12" ht="16.5" customHeight="1">
      <c r="A11" s="44">
        <v>6</v>
      </c>
      <c r="B11" s="23"/>
      <c r="C11" s="23"/>
      <c r="D11" s="23"/>
      <c r="E11" s="23"/>
      <c r="F11" s="23"/>
      <c r="G11" s="24"/>
      <c r="H11" s="25"/>
      <c r="I11" s="26"/>
      <c r="J11" s="66" t="str">
        <f t="shared" si="0"/>
        <v/>
      </c>
    </row>
    <row r="12" spans="1:12" ht="16.5" customHeight="1">
      <c r="A12" s="44">
        <v>7</v>
      </c>
      <c r="B12" s="23"/>
      <c r="C12" s="23"/>
      <c r="D12" s="23"/>
      <c r="E12" s="23"/>
      <c r="F12" s="23"/>
      <c r="G12" s="24"/>
      <c r="H12" s="25"/>
      <c r="I12" s="26"/>
      <c r="J12" s="66" t="str">
        <f t="shared" si="0"/>
        <v/>
      </c>
    </row>
    <row r="13" spans="1:12" ht="16.5" customHeight="1">
      <c r="A13" s="44">
        <v>8</v>
      </c>
      <c r="B13" s="23"/>
      <c r="C13" s="23"/>
      <c r="D13" s="23"/>
      <c r="E13" s="23"/>
      <c r="F13" s="23"/>
      <c r="G13" s="24"/>
      <c r="H13" s="25"/>
      <c r="I13" s="26"/>
      <c r="J13" s="66" t="str">
        <f t="shared" si="0"/>
        <v/>
      </c>
    </row>
    <row r="14" spans="1:12" ht="16.5" customHeight="1">
      <c r="A14" s="44">
        <v>9</v>
      </c>
      <c r="B14" s="23"/>
      <c r="C14" s="23"/>
      <c r="D14" s="23"/>
      <c r="E14" s="23"/>
      <c r="F14" s="23"/>
      <c r="G14" s="24"/>
      <c r="H14" s="25"/>
      <c r="I14" s="26"/>
      <c r="J14" s="66" t="str">
        <f t="shared" si="0"/>
        <v/>
      </c>
    </row>
    <row r="15" spans="1:12" ht="16.5" customHeight="1">
      <c r="A15" s="44">
        <v>10</v>
      </c>
      <c r="B15" s="23"/>
      <c r="C15" s="23"/>
      <c r="D15" s="23"/>
      <c r="E15" s="23"/>
      <c r="F15" s="23"/>
      <c r="G15" s="24"/>
      <c r="H15" s="25"/>
      <c r="I15" s="26"/>
      <c r="J15" s="66" t="str">
        <f t="shared" si="0"/>
        <v/>
      </c>
    </row>
    <row r="16" spans="1:12" ht="16.5" customHeight="1">
      <c r="A16" s="44">
        <v>11</v>
      </c>
      <c r="B16" s="23"/>
      <c r="C16" s="23"/>
      <c r="D16" s="23"/>
      <c r="E16" s="23"/>
      <c r="F16" s="23"/>
      <c r="G16" s="24"/>
      <c r="H16" s="25"/>
      <c r="I16" s="26"/>
      <c r="J16" s="66" t="str">
        <f t="shared" si="0"/>
        <v/>
      </c>
    </row>
    <row r="17" spans="1:10" ht="16.5" customHeight="1">
      <c r="A17" s="44">
        <v>12</v>
      </c>
      <c r="B17" s="23"/>
      <c r="C17" s="23"/>
      <c r="D17" s="23"/>
      <c r="E17" s="23"/>
      <c r="F17" s="23"/>
      <c r="G17" s="24"/>
      <c r="H17" s="25"/>
      <c r="I17" s="26"/>
      <c r="J17" s="66" t="str">
        <f t="shared" si="0"/>
        <v/>
      </c>
    </row>
    <row r="18" spans="1:10" ht="16.5" customHeight="1">
      <c r="A18" s="44">
        <v>13</v>
      </c>
      <c r="B18" s="23"/>
      <c r="C18" s="23"/>
      <c r="D18" s="23"/>
      <c r="E18" s="23"/>
      <c r="F18" s="23"/>
      <c r="G18" s="24"/>
      <c r="H18" s="25"/>
      <c r="I18" s="26"/>
      <c r="J18" s="66" t="str">
        <f t="shared" si="0"/>
        <v/>
      </c>
    </row>
    <row r="19" spans="1:10" ht="16.5" customHeight="1">
      <c r="A19" s="44">
        <v>14</v>
      </c>
      <c r="B19" s="23"/>
      <c r="C19" s="23"/>
      <c r="D19" s="23"/>
      <c r="E19" s="23"/>
      <c r="F19" s="23"/>
      <c r="G19" s="24"/>
      <c r="H19" s="25"/>
      <c r="I19" s="26"/>
      <c r="J19" s="66" t="str">
        <f t="shared" si="0"/>
        <v/>
      </c>
    </row>
    <row r="20" spans="1:10" ht="16.5" customHeight="1">
      <c r="A20" s="44">
        <v>15</v>
      </c>
      <c r="B20" s="23"/>
      <c r="C20" s="23"/>
      <c r="D20" s="23"/>
      <c r="E20" s="23"/>
      <c r="F20" s="23"/>
      <c r="G20" s="24"/>
      <c r="H20" s="25"/>
      <c r="I20" s="26"/>
      <c r="J20" s="66" t="str">
        <f t="shared" si="0"/>
        <v/>
      </c>
    </row>
    <row r="21" spans="1:10" ht="16.5" customHeight="1">
      <c r="A21" s="44">
        <v>16</v>
      </c>
      <c r="B21" s="23"/>
      <c r="C21" s="23"/>
      <c r="D21" s="23"/>
      <c r="E21" s="23"/>
      <c r="F21" s="23"/>
      <c r="G21" s="24"/>
      <c r="H21" s="25"/>
      <c r="I21" s="26"/>
      <c r="J21" s="66" t="str">
        <f t="shared" si="0"/>
        <v/>
      </c>
    </row>
    <row r="22" spans="1:10" ht="16.5" customHeight="1">
      <c r="A22" s="44">
        <v>17</v>
      </c>
      <c r="B22" s="23"/>
      <c r="C22" s="23"/>
      <c r="D22" s="23"/>
      <c r="E22" s="23"/>
      <c r="F22" s="23"/>
      <c r="G22" s="24"/>
      <c r="H22" s="25"/>
      <c r="I22" s="26"/>
      <c r="J22" s="66" t="str">
        <f t="shared" si="0"/>
        <v/>
      </c>
    </row>
    <row r="23" spans="1:10" ht="16.5" customHeight="1">
      <c r="A23" s="44">
        <v>18</v>
      </c>
      <c r="B23" s="23"/>
      <c r="C23" s="23"/>
      <c r="D23" s="23"/>
      <c r="E23" s="23"/>
      <c r="F23" s="23"/>
      <c r="G23" s="24"/>
      <c r="H23" s="25"/>
      <c r="I23" s="26"/>
      <c r="J23" s="66" t="str">
        <f t="shared" si="0"/>
        <v/>
      </c>
    </row>
    <row r="24" spans="1:10" ht="16.5" customHeight="1">
      <c r="A24" s="44">
        <v>19</v>
      </c>
      <c r="B24" s="23"/>
      <c r="C24" s="23"/>
      <c r="D24" s="23"/>
      <c r="E24" s="23"/>
      <c r="F24" s="23"/>
      <c r="G24" s="24"/>
      <c r="H24" s="25"/>
      <c r="I24" s="26"/>
      <c r="J24" s="66" t="str">
        <f t="shared" si="0"/>
        <v/>
      </c>
    </row>
    <row r="25" spans="1:10" ht="16.5" customHeight="1">
      <c r="A25" s="44">
        <v>20</v>
      </c>
      <c r="B25" s="27"/>
      <c r="C25" s="27"/>
      <c r="D25" s="28"/>
      <c r="E25" s="27"/>
      <c r="F25" s="27"/>
      <c r="G25" s="25"/>
      <c r="H25" s="25"/>
      <c r="I25" s="26"/>
      <c r="J25" s="66" t="str">
        <f t="shared" si="0"/>
        <v/>
      </c>
    </row>
    <row r="26" spans="1:10" ht="16.5" customHeight="1">
      <c r="A26" s="44">
        <v>21</v>
      </c>
      <c r="B26" s="27"/>
      <c r="C26" s="27"/>
      <c r="D26" s="28"/>
      <c r="E26" s="27"/>
      <c r="F26" s="27"/>
      <c r="G26" s="25"/>
      <c r="H26" s="25"/>
      <c r="I26" s="26"/>
      <c r="J26" s="66" t="str">
        <f t="shared" si="0"/>
        <v/>
      </c>
    </row>
    <row r="27" spans="1:10" ht="16.5" customHeight="1">
      <c r="A27" s="44">
        <v>22</v>
      </c>
      <c r="B27" s="27"/>
      <c r="C27" s="27"/>
      <c r="D27" s="28"/>
      <c r="E27" s="27"/>
      <c r="F27" s="27"/>
      <c r="G27" s="25"/>
      <c r="H27" s="25"/>
      <c r="I27" s="26"/>
      <c r="J27" s="66" t="str">
        <f t="shared" si="0"/>
        <v/>
      </c>
    </row>
    <row r="28" spans="1:10" ht="16.5" customHeight="1">
      <c r="A28" s="44">
        <v>23</v>
      </c>
      <c r="B28" s="27"/>
      <c r="C28" s="27"/>
      <c r="D28" s="28"/>
      <c r="E28" s="27"/>
      <c r="F28" s="27"/>
      <c r="G28" s="25"/>
      <c r="H28" s="25"/>
      <c r="I28" s="26"/>
      <c r="J28" s="66" t="str">
        <f t="shared" si="0"/>
        <v/>
      </c>
    </row>
    <row r="29" spans="1:10" ht="16.5" customHeight="1">
      <c r="A29" s="44">
        <v>24</v>
      </c>
      <c r="B29" s="27"/>
      <c r="C29" s="27"/>
      <c r="D29" s="28"/>
      <c r="E29" s="27"/>
      <c r="F29" s="27"/>
      <c r="G29" s="25"/>
      <c r="H29" s="25"/>
      <c r="I29" s="26"/>
      <c r="J29" s="66" t="str">
        <f t="shared" si="0"/>
        <v/>
      </c>
    </row>
    <row r="30" spans="1:10" ht="16.5" customHeight="1">
      <c r="A30" s="44">
        <v>25</v>
      </c>
      <c r="B30" s="27"/>
      <c r="C30" s="27"/>
      <c r="D30" s="28"/>
      <c r="E30" s="27"/>
      <c r="F30" s="27"/>
      <c r="G30" s="25"/>
      <c r="H30" s="25"/>
      <c r="I30" s="26"/>
      <c r="J30" s="66" t="str">
        <f t="shared" si="0"/>
        <v/>
      </c>
    </row>
    <row r="31" spans="1:10" ht="16.5" customHeight="1">
      <c r="A31" s="44">
        <v>26</v>
      </c>
      <c r="B31" s="27"/>
      <c r="C31" s="27"/>
      <c r="D31" s="28"/>
      <c r="E31" s="27"/>
      <c r="F31" s="27"/>
      <c r="G31" s="25"/>
      <c r="H31" s="25"/>
      <c r="I31" s="26"/>
      <c r="J31" s="66" t="str">
        <f t="shared" si="0"/>
        <v/>
      </c>
    </row>
    <row r="32" spans="1:10" ht="16.5" customHeight="1">
      <c r="A32" s="44">
        <v>27</v>
      </c>
      <c r="B32" s="27"/>
      <c r="C32" s="27"/>
      <c r="D32" s="28"/>
      <c r="E32" s="27"/>
      <c r="F32" s="27"/>
      <c r="G32" s="25"/>
      <c r="H32" s="25"/>
      <c r="I32" s="26"/>
      <c r="J32" s="66" t="str">
        <f t="shared" si="0"/>
        <v/>
      </c>
    </row>
    <row r="33" spans="1:14" ht="16.5" customHeight="1">
      <c r="A33" s="44">
        <v>28</v>
      </c>
      <c r="B33" s="27"/>
      <c r="C33" s="27"/>
      <c r="D33" s="28"/>
      <c r="E33" s="27"/>
      <c r="F33" s="27"/>
      <c r="G33" s="25"/>
      <c r="H33" s="25"/>
      <c r="I33" s="26"/>
      <c r="J33" s="66" t="str">
        <f t="shared" si="0"/>
        <v/>
      </c>
    </row>
    <row r="34" spans="1:14" ht="16.5" customHeight="1">
      <c r="A34" s="44">
        <v>29</v>
      </c>
      <c r="B34" s="27"/>
      <c r="C34" s="27"/>
      <c r="D34" s="28"/>
      <c r="E34" s="27"/>
      <c r="F34" s="27"/>
      <c r="G34" s="25"/>
      <c r="H34" s="25"/>
      <c r="I34" s="26"/>
      <c r="J34" s="66" t="str">
        <f t="shared" si="0"/>
        <v/>
      </c>
    </row>
    <row r="35" spans="1:14" ht="16.5" customHeight="1">
      <c r="A35" s="44">
        <v>30</v>
      </c>
      <c r="B35" s="27"/>
      <c r="C35" s="27"/>
      <c r="D35" s="28"/>
      <c r="E35" s="27"/>
      <c r="F35" s="27"/>
      <c r="G35" s="25"/>
      <c r="H35" s="25"/>
      <c r="I35" s="26"/>
      <c r="J35" s="66" t="str">
        <f t="shared" si="0"/>
        <v/>
      </c>
    </row>
    <row r="36" spans="1:14" ht="16.5" customHeight="1">
      <c r="A36" s="44">
        <v>31</v>
      </c>
      <c r="B36" s="27"/>
      <c r="C36" s="27"/>
      <c r="D36" s="28"/>
      <c r="E36" s="27"/>
      <c r="F36" s="27"/>
      <c r="G36" s="25"/>
      <c r="H36" s="25"/>
      <c r="I36" s="26"/>
      <c r="J36" s="66" t="str">
        <f t="shared" si="0"/>
        <v/>
      </c>
    </row>
    <row r="37" spans="1:14" ht="16.5" customHeight="1">
      <c r="A37" s="44">
        <v>32</v>
      </c>
      <c r="B37" s="27"/>
      <c r="C37" s="27"/>
      <c r="D37" s="28"/>
      <c r="E37" s="27"/>
      <c r="F37" s="27"/>
      <c r="G37" s="25"/>
      <c r="H37" s="25"/>
      <c r="I37" s="26"/>
      <c r="J37" s="66" t="str">
        <f t="shared" si="0"/>
        <v/>
      </c>
    </row>
    <row r="38" spans="1:14" ht="16.5" customHeight="1">
      <c r="A38" s="44">
        <v>33</v>
      </c>
      <c r="B38" s="27"/>
      <c r="C38" s="27"/>
      <c r="D38" s="28"/>
      <c r="E38" s="27"/>
      <c r="F38" s="27"/>
      <c r="G38" s="25"/>
      <c r="H38" s="25"/>
      <c r="I38" s="26"/>
      <c r="J38" s="66" t="str">
        <f t="shared" si="0"/>
        <v/>
      </c>
    </row>
    <row r="39" spans="1:14" ht="16.5" customHeight="1">
      <c r="A39" s="44">
        <v>34</v>
      </c>
      <c r="B39" s="27"/>
      <c r="C39" s="27"/>
      <c r="D39" s="28"/>
      <c r="E39" s="27"/>
      <c r="F39" s="27"/>
      <c r="G39" s="25"/>
      <c r="H39" s="25"/>
      <c r="I39" s="26"/>
      <c r="J39" s="66" t="str">
        <f t="shared" si="0"/>
        <v/>
      </c>
    </row>
    <row r="40" spans="1:14" ht="16.5" customHeight="1">
      <c r="A40" s="44">
        <v>35</v>
      </c>
      <c r="B40" s="27"/>
      <c r="C40" s="27"/>
      <c r="D40" s="28"/>
      <c r="E40" s="27"/>
      <c r="F40" s="27"/>
      <c r="G40" s="25"/>
      <c r="H40" s="25"/>
      <c r="I40" s="26"/>
      <c r="J40" s="66" t="str">
        <f t="shared" si="0"/>
        <v/>
      </c>
    </row>
    <row r="41" spans="1:14" ht="16.5" customHeight="1">
      <c r="A41" s="44">
        <v>36</v>
      </c>
      <c r="B41" s="27"/>
      <c r="C41" s="27"/>
      <c r="D41" s="28"/>
      <c r="E41" s="27"/>
      <c r="F41" s="27"/>
      <c r="G41" s="25"/>
      <c r="H41" s="25"/>
      <c r="I41" s="26"/>
      <c r="J41" s="66" t="str">
        <f t="shared" si="0"/>
        <v/>
      </c>
    </row>
    <row r="42" spans="1:14" ht="16.5" customHeight="1">
      <c r="A42" s="44">
        <v>37</v>
      </c>
      <c r="B42" s="27"/>
      <c r="C42" s="27"/>
      <c r="D42" s="28"/>
      <c r="E42" s="27"/>
      <c r="F42" s="27"/>
      <c r="G42" s="25"/>
      <c r="H42" s="25"/>
      <c r="I42" s="26"/>
      <c r="J42" s="66" t="str">
        <f t="shared" si="0"/>
        <v/>
      </c>
    </row>
    <row r="43" spans="1:14" ht="16.5" customHeight="1">
      <c r="A43" s="44">
        <v>38</v>
      </c>
      <c r="B43" s="27"/>
      <c r="C43" s="27"/>
      <c r="D43" s="28"/>
      <c r="E43" s="27"/>
      <c r="F43" s="27"/>
      <c r="G43" s="25"/>
      <c r="H43" s="25"/>
      <c r="I43" s="26"/>
      <c r="J43" s="66" t="str">
        <f t="shared" si="0"/>
        <v/>
      </c>
    </row>
    <row r="44" spans="1:14" ht="16.5" customHeight="1" thickBot="1">
      <c r="A44" s="69" t="s">
        <v>8</v>
      </c>
    </row>
    <row r="45" spans="1:14" ht="14.25" thickBot="1">
      <c r="N45" s="70"/>
    </row>
    <row r="46" spans="1:14" ht="28.5" customHeight="1" thickBot="1">
      <c r="A46" s="71"/>
      <c r="C46" s="222" t="s">
        <v>97</v>
      </c>
      <c r="D46" s="223"/>
      <c r="E46" s="223"/>
      <c r="F46" s="223"/>
      <c r="G46" s="223"/>
      <c r="H46" s="224"/>
      <c r="I46" s="220">
        <f>SUM(J6:J43)</f>
        <v>0</v>
      </c>
      <c r="J46" s="221"/>
    </row>
  </sheetData>
  <sheetProtection algorithmName="SHA-512" hashValue="g9GwL4ZZsJwi5Sr8FYFW3ygOykSXpZ163RUtJfZLO9ovVmvBySkK4GPk78C6Nd3WjN8MI/Lz9BL78l74+YQrYA==" saltValue="KFLF0LZqvOEn4oMMyMFm4A==" spinCount="100000" sheet="1" objects="1" scenarios="1"/>
  <mergeCells count="3">
    <mergeCell ref="I46:J46"/>
    <mergeCell ref="C46:H46"/>
    <mergeCell ref="A3:J3"/>
  </mergeCells>
  <phoneticPr fontId="8"/>
  <dataValidations count="2">
    <dataValidation type="list" allowBlank="1" showInputMessage="1" showErrorMessage="1" sqref="I6:I43" xr:uid="{00000000-0002-0000-0600-000000000000}">
      <formula1>"○"</formula1>
    </dataValidation>
    <dataValidation imeMode="off" allowBlank="1" showInputMessage="1" showErrorMessage="1" sqref="G6:H43" xr:uid="{00000000-0002-0000-0600-000001000000}"/>
  </dataValidations>
  <pageMargins left="0.9055118110236221" right="0.59055118110236227"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F59"/>
  <sheetViews>
    <sheetView view="pageBreakPreview" zoomScaleNormal="90" zoomScaleSheetLayoutView="100" workbookViewId="0">
      <selection activeCell="A3" sqref="A3:AF59"/>
    </sheetView>
  </sheetViews>
  <sheetFormatPr defaultRowHeight="13.5"/>
  <cols>
    <col min="1" max="1" width="2.5" customWidth="1"/>
    <col min="2" max="36" width="2.625" customWidth="1"/>
  </cols>
  <sheetData>
    <row r="1" spans="1:32">
      <c r="A1" t="s">
        <v>88</v>
      </c>
    </row>
    <row r="2" spans="1:32" ht="6" customHeight="1"/>
    <row r="3" spans="1:32">
      <c r="A3" s="226"/>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8"/>
    </row>
    <row r="4" spans="1:32">
      <c r="A4" s="229"/>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1"/>
    </row>
    <row r="5" spans="1:32">
      <c r="A5" s="229"/>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1"/>
    </row>
    <row r="6" spans="1:32">
      <c r="A6" s="229"/>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1"/>
    </row>
    <row r="7" spans="1:32">
      <c r="A7" s="229"/>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1"/>
    </row>
    <row r="8" spans="1:32">
      <c r="A8" s="229"/>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1"/>
    </row>
    <row r="9" spans="1:32">
      <c r="A9" s="229"/>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1"/>
    </row>
    <row r="10" spans="1:32">
      <c r="A10" s="229"/>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1"/>
    </row>
    <row r="11" spans="1:32">
      <c r="A11" s="229"/>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1"/>
    </row>
    <row r="12" spans="1:32">
      <c r="A12" s="229"/>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1"/>
    </row>
    <row r="13" spans="1:32">
      <c r="A13" s="229"/>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1"/>
    </row>
    <row r="14" spans="1:32">
      <c r="A14" s="229"/>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1"/>
    </row>
    <row r="15" spans="1:32">
      <c r="A15" s="229"/>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1"/>
    </row>
    <row r="16" spans="1:32">
      <c r="A16" s="229"/>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1"/>
    </row>
    <row r="17" spans="1:32">
      <c r="A17" s="22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1"/>
    </row>
    <row r="18" spans="1:32">
      <c r="A18" s="229"/>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1"/>
    </row>
    <row r="19" spans="1:32">
      <c r="A19" s="229"/>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1"/>
    </row>
    <row r="20" spans="1:32">
      <c r="A20" s="229"/>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1"/>
    </row>
    <row r="21" spans="1:32">
      <c r="A21" s="229"/>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1"/>
    </row>
    <row r="22" spans="1:32">
      <c r="A22" s="229"/>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1"/>
    </row>
    <row r="23" spans="1:32">
      <c r="A23" s="229"/>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1"/>
    </row>
    <row r="24" spans="1:32">
      <c r="A24" s="229"/>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1"/>
    </row>
    <row r="25" spans="1:32">
      <c r="A25" s="229"/>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1"/>
    </row>
    <row r="26" spans="1:32">
      <c r="A26" s="229"/>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1"/>
    </row>
    <row r="27" spans="1:32">
      <c r="A27" s="229"/>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1"/>
    </row>
    <row r="28" spans="1:32">
      <c r="A28" s="229"/>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1"/>
    </row>
    <row r="29" spans="1:32">
      <c r="A29" s="229"/>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1"/>
    </row>
    <row r="30" spans="1:32">
      <c r="A30" s="229"/>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1"/>
    </row>
    <row r="31" spans="1:32">
      <c r="A31" s="229"/>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1"/>
    </row>
    <row r="32" spans="1:32">
      <c r="A32" s="229"/>
      <c r="B32" s="230"/>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1"/>
    </row>
    <row r="33" spans="1:32">
      <c r="A33" s="229"/>
      <c r="B33" s="230"/>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1"/>
    </row>
    <row r="34" spans="1:32">
      <c r="A34" s="229"/>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1"/>
    </row>
    <row r="35" spans="1:32">
      <c r="A35" s="229"/>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1"/>
    </row>
    <row r="36" spans="1:32">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1"/>
    </row>
    <row r="37" spans="1:32">
      <c r="A37" s="229"/>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1"/>
    </row>
    <row r="38" spans="1:32">
      <c r="A38" s="229"/>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1"/>
    </row>
    <row r="39" spans="1:32">
      <c r="A39" s="229"/>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1"/>
    </row>
    <row r="40" spans="1:32">
      <c r="A40" s="229"/>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1"/>
    </row>
    <row r="41" spans="1:32">
      <c r="A41" s="229"/>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1"/>
    </row>
    <row r="42" spans="1:32">
      <c r="A42" s="229"/>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1"/>
    </row>
    <row r="43" spans="1:32">
      <c r="A43" s="229"/>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1"/>
    </row>
    <row r="44" spans="1:32">
      <c r="A44" s="229"/>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1"/>
    </row>
    <row r="45" spans="1:32">
      <c r="A45" s="229"/>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1"/>
    </row>
    <row r="46" spans="1:32">
      <c r="A46" s="229"/>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1"/>
    </row>
    <row r="47" spans="1:32">
      <c r="A47" s="229"/>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1"/>
    </row>
    <row r="48" spans="1:32">
      <c r="A48" s="229"/>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1"/>
    </row>
    <row r="49" spans="1:32">
      <c r="A49" s="229"/>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1"/>
    </row>
    <row r="50" spans="1:32">
      <c r="A50" s="229"/>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1"/>
    </row>
    <row r="51" spans="1:32">
      <c r="A51" s="229"/>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1"/>
    </row>
    <row r="52" spans="1:32">
      <c r="A52" s="229"/>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1"/>
    </row>
    <row r="53" spans="1:32">
      <c r="A53" s="229"/>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1"/>
    </row>
    <row r="54" spans="1:32">
      <c r="A54" s="229"/>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1"/>
    </row>
    <row r="55" spans="1:32">
      <c r="A55" s="229"/>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1"/>
    </row>
    <row r="56" spans="1:32">
      <c r="A56" s="229"/>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1"/>
    </row>
    <row r="57" spans="1:32">
      <c r="A57" s="229"/>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1"/>
    </row>
    <row r="58" spans="1:32">
      <c r="A58" s="229"/>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1"/>
    </row>
    <row r="59" spans="1:32">
      <c r="A59" s="232"/>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4"/>
    </row>
  </sheetData>
  <sheetProtection algorithmName="SHA-512" hashValue="nEzVec+PFO+g1arw41NjVj67tZ9W5SM8rZhuis5TDdveyxr5FkQ2mJyhmABnV+QZ4r8Ij0CiYjPu+2czLFQwog==" saltValue="SW2VmiqdqlN+99oEOl+KwQ==" spinCount="100000" sheet="1" objects="1" scenarios="1"/>
  <mergeCells count="1">
    <mergeCell ref="A3:AF59"/>
  </mergeCells>
  <phoneticPr fontId="2"/>
  <pageMargins left="0.9055118110236221" right="0.59055118110236227"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878E-ED0A-474E-831E-80DEA6C254AB}">
  <sheetPr>
    <tabColor rgb="FF92D050"/>
  </sheetPr>
  <dimension ref="A1:E15"/>
  <sheetViews>
    <sheetView view="pageBreakPreview" zoomScaleNormal="100" zoomScaleSheetLayoutView="100" workbookViewId="0">
      <selection activeCell="D5" sqref="D5"/>
    </sheetView>
  </sheetViews>
  <sheetFormatPr defaultRowHeight="13.5"/>
  <cols>
    <col min="2" max="2" width="16.5" bestFit="1" customWidth="1"/>
    <col min="3" max="3" width="50.875" customWidth="1"/>
    <col min="4" max="4" width="13.625" customWidth="1"/>
    <col min="5" max="5" width="19" customWidth="1"/>
  </cols>
  <sheetData>
    <row r="1" spans="1:5" ht="16.5" customHeight="1">
      <c r="A1" t="s">
        <v>133</v>
      </c>
    </row>
    <row r="2" spans="1:5" ht="16.5" customHeight="1"/>
    <row r="3" spans="1:5" ht="16.5" customHeight="1">
      <c r="A3" t="s">
        <v>151</v>
      </c>
    </row>
    <row r="4" spans="1:5" ht="32.25" customHeight="1">
      <c r="A4" s="80" t="s">
        <v>134</v>
      </c>
      <c r="B4" s="80" t="s">
        <v>135</v>
      </c>
      <c r="C4" s="80" t="s">
        <v>136</v>
      </c>
      <c r="D4" s="80" t="s">
        <v>148</v>
      </c>
      <c r="E4" s="80" t="s">
        <v>149</v>
      </c>
    </row>
    <row r="5" spans="1:5" ht="40.5" customHeight="1">
      <c r="A5" s="235">
        <v>1</v>
      </c>
      <c r="B5" s="235" t="s">
        <v>137</v>
      </c>
      <c r="C5" s="81" t="s">
        <v>138</v>
      </c>
      <c r="D5" s="77"/>
      <c r="E5" s="79"/>
    </row>
    <row r="6" spans="1:5" ht="195.75" customHeight="1">
      <c r="A6" s="235"/>
      <c r="B6" s="235"/>
      <c r="C6" s="81" t="s">
        <v>150</v>
      </c>
      <c r="D6" s="77"/>
      <c r="E6" s="79"/>
    </row>
    <row r="7" spans="1:5" ht="48" customHeight="1">
      <c r="A7" s="235">
        <v>2</v>
      </c>
      <c r="B7" s="235" t="s">
        <v>139</v>
      </c>
      <c r="C7" s="81" t="s">
        <v>140</v>
      </c>
      <c r="D7" s="77"/>
      <c r="E7" s="79"/>
    </row>
    <row r="8" spans="1:5" ht="48" customHeight="1">
      <c r="A8" s="235"/>
      <c r="B8" s="235"/>
      <c r="C8" s="81" t="s">
        <v>141</v>
      </c>
      <c r="D8" s="77"/>
      <c r="E8" s="79"/>
    </row>
    <row r="9" spans="1:5" ht="48" customHeight="1">
      <c r="A9" s="235"/>
      <c r="B9" s="235"/>
      <c r="C9" s="81" t="s">
        <v>142</v>
      </c>
      <c r="D9" s="77"/>
      <c r="E9" s="79"/>
    </row>
    <row r="10" spans="1:5" ht="48" customHeight="1">
      <c r="A10" s="235">
        <v>3</v>
      </c>
      <c r="B10" s="235" t="s">
        <v>143</v>
      </c>
      <c r="C10" s="81" t="s">
        <v>144</v>
      </c>
      <c r="D10" s="77"/>
      <c r="E10" s="79"/>
    </row>
    <row r="11" spans="1:5" ht="48" customHeight="1">
      <c r="A11" s="235"/>
      <c r="B11" s="235"/>
      <c r="C11" s="81" t="s">
        <v>145</v>
      </c>
      <c r="D11" s="77"/>
      <c r="E11" s="79"/>
    </row>
    <row r="12" spans="1:5" ht="48" customHeight="1">
      <c r="A12" s="80">
        <v>4</v>
      </c>
      <c r="B12" s="80" t="s">
        <v>147</v>
      </c>
      <c r="C12" s="81" t="s">
        <v>146</v>
      </c>
      <c r="D12" s="77"/>
      <c r="E12" s="79"/>
    </row>
    <row r="13" spans="1:5" ht="48" customHeight="1">
      <c r="A13" s="235">
        <v>5</v>
      </c>
      <c r="B13" s="235" t="s">
        <v>152</v>
      </c>
      <c r="C13" s="81" t="s">
        <v>153</v>
      </c>
      <c r="D13" s="77"/>
      <c r="E13" s="79" t="s">
        <v>155</v>
      </c>
    </row>
    <row r="14" spans="1:5" ht="117" customHeight="1">
      <c r="A14" s="235"/>
      <c r="B14" s="235"/>
      <c r="C14" s="81" t="s">
        <v>166</v>
      </c>
      <c r="D14" s="77"/>
      <c r="E14" s="79" t="s">
        <v>156</v>
      </c>
    </row>
    <row r="15" spans="1:5" ht="16.5" customHeight="1">
      <c r="A15" t="s">
        <v>154</v>
      </c>
    </row>
  </sheetData>
  <sheetProtection algorithmName="SHA-512" hashValue="H82m+//dW9NixsiTJIH+fAKIGrLZAIaWkt7IfnuiUKo2Zb95X/3nYJXkkoAtDCGVvUOlpw4tr4NO8VmWmc8UWg==" saltValue="t5FpUKHRxWLMq8Bc+A8Y9g==" spinCount="100000" sheet="1" objects="1" scenarios="1"/>
  <mergeCells count="8">
    <mergeCell ref="B13:B14"/>
    <mergeCell ref="A13:A14"/>
    <mergeCell ref="A5:A6"/>
    <mergeCell ref="B5:B6"/>
    <mergeCell ref="A7:A9"/>
    <mergeCell ref="B7:B9"/>
    <mergeCell ref="A10:A11"/>
    <mergeCell ref="B10:B11"/>
  </mergeCells>
  <phoneticPr fontId="22"/>
  <dataValidations count="1">
    <dataValidation type="list" allowBlank="1" showInputMessage="1" showErrorMessage="1" sqref="D5:D14" xr:uid="{1455A352-8ABA-4CE0-BD85-F568F275B937}">
      <formula1>"○"</formula1>
    </dataValidation>
  </dataValidations>
  <pageMargins left="0.7" right="0.7" top="0.75" bottom="0.75" header="0.3" footer="0.3"/>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07E0-D3FB-46F6-876A-C71C08CCF73F}">
  <sheetPr>
    <tabColor theme="6" tint="0.39997558519241921"/>
  </sheetPr>
  <dimension ref="A1:BB56"/>
  <sheetViews>
    <sheetView view="pageBreakPreview" zoomScale="120" zoomScaleNormal="100" zoomScaleSheetLayoutView="120" workbookViewId="0">
      <selection activeCell="B5" sqref="B5:L5"/>
    </sheetView>
  </sheetViews>
  <sheetFormatPr defaultColWidth="3.125" defaultRowHeight="15.95" customHeight="1"/>
  <cols>
    <col min="1" max="5" width="3.125" customWidth="1"/>
    <col min="6" max="7" width="2" customWidth="1"/>
    <col min="8" max="8" width="4.625" customWidth="1"/>
    <col min="9" max="18" width="3.125" customWidth="1"/>
    <col min="19" max="19" width="5.5" customWidth="1"/>
    <col min="20" max="27" width="3.125" customWidth="1"/>
    <col min="28" max="29" width="3.625" customWidth="1"/>
    <col min="30" max="31" width="2.375" customWidth="1"/>
    <col min="32" max="33" width="3.125" customWidth="1"/>
    <col min="34" max="34" width="3.625" customWidth="1"/>
    <col min="35" max="37" width="3.125" customWidth="1"/>
    <col min="38" max="40" width="2.125" customWidth="1"/>
    <col min="41" max="42" width="3.125" customWidth="1"/>
    <col min="43" max="43" width="3.625" customWidth="1"/>
    <col min="44" max="44" width="1.5" customWidth="1"/>
    <col min="45" max="46" width="3.125" customWidth="1"/>
    <col min="47" max="47" width="15.25" hidden="1" customWidth="1"/>
    <col min="48" max="52" width="8.75" hidden="1" customWidth="1"/>
    <col min="53" max="53" width="6.375" style="2" hidden="1" customWidth="1"/>
    <col min="54" max="54" width="9.875" hidden="1" customWidth="1"/>
  </cols>
  <sheetData>
    <row r="1" spans="1:54" ht="13.5" customHeight="1">
      <c r="A1" s="14" t="s">
        <v>85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54" ht="13.5" customHeight="1">
      <c r="A2" s="9" t="s">
        <v>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S2" s="11"/>
    </row>
    <row r="3" spans="1:54" ht="29.45" customHeight="1">
      <c r="A3" s="15" t="s">
        <v>1</v>
      </c>
      <c r="B3" s="159" t="s">
        <v>57</v>
      </c>
      <c r="C3" s="160"/>
      <c r="D3" s="160"/>
      <c r="E3" s="160"/>
      <c r="F3" s="160"/>
      <c r="G3" s="160"/>
      <c r="H3" s="160"/>
      <c r="I3" s="160"/>
      <c r="J3" s="160"/>
      <c r="K3" s="160"/>
      <c r="L3" s="161"/>
      <c r="M3" s="114" t="s">
        <v>53</v>
      </c>
      <c r="N3" s="115"/>
      <c r="O3" s="114" t="s">
        <v>55</v>
      </c>
      <c r="P3" s="116"/>
      <c r="Q3" s="116"/>
      <c r="R3" s="115"/>
      <c r="S3" s="45" t="s">
        <v>80</v>
      </c>
      <c r="T3" s="114" t="s">
        <v>30</v>
      </c>
      <c r="U3" s="115"/>
      <c r="V3" s="114" t="s">
        <v>27</v>
      </c>
      <c r="W3" s="115"/>
      <c r="X3" s="123"/>
      <c r="Y3" s="124"/>
      <c r="Z3" s="124"/>
      <c r="AA3" s="125"/>
      <c r="AB3" s="114" t="s">
        <v>23</v>
      </c>
      <c r="AC3" s="126"/>
      <c r="AD3" s="126"/>
      <c r="AE3" s="127"/>
      <c r="AF3" s="114" t="s">
        <v>29</v>
      </c>
      <c r="AG3" s="116"/>
      <c r="AH3" s="115"/>
      <c r="AI3" s="116" t="s">
        <v>160</v>
      </c>
      <c r="AJ3" s="116"/>
      <c r="AK3" s="115"/>
      <c r="AL3" s="114" t="s">
        <v>22</v>
      </c>
      <c r="AM3" s="116"/>
      <c r="AN3" s="115"/>
      <c r="AO3" s="114" t="s">
        <v>3</v>
      </c>
      <c r="AP3" s="116"/>
      <c r="AQ3" s="115"/>
      <c r="AS3" s="12"/>
    </row>
    <row r="4" spans="1:54" ht="19.5" customHeight="1">
      <c r="A4" s="16"/>
      <c r="B4" s="205"/>
      <c r="C4" s="206"/>
      <c r="D4" s="206"/>
      <c r="E4" s="206"/>
      <c r="F4" s="206"/>
      <c r="G4" s="206"/>
      <c r="H4" s="206"/>
      <c r="I4" s="206"/>
      <c r="J4" s="206"/>
      <c r="K4" s="206"/>
      <c r="L4" s="207"/>
      <c r="M4" s="179" t="s">
        <v>40</v>
      </c>
      <c r="N4" s="181"/>
      <c r="O4" s="179" t="s">
        <v>41</v>
      </c>
      <c r="P4" s="180"/>
      <c r="Q4" s="180"/>
      <c r="R4" s="181"/>
      <c r="S4" s="47" t="s">
        <v>79</v>
      </c>
      <c r="T4" s="179" t="s">
        <v>42</v>
      </c>
      <c r="U4" s="181"/>
      <c r="V4" s="179" t="s">
        <v>43</v>
      </c>
      <c r="W4" s="181"/>
      <c r="X4" s="179"/>
      <c r="Y4" s="180"/>
      <c r="Z4" s="180"/>
      <c r="AA4" s="181"/>
      <c r="AB4" s="179" t="s">
        <v>44</v>
      </c>
      <c r="AC4" s="180"/>
      <c r="AD4" s="180"/>
      <c r="AE4" s="181"/>
      <c r="AF4" s="179" t="s">
        <v>81</v>
      </c>
      <c r="AG4" s="180"/>
      <c r="AH4" s="181"/>
      <c r="AI4" s="179"/>
      <c r="AJ4" s="180"/>
      <c r="AK4" s="181"/>
      <c r="AL4" s="179" t="s">
        <v>45</v>
      </c>
      <c r="AM4" s="180"/>
      <c r="AN4" s="181"/>
      <c r="AO4" s="179" t="s">
        <v>46</v>
      </c>
      <c r="AP4" s="180"/>
      <c r="AQ4" s="181"/>
    </row>
    <row r="5" spans="1:54" ht="15" customHeight="1">
      <c r="A5" s="17">
        <v>1</v>
      </c>
      <c r="B5" s="254" t="s">
        <v>130</v>
      </c>
      <c r="C5" s="263"/>
      <c r="D5" s="263"/>
      <c r="E5" s="263"/>
      <c r="F5" s="263"/>
      <c r="G5" s="263"/>
      <c r="H5" s="263"/>
      <c r="I5" s="263"/>
      <c r="J5" s="263"/>
      <c r="K5" s="263"/>
      <c r="L5" s="264"/>
      <c r="M5" s="256">
        <v>3</v>
      </c>
      <c r="N5" s="265"/>
      <c r="O5" s="256">
        <v>30</v>
      </c>
      <c r="P5" s="257"/>
      <c r="Q5" s="120" t="str">
        <f t="shared" ref="Q5:Q14" si="0">IF(B5&gt;0,$AV$6,"")</f>
        <v>kW</v>
      </c>
      <c r="R5" s="121"/>
      <c r="S5" s="72">
        <v>0.5</v>
      </c>
      <c r="T5" s="255">
        <v>8</v>
      </c>
      <c r="U5" s="255"/>
      <c r="V5" s="255">
        <v>300</v>
      </c>
      <c r="W5" s="255"/>
      <c r="X5" s="150"/>
      <c r="Y5" s="151"/>
      <c r="Z5" s="151"/>
      <c r="AA5" s="152"/>
      <c r="AB5" s="137">
        <f>IF(B5&gt;0,$AY$6,"")</f>
        <v>0.42199999999999999</v>
      </c>
      <c r="AC5" s="135"/>
      <c r="AD5" s="135" t="str">
        <f>IF(B5&gt;0,$AZ$6,"")</f>
        <v>t-CO2/千kWh</v>
      </c>
      <c r="AE5" s="136"/>
      <c r="AF5" s="128">
        <f>IFERROR(M5*O5*S5*T5*V5/1000*AB5,"")</f>
        <v>45.576000000000001</v>
      </c>
      <c r="AG5" s="128"/>
      <c r="AH5" s="128"/>
      <c r="AI5" s="258" t="s">
        <v>157</v>
      </c>
      <c r="AJ5" s="258"/>
      <c r="AK5" s="258"/>
      <c r="AL5" s="133">
        <f>IFERROR(VLOOKUP(AI5,$BA$6:$BB$8,2,FALSE),"")</f>
        <v>3</v>
      </c>
      <c r="AM5" s="133"/>
      <c r="AN5" s="133"/>
      <c r="AO5" s="132">
        <f>IFERROR(AF5*AL5/100,"")</f>
        <v>1.3672800000000001</v>
      </c>
      <c r="AP5" s="132"/>
      <c r="AQ5" s="132"/>
      <c r="AS5" s="11"/>
      <c r="AU5" s="2" t="s">
        <v>20</v>
      </c>
      <c r="AV5" s="2" t="s">
        <v>31</v>
      </c>
      <c r="AW5" s="2" t="s">
        <v>34</v>
      </c>
      <c r="AX5" s="2" t="s">
        <v>35</v>
      </c>
      <c r="AY5" s="2" t="s">
        <v>19</v>
      </c>
      <c r="AZ5" s="2" t="s">
        <v>36</v>
      </c>
      <c r="BA5" s="2" t="s">
        <v>37</v>
      </c>
      <c r="BB5" s="2" t="s">
        <v>38</v>
      </c>
    </row>
    <row r="6" spans="1:54" ht="15" customHeight="1">
      <c r="A6" s="17">
        <v>2</v>
      </c>
      <c r="B6" s="254" t="s">
        <v>101</v>
      </c>
      <c r="C6" s="263"/>
      <c r="D6" s="263"/>
      <c r="E6" s="263"/>
      <c r="F6" s="263"/>
      <c r="G6" s="263"/>
      <c r="H6" s="263"/>
      <c r="I6" s="263"/>
      <c r="J6" s="263"/>
      <c r="K6" s="263"/>
      <c r="L6" s="264"/>
      <c r="M6" s="255">
        <v>2</v>
      </c>
      <c r="N6" s="255"/>
      <c r="O6" s="256">
        <v>20</v>
      </c>
      <c r="P6" s="257"/>
      <c r="Q6" s="120" t="str">
        <f t="shared" si="0"/>
        <v>kW</v>
      </c>
      <c r="R6" s="121"/>
      <c r="S6" s="72">
        <v>0.3</v>
      </c>
      <c r="T6" s="255">
        <v>8</v>
      </c>
      <c r="U6" s="255"/>
      <c r="V6" s="255">
        <v>300</v>
      </c>
      <c r="W6" s="255"/>
      <c r="X6" s="153"/>
      <c r="Y6" s="154"/>
      <c r="Z6" s="154"/>
      <c r="AA6" s="155"/>
      <c r="AB6" s="137">
        <f t="shared" ref="AB6:AB14" si="1">IF(B6&gt;0,$AY$6,"")</f>
        <v>0.42199999999999999</v>
      </c>
      <c r="AC6" s="135"/>
      <c r="AD6" s="135" t="str">
        <f t="shared" ref="AD6:AD14" si="2">IF(B6&gt;0,$AZ$6,"")</f>
        <v>t-CO2/千kWh</v>
      </c>
      <c r="AE6" s="136"/>
      <c r="AF6" s="128">
        <f t="shared" ref="AF6:AF14" si="3">IFERROR(M6*O6*S6*T6*V6/1000*AB6,"")</f>
        <v>12.153599999999999</v>
      </c>
      <c r="AG6" s="128"/>
      <c r="AH6" s="128"/>
      <c r="AI6" s="258" t="s">
        <v>157</v>
      </c>
      <c r="AJ6" s="258"/>
      <c r="AK6" s="258"/>
      <c r="AL6" s="129">
        <f t="shared" ref="AL6:AL14" si="4">IFERROR(VLOOKUP(AI6,$BA$6:$BB$8,2,FALSE),"")</f>
        <v>3</v>
      </c>
      <c r="AM6" s="130"/>
      <c r="AN6" s="131"/>
      <c r="AO6" s="132">
        <f t="shared" ref="AO6:AO14" si="5">IFERROR(AF6*AL6/100,"")</f>
        <v>0.36460799999999999</v>
      </c>
      <c r="AP6" s="132"/>
      <c r="AQ6" s="132"/>
      <c r="AT6" s="12"/>
      <c r="AU6" s="3" t="s">
        <v>18</v>
      </c>
      <c r="AV6" s="2" t="s">
        <v>174</v>
      </c>
      <c r="AW6" s="2">
        <v>8.64</v>
      </c>
      <c r="AX6" s="2" t="s">
        <v>16</v>
      </c>
      <c r="AY6" s="2">
        <v>0.42199999999999999</v>
      </c>
      <c r="AZ6" s="2" t="s">
        <v>17</v>
      </c>
      <c r="BA6" s="2" t="s">
        <v>157</v>
      </c>
      <c r="BB6" s="4">
        <v>3</v>
      </c>
    </row>
    <row r="7" spans="1:54" ht="15" customHeight="1">
      <c r="A7" s="17">
        <v>3</v>
      </c>
      <c r="B7" s="254" t="s">
        <v>102</v>
      </c>
      <c r="C7" s="263"/>
      <c r="D7" s="263"/>
      <c r="E7" s="263"/>
      <c r="F7" s="263"/>
      <c r="G7" s="263"/>
      <c r="H7" s="263"/>
      <c r="I7" s="263"/>
      <c r="J7" s="263"/>
      <c r="K7" s="263"/>
      <c r="L7" s="264"/>
      <c r="M7" s="255">
        <v>10</v>
      </c>
      <c r="N7" s="255"/>
      <c r="O7" s="256">
        <v>20</v>
      </c>
      <c r="P7" s="257"/>
      <c r="Q7" s="120" t="str">
        <f t="shared" si="0"/>
        <v>kW</v>
      </c>
      <c r="R7" s="121"/>
      <c r="S7" s="72">
        <v>0.3</v>
      </c>
      <c r="T7" s="255">
        <v>12</v>
      </c>
      <c r="U7" s="255"/>
      <c r="V7" s="255">
        <v>330</v>
      </c>
      <c r="W7" s="255"/>
      <c r="X7" s="153"/>
      <c r="Y7" s="154"/>
      <c r="Z7" s="154"/>
      <c r="AA7" s="155"/>
      <c r="AB7" s="137">
        <f t="shared" si="1"/>
        <v>0.42199999999999999</v>
      </c>
      <c r="AC7" s="135"/>
      <c r="AD7" s="135" t="str">
        <f t="shared" si="2"/>
        <v>t-CO2/千kWh</v>
      </c>
      <c r="AE7" s="136"/>
      <c r="AF7" s="128">
        <f t="shared" si="3"/>
        <v>100.26719999999999</v>
      </c>
      <c r="AG7" s="128"/>
      <c r="AH7" s="128"/>
      <c r="AI7" s="258" t="s">
        <v>157</v>
      </c>
      <c r="AJ7" s="258"/>
      <c r="AK7" s="258"/>
      <c r="AL7" s="129">
        <f t="shared" si="4"/>
        <v>3</v>
      </c>
      <c r="AM7" s="130"/>
      <c r="AN7" s="131"/>
      <c r="AO7" s="132">
        <f t="shared" si="5"/>
        <v>3.0080159999999996</v>
      </c>
      <c r="AP7" s="132"/>
      <c r="AQ7" s="132"/>
      <c r="AT7" s="12"/>
      <c r="AU7" s="3" t="s">
        <v>173</v>
      </c>
      <c r="AV7" s="2" t="s">
        <v>175</v>
      </c>
      <c r="AW7" s="2">
        <v>40</v>
      </c>
      <c r="AX7" s="2" t="s">
        <v>176</v>
      </c>
      <c r="AY7" s="84">
        <v>1.3977272727272725E-2</v>
      </c>
      <c r="AZ7" s="2" t="s">
        <v>0</v>
      </c>
      <c r="BA7" s="2" t="s">
        <v>158</v>
      </c>
      <c r="BB7" s="4">
        <v>2</v>
      </c>
    </row>
    <row r="8" spans="1:54" ht="15" customHeight="1">
      <c r="A8" s="17">
        <v>4</v>
      </c>
      <c r="B8" s="254" t="s">
        <v>102</v>
      </c>
      <c r="C8" s="263"/>
      <c r="D8" s="263"/>
      <c r="E8" s="263"/>
      <c r="F8" s="263"/>
      <c r="G8" s="263"/>
      <c r="H8" s="263"/>
      <c r="I8" s="263"/>
      <c r="J8" s="263"/>
      <c r="K8" s="263"/>
      <c r="L8" s="264"/>
      <c r="M8" s="255">
        <v>10</v>
      </c>
      <c r="N8" s="255"/>
      <c r="O8" s="256">
        <v>15</v>
      </c>
      <c r="P8" s="257"/>
      <c r="Q8" s="120" t="str">
        <f t="shared" si="0"/>
        <v>kW</v>
      </c>
      <c r="R8" s="121"/>
      <c r="S8" s="72">
        <v>0.3</v>
      </c>
      <c r="T8" s="255">
        <v>12</v>
      </c>
      <c r="U8" s="255"/>
      <c r="V8" s="255">
        <v>330</v>
      </c>
      <c r="W8" s="255"/>
      <c r="X8" s="153"/>
      <c r="Y8" s="154"/>
      <c r="Z8" s="154"/>
      <c r="AA8" s="155"/>
      <c r="AB8" s="137">
        <f t="shared" si="1"/>
        <v>0.42199999999999999</v>
      </c>
      <c r="AC8" s="135"/>
      <c r="AD8" s="135" t="str">
        <f t="shared" si="2"/>
        <v>t-CO2/千kWh</v>
      </c>
      <c r="AE8" s="136"/>
      <c r="AF8" s="128">
        <f t="shared" si="3"/>
        <v>75.200399999999988</v>
      </c>
      <c r="AG8" s="128"/>
      <c r="AH8" s="128"/>
      <c r="AI8" s="258" t="s">
        <v>157</v>
      </c>
      <c r="AJ8" s="258"/>
      <c r="AK8" s="258"/>
      <c r="AL8" s="129">
        <f t="shared" si="4"/>
        <v>3</v>
      </c>
      <c r="AM8" s="130"/>
      <c r="AN8" s="131"/>
      <c r="AO8" s="132">
        <f t="shared" si="5"/>
        <v>2.2560119999999997</v>
      </c>
      <c r="AP8" s="132"/>
      <c r="AQ8" s="132"/>
      <c r="AU8" s="3" t="s">
        <v>170</v>
      </c>
      <c r="AV8" s="2" t="s">
        <v>177</v>
      </c>
      <c r="AW8" s="2">
        <v>50.1</v>
      </c>
      <c r="AX8" s="2" t="s">
        <v>14</v>
      </c>
      <c r="AY8" s="2">
        <v>1.6299999999999999E-2</v>
      </c>
      <c r="AZ8" s="2" t="s">
        <v>0</v>
      </c>
      <c r="BA8" s="2" t="s">
        <v>162</v>
      </c>
      <c r="BB8">
        <v>0</v>
      </c>
    </row>
    <row r="9" spans="1:54" ht="15" customHeight="1">
      <c r="A9" s="17">
        <v>5</v>
      </c>
      <c r="B9" s="247"/>
      <c r="C9" s="261"/>
      <c r="D9" s="261"/>
      <c r="E9" s="261"/>
      <c r="F9" s="261"/>
      <c r="G9" s="261"/>
      <c r="H9" s="261"/>
      <c r="I9" s="261"/>
      <c r="J9" s="261"/>
      <c r="K9" s="261"/>
      <c r="L9" s="262"/>
      <c r="M9" s="249"/>
      <c r="N9" s="249"/>
      <c r="O9" s="250"/>
      <c r="P9" s="251"/>
      <c r="Q9" s="120" t="str">
        <f t="shared" si="0"/>
        <v/>
      </c>
      <c r="R9" s="121"/>
      <c r="S9" s="20"/>
      <c r="T9" s="252"/>
      <c r="U9" s="252"/>
      <c r="V9" s="252"/>
      <c r="W9" s="252"/>
      <c r="X9" s="153"/>
      <c r="Y9" s="154"/>
      <c r="Z9" s="154"/>
      <c r="AA9" s="155"/>
      <c r="AB9" s="137" t="str">
        <f t="shared" si="1"/>
        <v/>
      </c>
      <c r="AC9" s="135"/>
      <c r="AD9" s="135" t="str">
        <f t="shared" si="2"/>
        <v/>
      </c>
      <c r="AE9" s="136"/>
      <c r="AF9" s="128" t="str">
        <f t="shared" si="3"/>
        <v/>
      </c>
      <c r="AG9" s="128"/>
      <c r="AH9" s="128"/>
      <c r="AI9" s="248"/>
      <c r="AJ9" s="248"/>
      <c r="AK9" s="248"/>
      <c r="AL9" s="129" t="str">
        <f t="shared" si="4"/>
        <v/>
      </c>
      <c r="AM9" s="130"/>
      <c r="AN9" s="131"/>
      <c r="AO9" s="132" t="str">
        <f t="shared" si="5"/>
        <v/>
      </c>
      <c r="AP9" s="132"/>
      <c r="AQ9" s="132"/>
      <c r="AU9" s="3" t="s">
        <v>12</v>
      </c>
      <c r="AV9" s="2" t="s">
        <v>178</v>
      </c>
      <c r="AW9" s="2">
        <v>38.9</v>
      </c>
      <c r="AX9" s="2" t="s">
        <v>9</v>
      </c>
      <c r="AY9" s="2">
        <v>1.9300000000000001E-2</v>
      </c>
      <c r="AZ9" s="2" t="s">
        <v>0</v>
      </c>
    </row>
    <row r="10" spans="1:54" ht="15" customHeight="1">
      <c r="A10" s="17">
        <v>6</v>
      </c>
      <c r="B10" s="247"/>
      <c r="C10" s="261"/>
      <c r="D10" s="261"/>
      <c r="E10" s="261"/>
      <c r="F10" s="261"/>
      <c r="G10" s="261"/>
      <c r="H10" s="261"/>
      <c r="I10" s="261"/>
      <c r="J10" s="261"/>
      <c r="K10" s="261"/>
      <c r="L10" s="262"/>
      <c r="M10" s="249"/>
      <c r="N10" s="249"/>
      <c r="O10" s="250"/>
      <c r="P10" s="251"/>
      <c r="Q10" s="120" t="str">
        <f t="shared" si="0"/>
        <v/>
      </c>
      <c r="R10" s="121"/>
      <c r="S10" s="20"/>
      <c r="T10" s="252"/>
      <c r="U10" s="252"/>
      <c r="V10" s="252"/>
      <c r="W10" s="252"/>
      <c r="X10" s="153"/>
      <c r="Y10" s="154"/>
      <c r="Z10" s="154"/>
      <c r="AA10" s="155"/>
      <c r="AB10" s="137" t="str">
        <f t="shared" si="1"/>
        <v/>
      </c>
      <c r="AC10" s="135"/>
      <c r="AD10" s="135" t="str">
        <f t="shared" si="2"/>
        <v/>
      </c>
      <c r="AE10" s="136"/>
      <c r="AF10" s="128" t="str">
        <f t="shared" si="3"/>
        <v/>
      </c>
      <c r="AG10" s="128"/>
      <c r="AH10" s="128"/>
      <c r="AI10" s="248"/>
      <c r="AJ10" s="248"/>
      <c r="AK10" s="248"/>
      <c r="AL10" s="129" t="str">
        <f t="shared" si="4"/>
        <v/>
      </c>
      <c r="AM10" s="130"/>
      <c r="AN10" s="131"/>
      <c r="AO10" s="132" t="str">
        <f t="shared" si="5"/>
        <v/>
      </c>
      <c r="AP10" s="132"/>
      <c r="AQ10" s="132"/>
      <c r="AU10" s="3" t="s">
        <v>13</v>
      </c>
      <c r="AV10" s="2" t="s">
        <v>178</v>
      </c>
      <c r="AW10" s="2">
        <v>41.8</v>
      </c>
      <c r="AX10" s="2" t="s">
        <v>9</v>
      </c>
      <c r="AY10" s="2">
        <v>2.0199999999999999E-2</v>
      </c>
      <c r="AZ10" s="2" t="s">
        <v>0</v>
      </c>
    </row>
    <row r="11" spans="1:54" ht="15" customHeight="1">
      <c r="A11" s="17">
        <v>7</v>
      </c>
      <c r="B11" s="247"/>
      <c r="C11" s="261"/>
      <c r="D11" s="261"/>
      <c r="E11" s="261"/>
      <c r="F11" s="261"/>
      <c r="G11" s="261"/>
      <c r="H11" s="261"/>
      <c r="I11" s="261"/>
      <c r="J11" s="261"/>
      <c r="K11" s="261"/>
      <c r="L11" s="262"/>
      <c r="M11" s="249"/>
      <c r="N11" s="249"/>
      <c r="O11" s="250"/>
      <c r="P11" s="251"/>
      <c r="Q11" s="120" t="str">
        <f t="shared" si="0"/>
        <v/>
      </c>
      <c r="R11" s="121"/>
      <c r="S11" s="20"/>
      <c r="T11" s="252"/>
      <c r="U11" s="252"/>
      <c r="V11" s="252"/>
      <c r="W11" s="252"/>
      <c r="X11" s="153"/>
      <c r="Y11" s="154"/>
      <c r="Z11" s="154"/>
      <c r="AA11" s="155"/>
      <c r="AB11" s="137" t="str">
        <f t="shared" si="1"/>
        <v/>
      </c>
      <c r="AC11" s="135"/>
      <c r="AD11" s="135" t="str">
        <f t="shared" si="2"/>
        <v/>
      </c>
      <c r="AE11" s="136"/>
      <c r="AF11" s="128" t="str">
        <f t="shared" si="3"/>
        <v/>
      </c>
      <c r="AG11" s="128"/>
      <c r="AH11" s="128"/>
      <c r="AI11" s="248"/>
      <c r="AJ11" s="248"/>
      <c r="AK11" s="248"/>
      <c r="AL11" s="129" t="str">
        <f t="shared" si="4"/>
        <v/>
      </c>
      <c r="AM11" s="130"/>
      <c r="AN11" s="131"/>
      <c r="AO11" s="132" t="str">
        <f t="shared" si="5"/>
        <v/>
      </c>
      <c r="AP11" s="132"/>
      <c r="AQ11" s="132"/>
      <c r="AU11" s="3" t="s">
        <v>171</v>
      </c>
      <c r="AV11" s="2" t="s">
        <v>178</v>
      </c>
      <c r="AW11" s="2">
        <v>33.4</v>
      </c>
      <c r="AX11" s="2" t="s">
        <v>9</v>
      </c>
      <c r="AY11" s="2">
        <v>1.8700000000000001E-2</v>
      </c>
      <c r="AZ11" s="2" t="s">
        <v>0</v>
      </c>
    </row>
    <row r="12" spans="1:54" ht="15" customHeight="1">
      <c r="A12" s="17">
        <v>8</v>
      </c>
      <c r="B12" s="247"/>
      <c r="C12" s="261"/>
      <c r="D12" s="261"/>
      <c r="E12" s="261"/>
      <c r="F12" s="261"/>
      <c r="G12" s="261"/>
      <c r="H12" s="261"/>
      <c r="I12" s="261"/>
      <c r="J12" s="261"/>
      <c r="K12" s="261"/>
      <c r="L12" s="262"/>
      <c r="M12" s="249"/>
      <c r="N12" s="249"/>
      <c r="O12" s="250"/>
      <c r="P12" s="251"/>
      <c r="Q12" s="120" t="str">
        <f t="shared" si="0"/>
        <v/>
      </c>
      <c r="R12" s="121"/>
      <c r="S12" s="20"/>
      <c r="T12" s="252"/>
      <c r="U12" s="252"/>
      <c r="V12" s="252"/>
      <c r="W12" s="252"/>
      <c r="X12" s="153"/>
      <c r="Y12" s="154"/>
      <c r="Z12" s="154"/>
      <c r="AA12" s="155"/>
      <c r="AB12" s="137" t="str">
        <f t="shared" si="1"/>
        <v/>
      </c>
      <c r="AC12" s="135"/>
      <c r="AD12" s="135" t="str">
        <f t="shared" si="2"/>
        <v/>
      </c>
      <c r="AE12" s="136"/>
      <c r="AF12" s="128" t="str">
        <f t="shared" si="3"/>
        <v/>
      </c>
      <c r="AG12" s="128"/>
      <c r="AH12" s="128"/>
      <c r="AI12" s="248"/>
      <c r="AJ12" s="248"/>
      <c r="AK12" s="248"/>
      <c r="AL12" s="129" t="str">
        <f t="shared" si="4"/>
        <v/>
      </c>
      <c r="AM12" s="130"/>
      <c r="AN12" s="131"/>
      <c r="AO12" s="132" t="str">
        <f t="shared" si="5"/>
        <v/>
      </c>
      <c r="AP12" s="132"/>
      <c r="AQ12" s="132"/>
      <c r="AU12" s="3" t="s">
        <v>10</v>
      </c>
      <c r="AV12" s="2" t="s">
        <v>178</v>
      </c>
      <c r="AW12" s="2">
        <v>36.5</v>
      </c>
      <c r="AX12" s="2" t="s">
        <v>9</v>
      </c>
      <c r="AY12" s="2">
        <v>1.8700000000000001E-2</v>
      </c>
      <c r="AZ12" s="2" t="s">
        <v>0</v>
      </c>
    </row>
    <row r="13" spans="1:54" ht="15" customHeight="1">
      <c r="A13" s="17">
        <v>9</v>
      </c>
      <c r="B13" s="247"/>
      <c r="C13" s="261"/>
      <c r="D13" s="261"/>
      <c r="E13" s="261"/>
      <c r="F13" s="261"/>
      <c r="G13" s="261"/>
      <c r="H13" s="261"/>
      <c r="I13" s="261"/>
      <c r="J13" s="261"/>
      <c r="K13" s="261"/>
      <c r="L13" s="262"/>
      <c r="M13" s="249"/>
      <c r="N13" s="249"/>
      <c r="O13" s="250"/>
      <c r="P13" s="251"/>
      <c r="Q13" s="120" t="str">
        <f t="shared" si="0"/>
        <v/>
      </c>
      <c r="R13" s="121"/>
      <c r="S13" s="20"/>
      <c r="T13" s="252"/>
      <c r="U13" s="252"/>
      <c r="V13" s="252"/>
      <c r="W13" s="252"/>
      <c r="X13" s="153"/>
      <c r="Y13" s="154"/>
      <c r="Z13" s="154"/>
      <c r="AA13" s="155"/>
      <c r="AB13" s="137" t="str">
        <f t="shared" si="1"/>
        <v/>
      </c>
      <c r="AC13" s="135"/>
      <c r="AD13" s="135" t="str">
        <f t="shared" si="2"/>
        <v/>
      </c>
      <c r="AE13" s="136"/>
      <c r="AF13" s="128" t="str">
        <f t="shared" si="3"/>
        <v/>
      </c>
      <c r="AG13" s="128"/>
      <c r="AH13" s="128"/>
      <c r="AI13" s="248"/>
      <c r="AJ13" s="248"/>
      <c r="AK13" s="248"/>
      <c r="AL13" s="129" t="str">
        <f t="shared" si="4"/>
        <v/>
      </c>
      <c r="AM13" s="130"/>
      <c r="AN13" s="131"/>
      <c r="AO13" s="132" t="str">
        <f t="shared" si="5"/>
        <v/>
      </c>
      <c r="AP13" s="132"/>
      <c r="AQ13" s="132"/>
      <c r="AU13" s="3" t="s">
        <v>11</v>
      </c>
      <c r="AV13" s="2" t="s">
        <v>178</v>
      </c>
      <c r="AW13" s="2">
        <v>38</v>
      </c>
      <c r="AX13" s="2" t="s">
        <v>9</v>
      </c>
      <c r="AY13" s="2">
        <v>1.8800000000000001E-2</v>
      </c>
      <c r="AZ13" s="2" t="s">
        <v>0</v>
      </c>
    </row>
    <row r="14" spans="1:54" ht="15" customHeight="1" thickBot="1">
      <c r="A14" s="18">
        <v>10</v>
      </c>
      <c r="B14" s="241"/>
      <c r="C14" s="259"/>
      <c r="D14" s="259"/>
      <c r="E14" s="259"/>
      <c r="F14" s="259"/>
      <c r="G14" s="259"/>
      <c r="H14" s="259"/>
      <c r="I14" s="259"/>
      <c r="J14" s="259"/>
      <c r="K14" s="259"/>
      <c r="L14" s="260"/>
      <c r="M14" s="242"/>
      <c r="N14" s="242"/>
      <c r="O14" s="243"/>
      <c r="P14" s="244"/>
      <c r="Q14" s="145" t="str">
        <f t="shared" si="0"/>
        <v/>
      </c>
      <c r="R14" s="146"/>
      <c r="S14" s="21"/>
      <c r="T14" s="245"/>
      <c r="U14" s="245"/>
      <c r="V14" s="245"/>
      <c r="W14" s="245"/>
      <c r="X14" s="156"/>
      <c r="Y14" s="157"/>
      <c r="Z14" s="157"/>
      <c r="AA14" s="158"/>
      <c r="AB14" s="175" t="str">
        <f t="shared" si="1"/>
        <v/>
      </c>
      <c r="AC14" s="139"/>
      <c r="AD14" s="139" t="str">
        <f t="shared" si="2"/>
        <v/>
      </c>
      <c r="AE14" s="140"/>
      <c r="AF14" s="198" t="str">
        <f t="shared" si="3"/>
        <v/>
      </c>
      <c r="AG14" s="198"/>
      <c r="AH14" s="198"/>
      <c r="AI14" s="239"/>
      <c r="AJ14" s="239"/>
      <c r="AK14" s="239"/>
      <c r="AL14" s="199" t="str">
        <f t="shared" si="4"/>
        <v/>
      </c>
      <c r="AM14" s="200"/>
      <c r="AN14" s="201"/>
      <c r="AO14" s="138" t="str">
        <f t="shared" si="5"/>
        <v/>
      </c>
      <c r="AP14" s="138"/>
      <c r="AQ14" s="138"/>
      <c r="AU14" s="3" t="s">
        <v>15</v>
      </c>
      <c r="AV14" s="2" t="s">
        <v>177</v>
      </c>
      <c r="AW14" s="2">
        <v>34.1</v>
      </c>
      <c r="AX14" s="2" t="s">
        <v>14</v>
      </c>
      <c r="AY14" s="2">
        <v>2.4500000000000001E-2</v>
      </c>
      <c r="AZ14" s="2" t="s">
        <v>0</v>
      </c>
    </row>
    <row r="15" spans="1:54" ht="21.95" customHeight="1" thickTop="1">
      <c r="A15" s="208" t="s">
        <v>2</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172">
        <f>SUM(AO5:AQ14)</f>
        <v>6.9959159999999994</v>
      </c>
      <c r="AP15" s="173"/>
      <c r="AQ15" s="174"/>
      <c r="AU15" s="3" t="s">
        <v>172</v>
      </c>
      <c r="AV15" s="2" t="s">
        <v>177</v>
      </c>
      <c r="AW15" s="2">
        <v>54.7</v>
      </c>
      <c r="AX15" s="2" t="s">
        <v>14</v>
      </c>
      <c r="AY15" s="2">
        <v>1.3899999999999999E-2</v>
      </c>
      <c r="AZ15" s="2" t="s">
        <v>0</v>
      </c>
    </row>
    <row r="16" spans="1:54" ht="9" customHeight="1"/>
    <row r="17" spans="1:52" ht="13.5" customHeight="1">
      <c r="A17" s="9" t="s">
        <v>62</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0"/>
      <c r="AS17" s="11"/>
      <c r="AU17" s="3"/>
      <c r="AV17" s="2"/>
      <c r="AW17" s="2"/>
      <c r="AX17" s="2"/>
      <c r="AY17" s="2"/>
      <c r="AZ17" s="2"/>
    </row>
    <row r="18" spans="1:52" ht="29.1" customHeight="1">
      <c r="A18" s="15" t="s">
        <v>1</v>
      </c>
      <c r="B18" s="159" t="s">
        <v>58</v>
      </c>
      <c r="C18" s="160"/>
      <c r="D18" s="160"/>
      <c r="E18" s="160"/>
      <c r="F18" s="160"/>
      <c r="G18" s="160"/>
      <c r="H18" s="161"/>
      <c r="I18" s="114" t="s">
        <v>21</v>
      </c>
      <c r="J18" s="116"/>
      <c r="K18" s="116"/>
      <c r="L18" s="115"/>
      <c r="M18" s="114" t="s">
        <v>53</v>
      </c>
      <c r="N18" s="115"/>
      <c r="O18" s="114" t="s">
        <v>56</v>
      </c>
      <c r="P18" s="116"/>
      <c r="Q18" s="116"/>
      <c r="R18" s="115"/>
      <c r="S18" s="45" t="s">
        <v>78</v>
      </c>
      <c r="T18" s="114" t="s">
        <v>30</v>
      </c>
      <c r="U18" s="115"/>
      <c r="V18" s="114" t="s">
        <v>27</v>
      </c>
      <c r="W18" s="115"/>
      <c r="X18" s="114" t="s">
        <v>24</v>
      </c>
      <c r="Y18" s="116"/>
      <c r="Z18" s="116"/>
      <c r="AA18" s="115"/>
      <c r="AB18" s="164" t="s">
        <v>23</v>
      </c>
      <c r="AC18" s="126"/>
      <c r="AD18" s="126"/>
      <c r="AE18" s="127"/>
      <c r="AF18" s="114" t="s">
        <v>29</v>
      </c>
      <c r="AG18" s="116"/>
      <c r="AH18" s="115"/>
      <c r="AI18" s="116" t="s">
        <v>160</v>
      </c>
      <c r="AJ18" s="116"/>
      <c r="AK18" s="115"/>
      <c r="AL18" s="114" t="s">
        <v>22</v>
      </c>
      <c r="AM18" s="116"/>
      <c r="AN18" s="115"/>
      <c r="AO18" s="114" t="s">
        <v>3</v>
      </c>
      <c r="AP18" s="116"/>
      <c r="AQ18" s="115"/>
      <c r="AS18" s="12"/>
      <c r="AT18" s="12"/>
    </row>
    <row r="19" spans="1:52" ht="19.5" customHeight="1">
      <c r="A19" s="19"/>
      <c r="B19" s="202"/>
      <c r="C19" s="203"/>
      <c r="D19" s="203"/>
      <c r="E19" s="203"/>
      <c r="F19" s="203"/>
      <c r="G19" s="203"/>
      <c r="H19" s="204"/>
      <c r="I19" s="184"/>
      <c r="J19" s="185"/>
      <c r="K19" s="185"/>
      <c r="L19" s="186"/>
      <c r="M19" s="179" t="s">
        <v>40</v>
      </c>
      <c r="N19" s="181"/>
      <c r="O19" s="179" t="s">
        <v>41</v>
      </c>
      <c r="P19" s="180"/>
      <c r="Q19" s="180"/>
      <c r="R19" s="181"/>
      <c r="S19" s="47" t="s">
        <v>79</v>
      </c>
      <c r="T19" s="179" t="s">
        <v>42</v>
      </c>
      <c r="U19" s="181"/>
      <c r="V19" s="179" t="s">
        <v>43</v>
      </c>
      <c r="W19" s="181"/>
      <c r="X19" s="179"/>
      <c r="Y19" s="180"/>
      <c r="Z19" s="180"/>
      <c r="AA19" s="181"/>
      <c r="AB19" s="179" t="s">
        <v>44</v>
      </c>
      <c r="AC19" s="180"/>
      <c r="AD19" s="180"/>
      <c r="AE19" s="181"/>
      <c r="AF19" s="187" t="s">
        <v>82</v>
      </c>
      <c r="AG19" s="188"/>
      <c r="AH19" s="189"/>
      <c r="AI19" s="184"/>
      <c r="AJ19" s="185"/>
      <c r="AK19" s="186"/>
      <c r="AL19" s="184" t="s">
        <v>45</v>
      </c>
      <c r="AM19" s="185"/>
      <c r="AN19" s="186"/>
      <c r="AO19" s="184" t="s">
        <v>46</v>
      </c>
      <c r="AP19" s="185"/>
      <c r="AQ19" s="186"/>
    </row>
    <row r="20" spans="1:52" ht="15" customHeight="1">
      <c r="A20" s="17">
        <v>1</v>
      </c>
      <c r="B20" s="253" t="s">
        <v>103</v>
      </c>
      <c r="C20" s="253"/>
      <c r="D20" s="253"/>
      <c r="E20" s="253"/>
      <c r="F20" s="253"/>
      <c r="G20" s="253"/>
      <c r="H20" s="253"/>
      <c r="I20" s="253" t="s">
        <v>179</v>
      </c>
      <c r="J20" s="253"/>
      <c r="K20" s="253"/>
      <c r="L20" s="254"/>
      <c r="M20" s="255">
        <v>2</v>
      </c>
      <c r="N20" s="255"/>
      <c r="O20" s="256">
        <v>20</v>
      </c>
      <c r="P20" s="257"/>
      <c r="Q20" s="120" t="str">
        <f t="shared" ref="Q20:Q29" si="6">IFERROR(VLOOKUP($I20,$AU$6:$AZ$15,2,FALSE),"")</f>
        <v>ｍ3/h</v>
      </c>
      <c r="R20" s="121"/>
      <c r="S20" s="72">
        <v>0.3</v>
      </c>
      <c r="T20" s="255">
        <v>8</v>
      </c>
      <c r="U20" s="255"/>
      <c r="V20" s="255">
        <v>300</v>
      </c>
      <c r="W20" s="255"/>
      <c r="X20" s="137">
        <f t="shared" ref="X20:X29" si="7">IFERROR(VLOOKUP($I20,$AU$6:$AZ$15,3,FALSE),"")</f>
        <v>40</v>
      </c>
      <c r="Y20" s="135"/>
      <c r="Z20" s="120" t="str">
        <f t="shared" ref="Z20:Z29" si="8">IFERROR(VLOOKUP($I20,$AU$6:$AZ$15,4,FALSE),"")</f>
        <v>GJ/千ｍ3</v>
      </c>
      <c r="AA20" s="120"/>
      <c r="AB20" s="170">
        <f t="shared" ref="AB20:AB29" si="9">IFERROR(VLOOKUP($I20,$AU$6:$AZ$15,5,FALSE),"")</f>
        <v>1.3977272727272725E-2</v>
      </c>
      <c r="AC20" s="171"/>
      <c r="AD20" s="120" t="str">
        <f t="shared" ref="AD20:AD29" si="10">IFERROR(VLOOKUP($I20,$AU$6:$AZ$15,6,FALSE),"")</f>
        <v>t-C/GJ</v>
      </c>
      <c r="AE20" s="121"/>
      <c r="AF20" s="132">
        <f>IFERROR((M20*O20/1000*S20*T20*V20*X20*AB20*44/12),"")</f>
        <v>59.039999999999985</v>
      </c>
      <c r="AG20" s="132"/>
      <c r="AH20" s="132"/>
      <c r="AI20" s="258" t="s">
        <v>157</v>
      </c>
      <c r="AJ20" s="258"/>
      <c r="AK20" s="258"/>
      <c r="AL20" s="128">
        <f>IFERROR(VLOOKUP(AI20,$BA$6:$BB$8,2,FALSE),"")</f>
        <v>3</v>
      </c>
      <c r="AM20" s="128"/>
      <c r="AN20" s="128"/>
      <c r="AO20" s="132">
        <f>IFERROR(AF20*AL20/100,"")</f>
        <v>1.7711999999999994</v>
      </c>
      <c r="AP20" s="132"/>
      <c r="AQ20" s="132"/>
      <c r="AS20" s="11"/>
      <c r="AU20" s="3"/>
    </row>
    <row r="21" spans="1:52" ht="15" customHeight="1">
      <c r="A21" s="17">
        <v>2</v>
      </c>
      <c r="B21" s="246"/>
      <c r="C21" s="246"/>
      <c r="D21" s="246"/>
      <c r="E21" s="246"/>
      <c r="F21" s="246"/>
      <c r="G21" s="246"/>
      <c r="H21" s="246"/>
      <c r="I21" s="246"/>
      <c r="J21" s="246"/>
      <c r="K21" s="246"/>
      <c r="L21" s="247"/>
      <c r="M21" s="249"/>
      <c r="N21" s="249"/>
      <c r="O21" s="250"/>
      <c r="P21" s="251"/>
      <c r="Q21" s="120" t="str">
        <f t="shared" si="6"/>
        <v/>
      </c>
      <c r="R21" s="121"/>
      <c r="S21" s="20"/>
      <c r="T21" s="252"/>
      <c r="U21" s="252"/>
      <c r="V21" s="252"/>
      <c r="W21" s="252"/>
      <c r="X21" s="137" t="str">
        <f t="shared" si="7"/>
        <v/>
      </c>
      <c r="Y21" s="135"/>
      <c r="Z21" s="120" t="str">
        <f t="shared" si="8"/>
        <v/>
      </c>
      <c r="AA21" s="120"/>
      <c r="AB21" s="137" t="str">
        <f t="shared" si="9"/>
        <v/>
      </c>
      <c r="AC21" s="135"/>
      <c r="AD21" s="120" t="str">
        <f t="shared" si="10"/>
        <v/>
      </c>
      <c r="AE21" s="121"/>
      <c r="AF21" s="132" t="str">
        <f t="shared" ref="AF21:AF28" si="11">IFERROR((M21*O21/1000*S21*T21*V21*X21*AB21*44/12),"")</f>
        <v/>
      </c>
      <c r="AG21" s="132"/>
      <c r="AH21" s="132"/>
      <c r="AI21" s="248"/>
      <c r="AJ21" s="248"/>
      <c r="AK21" s="248"/>
      <c r="AL21" s="137" t="str">
        <f t="shared" ref="AL21:AL29" si="12">IFERROR(VLOOKUP(AI21,$BA$6:$BB$8,2,FALSE),"")</f>
        <v/>
      </c>
      <c r="AM21" s="135"/>
      <c r="AN21" s="136"/>
      <c r="AO21" s="132" t="str">
        <f t="shared" ref="AO21:AO29" si="13">IFERROR(AF21*AL21/100,"")</f>
        <v/>
      </c>
      <c r="AP21" s="132"/>
      <c r="AQ21" s="132"/>
      <c r="AT21" s="12"/>
      <c r="AU21" s="3"/>
    </row>
    <row r="22" spans="1:52" ht="15" customHeight="1">
      <c r="A22" s="17">
        <v>3</v>
      </c>
      <c r="B22" s="246"/>
      <c r="C22" s="246"/>
      <c r="D22" s="246"/>
      <c r="E22" s="246"/>
      <c r="F22" s="246"/>
      <c r="G22" s="246"/>
      <c r="H22" s="246"/>
      <c r="I22" s="246"/>
      <c r="J22" s="246"/>
      <c r="K22" s="246"/>
      <c r="L22" s="247"/>
      <c r="M22" s="249"/>
      <c r="N22" s="249"/>
      <c r="O22" s="250"/>
      <c r="P22" s="251"/>
      <c r="Q22" s="120" t="str">
        <f t="shared" si="6"/>
        <v/>
      </c>
      <c r="R22" s="121"/>
      <c r="S22" s="20"/>
      <c r="T22" s="252"/>
      <c r="U22" s="252"/>
      <c r="V22" s="252"/>
      <c r="W22" s="252"/>
      <c r="X22" s="137" t="str">
        <f t="shared" si="7"/>
        <v/>
      </c>
      <c r="Y22" s="135"/>
      <c r="Z22" s="120" t="str">
        <f t="shared" si="8"/>
        <v/>
      </c>
      <c r="AA22" s="120"/>
      <c r="AB22" s="137" t="str">
        <f t="shared" si="9"/>
        <v/>
      </c>
      <c r="AC22" s="135"/>
      <c r="AD22" s="120" t="str">
        <f t="shared" si="10"/>
        <v/>
      </c>
      <c r="AE22" s="121"/>
      <c r="AF22" s="132" t="str">
        <f t="shared" si="11"/>
        <v/>
      </c>
      <c r="AG22" s="132"/>
      <c r="AH22" s="132"/>
      <c r="AI22" s="248"/>
      <c r="AJ22" s="248"/>
      <c r="AK22" s="248"/>
      <c r="AL22" s="137" t="str">
        <f t="shared" si="12"/>
        <v/>
      </c>
      <c r="AM22" s="135"/>
      <c r="AN22" s="136"/>
      <c r="AO22" s="165" t="str">
        <f t="shared" si="13"/>
        <v/>
      </c>
      <c r="AP22" s="166"/>
      <c r="AQ22" s="167"/>
      <c r="AT22" s="12"/>
      <c r="AU22" s="3"/>
    </row>
    <row r="23" spans="1:52" ht="15" customHeight="1">
      <c r="A23" s="17">
        <v>4</v>
      </c>
      <c r="B23" s="246"/>
      <c r="C23" s="246"/>
      <c r="D23" s="246"/>
      <c r="E23" s="246"/>
      <c r="F23" s="246"/>
      <c r="G23" s="246"/>
      <c r="H23" s="246"/>
      <c r="I23" s="246"/>
      <c r="J23" s="246"/>
      <c r="K23" s="246"/>
      <c r="L23" s="247"/>
      <c r="M23" s="249"/>
      <c r="N23" s="249"/>
      <c r="O23" s="250"/>
      <c r="P23" s="251"/>
      <c r="Q23" s="120" t="str">
        <f t="shared" si="6"/>
        <v/>
      </c>
      <c r="R23" s="121"/>
      <c r="S23" s="20"/>
      <c r="T23" s="252"/>
      <c r="U23" s="252"/>
      <c r="V23" s="252"/>
      <c r="W23" s="252"/>
      <c r="X23" s="137" t="str">
        <f t="shared" si="7"/>
        <v/>
      </c>
      <c r="Y23" s="135"/>
      <c r="Z23" s="120" t="str">
        <f t="shared" si="8"/>
        <v/>
      </c>
      <c r="AA23" s="120"/>
      <c r="AB23" s="137" t="str">
        <f t="shared" si="9"/>
        <v/>
      </c>
      <c r="AC23" s="135"/>
      <c r="AD23" s="120" t="str">
        <f t="shared" si="10"/>
        <v/>
      </c>
      <c r="AE23" s="121"/>
      <c r="AF23" s="132" t="str">
        <f t="shared" si="11"/>
        <v/>
      </c>
      <c r="AG23" s="132"/>
      <c r="AH23" s="132"/>
      <c r="AI23" s="248"/>
      <c r="AJ23" s="248"/>
      <c r="AK23" s="248"/>
      <c r="AL23" s="137" t="str">
        <f t="shared" si="12"/>
        <v/>
      </c>
      <c r="AM23" s="135"/>
      <c r="AN23" s="136"/>
      <c r="AO23" s="165" t="str">
        <f t="shared" si="13"/>
        <v/>
      </c>
      <c r="AP23" s="166"/>
      <c r="AQ23" s="167"/>
    </row>
    <row r="24" spans="1:52" ht="15" customHeight="1">
      <c r="A24" s="17">
        <v>5</v>
      </c>
      <c r="B24" s="246"/>
      <c r="C24" s="246"/>
      <c r="D24" s="246"/>
      <c r="E24" s="246"/>
      <c r="F24" s="246"/>
      <c r="G24" s="246"/>
      <c r="H24" s="246"/>
      <c r="I24" s="246"/>
      <c r="J24" s="246"/>
      <c r="K24" s="246"/>
      <c r="L24" s="247"/>
      <c r="M24" s="249"/>
      <c r="N24" s="249"/>
      <c r="O24" s="250"/>
      <c r="P24" s="251"/>
      <c r="Q24" s="120" t="str">
        <f t="shared" si="6"/>
        <v/>
      </c>
      <c r="R24" s="121"/>
      <c r="S24" s="20"/>
      <c r="T24" s="252"/>
      <c r="U24" s="252"/>
      <c r="V24" s="252"/>
      <c r="W24" s="252"/>
      <c r="X24" s="137" t="str">
        <f t="shared" si="7"/>
        <v/>
      </c>
      <c r="Y24" s="135"/>
      <c r="Z24" s="120" t="str">
        <f t="shared" si="8"/>
        <v/>
      </c>
      <c r="AA24" s="120"/>
      <c r="AB24" s="137" t="str">
        <f t="shared" si="9"/>
        <v/>
      </c>
      <c r="AC24" s="135"/>
      <c r="AD24" s="120" t="str">
        <f t="shared" si="10"/>
        <v/>
      </c>
      <c r="AE24" s="121"/>
      <c r="AF24" s="132" t="str">
        <f t="shared" si="11"/>
        <v/>
      </c>
      <c r="AG24" s="132"/>
      <c r="AH24" s="132"/>
      <c r="AI24" s="248"/>
      <c r="AJ24" s="248"/>
      <c r="AK24" s="248"/>
      <c r="AL24" s="137" t="str">
        <f t="shared" si="12"/>
        <v/>
      </c>
      <c r="AM24" s="135"/>
      <c r="AN24" s="136"/>
      <c r="AO24" s="165" t="str">
        <f t="shared" si="13"/>
        <v/>
      </c>
      <c r="AP24" s="166"/>
      <c r="AQ24" s="167"/>
    </row>
    <row r="25" spans="1:52" ht="15" customHeight="1">
      <c r="A25" s="17">
        <v>6</v>
      </c>
      <c r="B25" s="246"/>
      <c r="C25" s="246"/>
      <c r="D25" s="246"/>
      <c r="E25" s="246"/>
      <c r="F25" s="246"/>
      <c r="G25" s="246"/>
      <c r="H25" s="246"/>
      <c r="I25" s="246"/>
      <c r="J25" s="246"/>
      <c r="K25" s="246"/>
      <c r="L25" s="247"/>
      <c r="M25" s="249"/>
      <c r="N25" s="249"/>
      <c r="O25" s="250"/>
      <c r="P25" s="251"/>
      <c r="Q25" s="120" t="str">
        <f t="shared" si="6"/>
        <v/>
      </c>
      <c r="R25" s="121"/>
      <c r="S25" s="20"/>
      <c r="T25" s="252"/>
      <c r="U25" s="252"/>
      <c r="V25" s="252"/>
      <c r="W25" s="252"/>
      <c r="X25" s="137" t="str">
        <f t="shared" si="7"/>
        <v/>
      </c>
      <c r="Y25" s="135"/>
      <c r="Z25" s="120" t="str">
        <f t="shared" si="8"/>
        <v/>
      </c>
      <c r="AA25" s="120"/>
      <c r="AB25" s="137" t="str">
        <f t="shared" si="9"/>
        <v/>
      </c>
      <c r="AC25" s="135"/>
      <c r="AD25" s="120" t="str">
        <f t="shared" si="10"/>
        <v/>
      </c>
      <c r="AE25" s="121"/>
      <c r="AF25" s="132" t="str">
        <f t="shared" si="11"/>
        <v/>
      </c>
      <c r="AG25" s="132"/>
      <c r="AH25" s="132"/>
      <c r="AI25" s="248"/>
      <c r="AJ25" s="248"/>
      <c r="AK25" s="248"/>
      <c r="AL25" s="137" t="str">
        <f t="shared" si="12"/>
        <v/>
      </c>
      <c r="AM25" s="135"/>
      <c r="AN25" s="136"/>
      <c r="AO25" s="165" t="str">
        <f t="shared" si="13"/>
        <v/>
      </c>
      <c r="AP25" s="166"/>
      <c r="AQ25" s="167"/>
    </row>
    <row r="26" spans="1:52" ht="15" customHeight="1">
      <c r="A26" s="17">
        <v>7</v>
      </c>
      <c r="B26" s="246"/>
      <c r="C26" s="246"/>
      <c r="D26" s="246"/>
      <c r="E26" s="246"/>
      <c r="F26" s="246"/>
      <c r="G26" s="246"/>
      <c r="H26" s="246"/>
      <c r="I26" s="246"/>
      <c r="J26" s="246"/>
      <c r="K26" s="246"/>
      <c r="L26" s="247"/>
      <c r="M26" s="249"/>
      <c r="N26" s="249"/>
      <c r="O26" s="250"/>
      <c r="P26" s="251"/>
      <c r="Q26" s="120" t="str">
        <f t="shared" si="6"/>
        <v/>
      </c>
      <c r="R26" s="121"/>
      <c r="S26" s="20"/>
      <c r="T26" s="252"/>
      <c r="U26" s="252"/>
      <c r="V26" s="252"/>
      <c r="W26" s="252"/>
      <c r="X26" s="137" t="str">
        <f t="shared" si="7"/>
        <v/>
      </c>
      <c r="Y26" s="135"/>
      <c r="Z26" s="120" t="str">
        <f t="shared" si="8"/>
        <v/>
      </c>
      <c r="AA26" s="120"/>
      <c r="AB26" s="137" t="str">
        <f t="shared" si="9"/>
        <v/>
      </c>
      <c r="AC26" s="135"/>
      <c r="AD26" s="120" t="str">
        <f t="shared" si="10"/>
        <v/>
      </c>
      <c r="AE26" s="121"/>
      <c r="AF26" s="132" t="str">
        <f t="shared" si="11"/>
        <v/>
      </c>
      <c r="AG26" s="132"/>
      <c r="AH26" s="132"/>
      <c r="AI26" s="248"/>
      <c r="AJ26" s="248"/>
      <c r="AK26" s="248"/>
      <c r="AL26" s="137" t="str">
        <f t="shared" si="12"/>
        <v/>
      </c>
      <c r="AM26" s="135"/>
      <c r="AN26" s="136"/>
      <c r="AO26" s="165" t="str">
        <f t="shared" si="13"/>
        <v/>
      </c>
      <c r="AP26" s="166"/>
      <c r="AQ26" s="167"/>
    </row>
    <row r="27" spans="1:52" ht="15" customHeight="1">
      <c r="A27" s="17">
        <v>8</v>
      </c>
      <c r="B27" s="246"/>
      <c r="C27" s="246"/>
      <c r="D27" s="246"/>
      <c r="E27" s="246"/>
      <c r="F27" s="246"/>
      <c r="G27" s="246"/>
      <c r="H27" s="246"/>
      <c r="I27" s="246"/>
      <c r="J27" s="246"/>
      <c r="K27" s="246"/>
      <c r="L27" s="247"/>
      <c r="M27" s="249"/>
      <c r="N27" s="249"/>
      <c r="O27" s="250"/>
      <c r="P27" s="251"/>
      <c r="Q27" s="120" t="str">
        <f t="shared" si="6"/>
        <v/>
      </c>
      <c r="R27" s="121"/>
      <c r="S27" s="20"/>
      <c r="T27" s="252"/>
      <c r="U27" s="252"/>
      <c r="V27" s="252"/>
      <c r="W27" s="252"/>
      <c r="X27" s="137" t="str">
        <f t="shared" si="7"/>
        <v/>
      </c>
      <c r="Y27" s="135"/>
      <c r="Z27" s="120" t="str">
        <f t="shared" si="8"/>
        <v/>
      </c>
      <c r="AA27" s="120"/>
      <c r="AB27" s="137" t="str">
        <f t="shared" si="9"/>
        <v/>
      </c>
      <c r="AC27" s="135"/>
      <c r="AD27" s="120" t="str">
        <f t="shared" si="10"/>
        <v/>
      </c>
      <c r="AE27" s="121"/>
      <c r="AF27" s="132" t="str">
        <f t="shared" si="11"/>
        <v/>
      </c>
      <c r="AG27" s="132"/>
      <c r="AH27" s="132"/>
      <c r="AI27" s="248"/>
      <c r="AJ27" s="248"/>
      <c r="AK27" s="248"/>
      <c r="AL27" s="137" t="str">
        <f t="shared" si="12"/>
        <v/>
      </c>
      <c r="AM27" s="135"/>
      <c r="AN27" s="136"/>
      <c r="AO27" s="165" t="str">
        <f t="shared" si="13"/>
        <v/>
      </c>
      <c r="AP27" s="166"/>
      <c r="AQ27" s="167"/>
    </row>
    <row r="28" spans="1:52" ht="15" customHeight="1">
      <c r="A28" s="17">
        <v>9</v>
      </c>
      <c r="B28" s="246"/>
      <c r="C28" s="246"/>
      <c r="D28" s="246"/>
      <c r="E28" s="246"/>
      <c r="F28" s="246"/>
      <c r="G28" s="246"/>
      <c r="H28" s="246"/>
      <c r="I28" s="246"/>
      <c r="J28" s="246"/>
      <c r="K28" s="246"/>
      <c r="L28" s="247"/>
      <c r="M28" s="249"/>
      <c r="N28" s="249"/>
      <c r="O28" s="250"/>
      <c r="P28" s="251"/>
      <c r="Q28" s="120" t="str">
        <f t="shared" si="6"/>
        <v/>
      </c>
      <c r="R28" s="121"/>
      <c r="S28" s="20"/>
      <c r="T28" s="252"/>
      <c r="U28" s="252"/>
      <c r="V28" s="252"/>
      <c r="W28" s="252"/>
      <c r="X28" s="137" t="str">
        <f t="shared" si="7"/>
        <v/>
      </c>
      <c r="Y28" s="135"/>
      <c r="Z28" s="120" t="str">
        <f t="shared" si="8"/>
        <v/>
      </c>
      <c r="AA28" s="120"/>
      <c r="AB28" s="137" t="str">
        <f t="shared" si="9"/>
        <v/>
      </c>
      <c r="AC28" s="135"/>
      <c r="AD28" s="120" t="str">
        <f t="shared" si="10"/>
        <v/>
      </c>
      <c r="AE28" s="121"/>
      <c r="AF28" s="132" t="str">
        <f t="shared" si="11"/>
        <v/>
      </c>
      <c r="AG28" s="132"/>
      <c r="AH28" s="132"/>
      <c r="AI28" s="248"/>
      <c r="AJ28" s="248"/>
      <c r="AK28" s="248"/>
      <c r="AL28" s="137" t="str">
        <f t="shared" si="12"/>
        <v/>
      </c>
      <c r="AM28" s="135"/>
      <c r="AN28" s="136"/>
      <c r="AO28" s="165" t="str">
        <f t="shared" si="13"/>
        <v/>
      </c>
      <c r="AP28" s="166"/>
      <c r="AQ28" s="167"/>
    </row>
    <row r="29" spans="1:52" ht="15" customHeight="1" thickBot="1">
      <c r="A29" s="18">
        <v>10</v>
      </c>
      <c r="B29" s="240"/>
      <c r="C29" s="240"/>
      <c r="D29" s="240"/>
      <c r="E29" s="240"/>
      <c r="F29" s="240"/>
      <c r="G29" s="240"/>
      <c r="H29" s="240"/>
      <c r="I29" s="240"/>
      <c r="J29" s="240"/>
      <c r="K29" s="240"/>
      <c r="L29" s="241"/>
      <c r="M29" s="242"/>
      <c r="N29" s="242"/>
      <c r="O29" s="243"/>
      <c r="P29" s="244"/>
      <c r="Q29" s="145" t="str">
        <f t="shared" si="6"/>
        <v/>
      </c>
      <c r="R29" s="146"/>
      <c r="S29" s="22"/>
      <c r="T29" s="245"/>
      <c r="U29" s="245"/>
      <c r="V29" s="245"/>
      <c r="W29" s="245"/>
      <c r="X29" s="175" t="str">
        <f t="shared" si="7"/>
        <v/>
      </c>
      <c r="Y29" s="139"/>
      <c r="Z29" s="145" t="str">
        <f t="shared" si="8"/>
        <v/>
      </c>
      <c r="AA29" s="145"/>
      <c r="AB29" s="175" t="str">
        <f t="shared" si="9"/>
        <v/>
      </c>
      <c r="AC29" s="139"/>
      <c r="AD29" s="145" t="str">
        <f t="shared" si="10"/>
        <v/>
      </c>
      <c r="AE29" s="146"/>
      <c r="AF29" s="132" t="str">
        <f>IFERROR((M29*O29/1000*S29*T29*V29*X29*AB29*44/12),"")</f>
        <v/>
      </c>
      <c r="AG29" s="132"/>
      <c r="AH29" s="132"/>
      <c r="AI29" s="239"/>
      <c r="AJ29" s="239"/>
      <c r="AK29" s="239"/>
      <c r="AL29" s="175" t="str">
        <f t="shared" si="12"/>
        <v/>
      </c>
      <c r="AM29" s="139"/>
      <c r="AN29" s="140"/>
      <c r="AO29" s="176" t="str">
        <f t="shared" si="13"/>
        <v/>
      </c>
      <c r="AP29" s="177"/>
      <c r="AQ29" s="178"/>
    </row>
    <row r="30" spans="1:52" ht="21.6" customHeight="1" thickTop="1">
      <c r="A30" s="190" t="s">
        <v>2</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72">
        <f>SUM(AO20:AQ29)</f>
        <v>1.7711999999999994</v>
      </c>
      <c r="AP30" s="173"/>
      <c r="AQ30" s="174"/>
    </row>
    <row r="31" spans="1:52" ht="13.5" customHeight="1">
      <c r="A31" s="5" t="s">
        <v>63</v>
      </c>
      <c r="B31" s="6"/>
      <c r="C31" s="6"/>
      <c r="D31" s="6"/>
      <c r="E31" s="6"/>
      <c r="F31" s="7"/>
      <c r="G31" s="7"/>
      <c r="H31" s="7"/>
      <c r="I31" s="7"/>
      <c r="J31" s="7"/>
      <c r="K31" s="7"/>
      <c r="L31" s="7"/>
      <c r="M31" s="7"/>
      <c r="N31" s="7"/>
      <c r="O31" s="7"/>
      <c r="P31" s="7"/>
      <c r="Q31" s="7"/>
      <c r="R31" s="7"/>
      <c r="S31" s="7"/>
      <c r="T31" s="7"/>
      <c r="U31" s="7"/>
      <c r="V31" s="7"/>
      <c r="W31" s="7"/>
      <c r="X31" s="7"/>
      <c r="Y31" s="7"/>
      <c r="Z31" s="7"/>
      <c r="AA31" s="7"/>
      <c r="AB31" s="8"/>
      <c r="AC31" s="8"/>
      <c r="AD31" s="8"/>
      <c r="AE31" s="8"/>
      <c r="AF31" s="8"/>
      <c r="AG31" s="8"/>
      <c r="AH31" s="8"/>
      <c r="AI31" s="7"/>
      <c r="AJ31" s="7"/>
      <c r="AK31" s="7"/>
      <c r="AL31" s="8"/>
      <c r="AM31" s="8"/>
      <c r="AN31" s="8"/>
      <c r="AO31" s="8"/>
      <c r="AP31" s="8"/>
      <c r="AQ31" s="10"/>
    </row>
    <row r="32" spans="1:52" ht="12" customHeight="1" thickBot="1"/>
    <row r="33" spans="1:43" ht="15" customHeight="1">
      <c r="A33" s="9" t="s">
        <v>69</v>
      </c>
      <c r="W33" s="106" t="s">
        <v>131</v>
      </c>
      <c r="X33" s="107"/>
      <c r="Y33" s="107"/>
      <c r="Z33" s="107"/>
      <c r="AA33" s="107"/>
      <c r="AB33" s="107"/>
      <c r="AC33" s="107"/>
      <c r="AD33" s="107"/>
      <c r="AE33" s="107"/>
      <c r="AF33" s="107"/>
      <c r="AG33" s="107"/>
      <c r="AH33" s="107"/>
      <c r="AI33" s="107"/>
      <c r="AJ33" s="107"/>
      <c r="AK33" s="107"/>
      <c r="AL33" s="104">
        <f>ROUND(AO15+AO30+M34,1)</f>
        <v>8.8000000000000007</v>
      </c>
      <c r="AM33" s="104"/>
      <c r="AN33" s="104"/>
      <c r="AO33" s="104"/>
      <c r="AP33" s="100" t="s">
        <v>65</v>
      </c>
      <c r="AQ33" s="101"/>
    </row>
    <row r="34" spans="1:43" ht="21" customHeight="1" thickBot="1">
      <c r="A34" s="110" t="s">
        <v>64</v>
      </c>
      <c r="B34" s="110"/>
      <c r="C34" s="110"/>
      <c r="D34" s="110"/>
      <c r="E34" s="110"/>
      <c r="F34" s="110"/>
      <c r="G34" s="110"/>
      <c r="H34" s="110"/>
      <c r="I34" s="110"/>
      <c r="J34" s="110"/>
      <c r="K34" s="110"/>
      <c r="L34" s="110"/>
      <c r="M34" s="236">
        <v>0</v>
      </c>
      <c r="N34" s="237"/>
      <c r="O34" s="237"/>
      <c r="P34" s="238"/>
      <c r="W34" s="108"/>
      <c r="X34" s="109"/>
      <c r="Y34" s="109"/>
      <c r="Z34" s="109"/>
      <c r="AA34" s="109"/>
      <c r="AB34" s="109"/>
      <c r="AC34" s="109"/>
      <c r="AD34" s="109"/>
      <c r="AE34" s="109"/>
      <c r="AF34" s="109"/>
      <c r="AG34" s="109"/>
      <c r="AH34" s="109"/>
      <c r="AI34" s="109"/>
      <c r="AJ34" s="109"/>
      <c r="AK34" s="109"/>
      <c r="AL34" s="105"/>
      <c r="AM34" s="105"/>
      <c r="AN34" s="105"/>
      <c r="AO34" s="105"/>
      <c r="AP34" s="102"/>
      <c r="AQ34" s="103"/>
    </row>
    <row r="35" spans="1:43" ht="16.5" customHeight="1"/>
    <row r="36" spans="1:43" ht="16.5" customHeight="1"/>
    <row r="37" spans="1:43" ht="16.5" customHeight="1"/>
    <row r="38" spans="1:43" ht="16.5" customHeight="1"/>
    <row r="39" spans="1:43" ht="16.5" customHeight="1"/>
    <row r="40" spans="1:43" ht="16.5" customHeight="1"/>
    <row r="41" spans="1:43" ht="16.5" customHeight="1"/>
    <row r="42" spans="1:43" ht="16.5" customHeight="1"/>
    <row r="43" spans="1:43" ht="16.5" customHeight="1"/>
    <row r="44" spans="1:43" ht="14.1" customHeight="1"/>
    <row r="45" spans="1:43" ht="14.1" customHeight="1"/>
    <row r="46" spans="1:43" ht="14.1" customHeight="1"/>
    <row r="47" spans="1:43" ht="14.1" customHeight="1"/>
    <row r="48" spans="1:43" ht="14.1" customHeight="1"/>
    <row r="49" ht="14.1" customHeight="1"/>
    <row r="50" ht="14.1" customHeight="1"/>
    <row r="51" ht="14.1" customHeight="1"/>
    <row r="52" ht="14.1" customHeight="1"/>
    <row r="53" ht="14.1" customHeight="1"/>
    <row r="54" ht="14.1" customHeight="1"/>
    <row r="55" ht="14.1" customHeight="1"/>
    <row r="56" ht="14.1" customHeight="1"/>
  </sheetData>
  <sheetProtection algorithmName="SHA-512" hashValue="ufw+vUSDxfMqwwAwB70+PojJLvQE36ADZLzU85xEUgHJIkHQ6bUhssRmj+MXLapaLyDv9wfq8QskKQbGNfCceg==" saltValue="QfOQriIlPIWQhTe8ws2dDw==" spinCount="100000" sheet="1" objects="1" scenarios="1"/>
  <mergeCells count="326">
    <mergeCell ref="AO5:AQ5"/>
    <mergeCell ref="AI5:AK5"/>
    <mergeCell ref="AL5:AN5"/>
    <mergeCell ref="B4:L4"/>
    <mergeCell ref="M4:N4"/>
    <mergeCell ref="O4:R4"/>
    <mergeCell ref="T4:U4"/>
    <mergeCell ref="V4:W4"/>
    <mergeCell ref="B3:L3"/>
    <mergeCell ref="M3:N3"/>
    <mergeCell ref="O3:R3"/>
    <mergeCell ref="T3:U3"/>
    <mergeCell ref="V3:W3"/>
    <mergeCell ref="X4:AA4"/>
    <mergeCell ref="AB4:AE4"/>
    <mergeCell ref="AF4:AH4"/>
    <mergeCell ref="AI4:AK4"/>
    <mergeCell ref="AL4:AN4"/>
    <mergeCell ref="AO4:AQ4"/>
    <mergeCell ref="AB3:AE3"/>
    <mergeCell ref="AF3:AH3"/>
    <mergeCell ref="AI3:AK3"/>
    <mergeCell ref="AL3:AN3"/>
    <mergeCell ref="AO3:AQ3"/>
    <mergeCell ref="X3:AA3"/>
    <mergeCell ref="V6:W6"/>
    <mergeCell ref="AB6:AC6"/>
    <mergeCell ref="AD6:AE6"/>
    <mergeCell ref="AF6:AH6"/>
    <mergeCell ref="X5:AA14"/>
    <mergeCell ref="AB5:AC5"/>
    <mergeCell ref="AD5:AE5"/>
    <mergeCell ref="AF5:AH5"/>
    <mergeCell ref="AD12:AE12"/>
    <mergeCell ref="AF12:AH12"/>
    <mergeCell ref="AD14:AE14"/>
    <mergeCell ref="AF14:AH14"/>
    <mergeCell ref="T5:U5"/>
    <mergeCell ref="V5:W5"/>
    <mergeCell ref="AI6:AK6"/>
    <mergeCell ref="AL6:AN6"/>
    <mergeCell ref="AI7:AK7"/>
    <mergeCell ref="AL7:AN7"/>
    <mergeCell ref="B5:L5"/>
    <mergeCell ref="M5:N5"/>
    <mergeCell ref="O5:P5"/>
    <mergeCell ref="Q5:R5"/>
    <mergeCell ref="AO6:AQ6"/>
    <mergeCell ref="B7:L7"/>
    <mergeCell ref="M7:N7"/>
    <mergeCell ref="O7:P7"/>
    <mergeCell ref="Q7:R7"/>
    <mergeCell ref="T7:U7"/>
    <mergeCell ref="V7:W7"/>
    <mergeCell ref="AB7:AC7"/>
    <mergeCell ref="AD7:AE7"/>
    <mergeCell ref="AF7:AH7"/>
    <mergeCell ref="AO7:AQ7"/>
    <mergeCell ref="B6:L6"/>
    <mergeCell ref="M6:N6"/>
    <mergeCell ref="O6:P6"/>
    <mergeCell ref="Q6:R6"/>
    <mergeCell ref="T6:U6"/>
    <mergeCell ref="AO8:AQ8"/>
    <mergeCell ref="B9:L9"/>
    <mergeCell ref="M9:N9"/>
    <mergeCell ref="O9:P9"/>
    <mergeCell ref="Q9:R9"/>
    <mergeCell ref="T9:U9"/>
    <mergeCell ref="V9:W9"/>
    <mergeCell ref="AB9:AC9"/>
    <mergeCell ref="AD9:AE9"/>
    <mergeCell ref="AF9:AH9"/>
    <mergeCell ref="AI9:AK9"/>
    <mergeCell ref="AL9:AN9"/>
    <mergeCell ref="AO9:AQ9"/>
    <mergeCell ref="AI8:AK8"/>
    <mergeCell ref="AL8:AN8"/>
    <mergeCell ref="B8:L8"/>
    <mergeCell ref="M8:N8"/>
    <mergeCell ref="O8:P8"/>
    <mergeCell ref="Q8:R8"/>
    <mergeCell ref="T8:U8"/>
    <mergeCell ref="V8:W8"/>
    <mergeCell ref="AB8:AC8"/>
    <mergeCell ref="AD8:AE8"/>
    <mergeCell ref="AF8:AH8"/>
    <mergeCell ref="AO10:AQ10"/>
    <mergeCell ref="B11:L11"/>
    <mergeCell ref="M11:N11"/>
    <mergeCell ref="O11:P11"/>
    <mergeCell ref="Q11:R11"/>
    <mergeCell ref="T11:U11"/>
    <mergeCell ref="V11:W11"/>
    <mergeCell ref="AB11:AC11"/>
    <mergeCell ref="AD11:AE11"/>
    <mergeCell ref="AF11:AH11"/>
    <mergeCell ref="V10:W10"/>
    <mergeCell ref="AB10:AC10"/>
    <mergeCell ref="AD10:AE10"/>
    <mergeCell ref="AF10:AH10"/>
    <mergeCell ref="AI10:AK10"/>
    <mergeCell ref="AL10:AN10"/>
    <mergeCell ref="AI11:AK11"/>
    <mergeCell ref="AL11:AN11"/>
    <mergeCell ref="AO11:AQ11"/>
    <mergeCell ref="B10:L10"/>
    <mergeCell ref="M10:N10"/>
    <mergeCell ref="O10:P10"/>
    <mergeCell ref="Q10:R10"/>
    <mergeCell ref="T10:U10"/>
    <mergeCell ref="AI12:AK12"/>
    <mergeCell ref="AL12:AN12"/>
    <mergeCell ref="AO12:AQ12"/>
    <mergeCell ref="B13:L13"/>
    <mergeCell ref="M13:N13"/>
    <mergeCell ref="O13:P13"/>
    <mergeCell ref="Q13:R13"/>
    <mergeCell ref="T13:U13"/>
    <mergeCell ref="AO13:AQ13"/>
    <mergeCell ref="V13:W13"/>
    <mergeCell ref="AB13:AC13"/>
    <mergeCell ref="AD13:AE13"/>
    <mergeCell ref="AF13:AH13"/>
    <mergeCell ref="AI13:AK13"/>
    <mergeCell ref="AL13:AN13"/>
    <mergeCell ref="B12:L12"/>
    <mergeCell ref="M12:N12"/>
    <mergeCell ref="O12:P12"/>
    <mergeCell ref="Q12:R12"/>
    <mergeCell ref="T12:U12"/>
    <mergeCell ref="V12:W12"/>
    <mergeCell ref="AB12:AC12"/>
    <mergeCell ref="AI14:AK14"/>
    <mergeCell ref="AL14:AN14"/>
    <mergeCell ref="AO14:AQ14"/>
    <mergeCell ref="A15:AN15"/>
    <mergeCell ref="AO15:AQ15"/>
    <mergeCell ref="B18:H18"/>
    <mergeCell ref="I18:L18"/>
    <mergeCell ref="M18:N18"/>
    <mergeCell ref="O18:R18"/>
    <mergeCell ref="T18:U18"/>
    <mergeCell ref="AO18:AQ18"/>
    <mergeCell ref="V18:W18"/>
    <mergeCell ref="X18:AA18"/>
    <mergeCell ref="AB18:AE18"/>
    <mergeCell ref="AF18:AH18"/>
    <mergeCell ref="AI18:AK18"/>
    <mergeCell ref="AL18:AN18"/>
    <mergeCell ref="B14:L14"/>
    <mergeCell ref="M14:N14"/>
    <mergeCell ref="O14:P14"/>
    <mergeCell ref="Q14:R14"/>
    <mergeCell ref="T14:U14"/>
    <mergeCell ref="V14:W14"/>
    <mergeCell ref="AB14:AC14"/>
    <mergeCell ref="AO19:AQ19"/>
    <mergeCell ref="B20:H20"/>
    <mergeCell ref="I20:L20"/>
    <mergeCell ref="M20:N20"/>
    <mergeCell ref="O20:P20"/>
    <mergeCell ref="Q20:R20"/>
    <mergeCell ref="T20:U20"/>
    <mergeCell ref="V20:W20"/>
    <mergeCell ref="AL20:AN20"/>
    <mergeCell ref="AO20:AQ20"/>
    <mergeCell ref="Z20:AA20"/>
    <mergeCell ref="AB20:AC20"/>
    <mergeCell ref="AD20:AE20"/>
    <mergeCell ref="AF20:AH20"/>
    <mergeCell ref="AI20:AK20"/>
    <mergeCell ref="B19:H19"/>
    <mergeCell ref="I19:L19"/>
    <mergeCell ref="M19:N19"/>
    <mergeCell ref="O19:R19"/>
    <mergeCell ref="T19:U19"/>
    <mergeCell ref="V19:W19"/>
    <mergeCell ref="X19:AA19"/>
    <mergeCell ref="AB19:AE19"/>
    <mergeCell ref="AF19:AH19"/>
    <mergeCell ref="M21:N21"/>
    <mergeCell ref="O21:P21"/>
    <mergeCell ref="Q21:R21"/>
    <mergeCell ref="T21:U21"/>
    <mergeCell ref="V21:W21"/>
    <mergeCell ref="X21:Y21"/>
    <mergeCell ref="X20:Y20"/>
    <mergeCell ref="AI19:AK19"/>
    <mergeCell ref="AL19:AN19"/>
    <mergeCell ref="AB22:AC22"/>
    <mergeCell ref="AD22:AE22"/>
    <mergeCell ref="AF22:AH22"/>
    <mergeCell ref="AI22:AK22"/>
    <mergeCell ref="AL22:AN22"/>
    <mergeCell ref="AO22:AQ22"/>
    <mergeCell ref="AO21:AQ21"/>
    <mergeCell ref="B22:H22"/>
    <mergeCell ref="I22:L22"/>
    <mergeCell ref="M22:N22"/>
    <mergeCell ref="O22:P22"/>
    <mergeCell ref="Q22:R22"/>
    <mergeCell ref="T22:U22"/>
    <mergeCell ref="V22:W22"/>
    <mergeCell ref="X22:Y22"/>
    <mergeCell ref="Z22:AA22"/>
    <mergeCell ref="Z21:AA21"/>
    <mergeCell ref="AB21:AC21"/>
    <mergeCell ref="AD21:AE21"/>
    <mergeCell ref="AF21:AH21"/>
    <mergeCell ref="AI21:AK21"/>
    <mergeCell ref="AL21:AN21"/>
    <mergeCell ref="B21:H21"/>
    <mergeCell ref="I21:L21"/>
    <mergeCell ref="B24:H24"/>
    <mergeCell ref="I24:L24"/>
    <mergeCell ref="M24:N24"/>
    <mergeCell ref="O24:P24"/>
    <mergeCell ref="Q24:R24"/>
    <mergeCell ref="T24:U24"/>
    <mergeCell ref="V24:W24"/>
    <mergeCell ref="V23:W23"/>
    <mergeCell ref="X23:Y23"/>
    <mergeCell ref="B23:H23"/>
    <mergeCell ref="I23:L23"/>
    <mergeCell ref="M23:N23"/>
    <mergeCell ref="O23:P23"/>
    <mergeCell ref="Q23:R23"/>
    <mergeCell ref="T23:U23"/>
    <mergeCell ref="X24:Y24"/>
    <mergeCell ref="AI23:AK23"/>
    <mergeCell ref="AL23:AN23"/>
    <mergeCell ref="Z24:AA24"/>
    <mergeCell ref="AB24:AC24"/>
    <mergeCell ref="AD24:AE24"/>
    <mergeCell ref="AF24:AH24"/>
    <mergeCell ref="AI24:AK24"/>
    <mergeCell ref="AO23:AQ23"/>
    <mergeCell ref="Z23:AA23"/>
    <mergeCell ref="AB23:AC23"/>
    <mergeCell ref="AD23:AE23"/>
    <mergeCell ref="AF23:AH23"/>
    <mergeCell ref="AL24:AN24"/>
    <mergeCell ref="AO24:AQ24"/>
    <mergeCell ref="AO28:AQ28"/>
    <mergeCell ref="AL26:AN26"/>
    <mergeCell ref="AO26:AQ26"/>
    <mergeCell ref="Z28:AA28"/>
    <mergeCell ref="AB28:AC28"/>
    <mergeCell ref="AD28:AE28"/>
    <mergeCell ref="AF28:AH28"/>
    <mergeCell ref="AI28:AK28"/>
    <mergeCell ref="M25:N25"/>
    <mergeCell ref="O25:P25"/>
    <mergeCell ref="Q25:R25"/>
    <mergeCell ref="T25:U25"/>
    <mergeCell ref="V25:W25"/>
    <mergeCell ref="X25:Y25"/>
    <mergeCell ref="AO25:AQ25"/>
    <mergeCell ref="Z25:AA25"/>
    <mergeCell ref="AB25:AC25"/>
    <mergeCell ref="AD25:AE25"/>
    <mergeCell ref="AF25:AH25"/>
    <mergeCell ref="AI25:AK25"/>
    <mergeCell ref="AL25:AN25"/>
    <mergeCell ref="AO27:AQ27"/>
    <mergeCell ref="M27:N27"/>
    <mergeCell ref="O27:P27"/>
    <mergeCell ref="AL27:AN27"/>
    <mergeCell ref="B28:H28"/>
    <mergeCell ref="I28:L28"/>
    <mergeCell ref="M28:N28"/>
    <mergeCell ref="O28:P28"/>
    <mergeCell ref="Q28:R28"/>
    <mergeCell ref="T28:U28"/>
    <mergeCell ref="V28:W28"/>
    <mergeCell ref="V27:W27"/>
    <mergeCell ref="X27:Y27"/>
    <mergeCell ref="Z27:AA27"/>
    <mergeCell ref="AB27:AC27"/>
    <mergeCell ref="AD27:AE27"/>
    <mergeCell ref="AF27:AH27"/>
    <mergeCell ref="B27:H27"/>
    <mergeCell ref="I27:L27"/>
    <mergeCell ref="AL28:AN28"/>
    <mergeCell ref="B25:H25"/>
    <mergeCell ref="I25:L25"/>
    <mergeCell ref="AB26:AC26"/>
    <mergeCell ref="AD26:AE26"/>
    <mergeCell ref="AF26:AH26"/>
    <mergeCell ref="AI26:AK26"/>
    <mergeCell ref="X28:Y28"/>
    <mergeCell ref="AI27:AK27"/>
    <mergeCell ref="B26:H26"/>
    <mergeCell ref="I26:L26"/>
    <mergeCell ref="M26:N26"/>
    <mergeCell ref="O26:P26"/>
    <mergeCell ref="Q26:R26"/>
    <mergeCell ref="T26:U26"/>
    <mergeCell ref="V26:W26"/>
    <mergeCell ref="X26:Y26"/>
    <mergeCell ref="Z26:AA26"/>
    <mergeCell ref="Q27:R27"/>
    <mergeCell ref="T27:U27"/>
    <mergeCell ref="AO29:AQ29"/>
    <mergeCell ref="A30:AN30"/>
    <mergeCell ref="AO30:AQ30"/>
    <mergeCell ref="W33:AK34"/>
    <mergeCell ref="AL33:AO34"/>
    <mergeCell ref="AP33:AQ34"/>
    <mergeCell ref="A34:L34"/>
    <mergeCell ref="M34:P34"/>
    <mergeCell ref="Z29:AA29"/>
    <mergeCell ref="AB29:AC29"/>
    <mergeCell ref="AD29:AE29"/>
    <mergeCell ref="AF29:AH29"/>
    <mergeCell ref="AI29:AK29"/>
    <mergeCell ref="AL29:AN29"/>
    <mergeCell ref="B29:H29"/>
    <mergeCell ref="I29:L29"/>
    <mergeCell ref="M29:N29"/>
    <mergeCell ref="O29:P29"/>
    <mergeCell ref="Q29:R29"/>
    <mergeCell ref="T29:U29"/>
    <mergeCell ref="V29:W29"/>
    <mergeCell ref="X29:Y29"/>
  </mergeCells>
  <phoneticPr fontId="22"/>
  <dataValidations count="3">
    <dataValidation imeMode="off" allowBlank="1" showInputMessage="1" showErrorMessage="1" sqref="M5:P14 T5:W14 M20:P29 T20:W29" xr:uid="{C5E86097-E30E-4C16-8998-205DD2F0CE94}"/>
    <dataValidation type="list" allowBlank="1" showInputMessage="1" showErrorMessage="1" sqref="AI5:AK14 AI20:AK29" xr:uid="{DFD62490-4076-476B-8120-1048024E4442}">
      <formula1>$BA$6:$BA$8</formula1>
    </dataValidation>
    <dataValidation type="list" allowBlank="1" showInputMessage="1" showErrorMessage="1" sqref="I20:L29" xr:uid="{1F20AB61-33C9-4C10-A2C2-A08F84AD6D07}">
      <formula1>燃料等の種類</formula1>
    </dataValidation>
  </dataValidations>
  <pageMargins left="0.70866141732283472" right="0.70866141732283472" top="0.82677165354330717" bottom="0.35433070866141736" header="0.31496062992125984" footer="0.31496062992125984"/>
  <pageSetup paperSize="9" scale="9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DE51-7358-4B6F-A297-7372577AF005}">
  <sheetPr>
    <tabColor theme="6" tint="0.39997558519241921"/>
  </sheetPr>
  <dimension ref="A1:AA53"/>
  <sheetViews>
    <sheetView view="pageBreakPreview" zoomScaleNormal="100" zoomScaleSheetLayoutView="100" workbookViewId="0">
      <selection activeCell="O17" sqref="O17"/>
    </sheetView>
  </sheetViews>
  <sheetFormatPr defaultRowHeight="13.5"/>
  <cols>
    <col min="1" max="11" width="7.625" customWidth="1"/>
    <col min="12" max="13" width="9" hidden="1" customWidth="1"/>
    <col min="17" max="17" width="0" hidden="1" customWidth="1"/>
    <col min="22" max="22" width="0" hidden="1" customWidth="1"/>
    <col min="27" max="27" width="0" hidden="1" customWidth="1"/>
  </cols>
  <sheetData>
    <row r="1" spans="1:27">
      <c r="A1" t="s">
        <v>86</v>
      </c>
    </row>
    <row r="2" spans="1:27" ht="16.5" customHeight="1">
      <c r="A2" t="s">
        <v>49</v>
      </c>
    </row>
    <row r="3" spans="1:27">
      <c r="A3" s="266" t="s">
        <v>104</v>
      </c>
      <c r="B3" s="266"/>
      <c r="C3" s="266"/>
      <c r="D3" s="266"/>
      <c r="E3" s="266"/>
      <c r="F3" s="266"/>
      <c r="G3" s="266"/>
      <c r="H3" s="266"/>
      <c r="I3" s="266"/>
      <c r="J3" s="266"/>
      <c r="K3" s="266"/>
    </row>
    <row r="4" spans="1:27">
      <c r="A4" s="266"/>
      <c r="B4" s="266"/>
      <c r="C4" s="266"/>
      <c r="D4" s="266"/>
      <c r="E4" s="266"/>
      <c r="F4" s="266"/>
      <c r="G4" s="266"/>
      <c r="H4" s="266"/>
      <c r="I4" s="266"/>
      <c r="J4" s="266"/>
      <c r="K4" s="266"/>
    </row>
    <row r="5" spans="1:27">
      <c r="A5" s="266"/>
      <c r="B5" s="266"/>
      <c r="C5" s="266"/>
      <c r="D5" s="266"/>
      <c r="E5" s="266"/>
      <c r="F5" s="266"/>
      <c r="G5" s="266"/>
      <c r="H5" s="266"/>
      <c r="I5" s="266"/>
      <c r="J5" s="266"/>
      <c r="K5" s="266"/>
      <c r="Q5">
        <v>1</v>
      </c>
    </row>
    <row r="6" spans="1:27">
      <c r="A6" s="266"/>
      <c r="B6" s="266"/>
      <c r="C6" s="266"/>
      <c r="D6" s="266"/>
      <c r="E6" s="266"/>
      <c r="F6" s="266"/>
      <c r="G6" s="266"/>
      <c r="H6" s="266"/>
      <c r="I6" s="266"/>
      <c r="J6" s="266"/>
      <c r="K6" s="266"/>
      <c r="Q6">
        <v>2</v>
      </c>
    </row>
    <row r="7" spans="1:27">
      <c r="A7" s="266"/>
      <c r="B7" s="266"/>
      <c r="C7" s="266"/>
      <c r="D7" s="266"/>
      <c r="E7" s="266"/>
      <c r="F7" s="266"/>
      <c r="G7" s="266"/>
      <c r="H7" s="266"/>
      <c r="I7" s="266"/>
      <c r="J7" s="266"/>
      <c r="K7" s="266"/>
      <c r="Q7">
        <v>3</v>
      </c>
      <c r="AA7">
        <v>5000</v>
      </c>
    </row>
    <row r="8" spans="1:27">
      <c r="A8" s="266"/>
      <c r="B8" s="266"/>
      <c r="C8" s="266"/>
      <c r="D8" s="266"/>
      <c r="E8" s="266"/>
      <c r="F8" s="266"/>
      <c r="G8" s="266"/>
      <c r="H8" s="266"/>
      <c r="I8" s="266"/>
      <c r="J8" s="266"/>
      <c r="K8" s="266"/>
    </row>
    <row r="9" spans="1:27">
      <c r="A9" s="266"/>
      <c r="B9" s="266"/>
      <c r="C9" s="266"/>
      <c r="D9" s="266"/>
      <c r="E9" s="266"/>
      <c r="F9" s="266"/>
      <c r="G9" s="266"/>
      <c r="H9" s="266"/>
      <c r="I9" s="266"/>
      <c r="J9" s="266"/>
      <c r="K9" s="266"/>
    </row>
    <row r="10" spans="1:27">
      <c r="A10" s="266"/>
      <c r="B10" s="266"/>
      <c r="C10" s="266"/>
      <c r="D10" s="266"/>
      <c r="E10" s="266"/>
      <c r="F10" s="266"/>
      <c r="G10" s="266"/>
      <c r="H10" s="266"/>
      <c r="I10" s="266"/>
      <c r="J10" s="266"/>
      <c r="K10" s="266"/>
    </row>
    <row r="11" spans="1:27">
      <c r="A11" s="266"/>
      <c r="B11" s="266"/>
      <c r="C11" s="266"/>
      <c r="D11" s="266"/>
      <c r="E11" s="266"/>
      <c r="F11" s="266"/>
      <c r="G11" s="266"/>
      <c r="H11" s="266"/>
      <c r="I11" s="266"/>
      <c r="J11" s="266"/>
      <c r="K11" s="266"/>
    </row>
    <row r="12" spans="1:27">
      <c r="A12" s="266"/>
      <c r="B12" s="266"/>
      <c r="C12" s="266"/>
      <c r="D12" s="266"/>
      <c r="E12" s="266"/>
      <c r="F12" s="266"/>
      <c r="G12" s="266"/>
      <c r="H12" s="266"/>
      <c r="I12" s="266"/>
      <c r="J12" s="266"/>
      <c r="K12" s="266"/>
    </row>
    <row r="13" spans="1:27">
      <c r="A13" s="266"/>
      <c r="B13" s="266"/>
      <c r="C13" s="266"/>
      <c r="D13" s="266"/>
      <c r="E13" s="266"/>
      <c r="F13" s="266"/>
      <c r="G13" s="266"/>
      <c r="H13" s="266"/>
      <c r="I13" s="266"/>
      <c r="J13" s="266"/>
      <c r="K13" s="266"/>
    </row>
    <row r="14" spans="1:27">
      <c r="A14" s="266"/>
      <c r="B14" s="266"/>
      <c r="C14" s="266"/>
      <c r="D14" s="266"/>
      <c r="E14" s="266"/>
      <c r="F14" s="266"/>
      <c r="G14" s="266"/>
      <c r="H14" s="266"/>
      <c r="I14" s="266"/>
      <c r="J14" s="266"/>
      <c r="K14" s="266"/>
    </row>
    <row r="15" spans="1:27">
      <c r="A15" s="266"/>
      <c r="B15" s="266"/>
      <c r="C15" s="266"/>
      <c r="D15" s="266"/>
      <c r="E15" s="266"/>
      <c r="F15" s="266"/>
      <c r="G15" s="266"/>
      <c r="H15" s="266"/>
      <c r="I15" s="266"/>
      <c r="J15" s="266"/>
      <c r="K15" s="266"/>
    </row>
    <row r="16" spans="1:27" ht="26.1" customHeight="1">
      <c r="A16" s="52"/>
      <c r="B16" s="53"/>
      <c r="C16" s="53"/>
      <c r="D16" s="53"/>
      <c r="E16" s="53"/>
      <c r="F16" s="53"/>
      <c r="G16" s="53"/>
      <c r="H16" s="53"/>
      <c r="I16" s="53"/>
      <c r="J16" s="53"/>
      <c r="K16" s="53"/>
    </row>
    <row r="17" spans="1:22" ht="16.5" customHeight="1">
      <c r="A17" t="s">
        <v>7</v>
      </c>
    </row>
    <row r="18" spans="1:22" ht="42.75" customHeight="1">
      <c r="A18" s="211" t="s">
        <v>165</v>
      </c>
      <c r="B18" s="212"/>
      <c r="C18" s="212"/>
      <c r="D18" s="212"/>
      <c r="E18" s="212"/>
      <c r="F18" s="212"/>
      <c r="G18" s="212"/>
      <c r="H18" s="212"/>
      <c r="I18" s="212"/>
      <c r="J18" s="212"/>
      <c r="K18" s="213"/>
      <c r="M18" t="s">
        <v>161</v>
      </c>
    </row>
    <row r="19" spans="1:22">
      <c r="A19" s="267" t="s">
        <v>105</v>
      </c>
      <c r="B19" s="268"/>
      <c r="C19" s="268"/>
      <c r="D19" s="268"/>
      <c r="E19" s="268"/>
      <c r="F19" s="268"/>
      <c r="G19" s="268"/>
      <c r="H19" s="268"/>
      <c r="I19" s="268"/>
      <c r="J19" s="268"/>
      <c r="K19" s="269"/>
      <c r="M19" t="s">
        <v>162</v>
      </c>
    </row>
    <row r="20" spans="1:22">
      <c r="A20" s="267"/>
      <c r="B20" s="268"/>
      <c r="C20" s="268"/>
      <c r="D20" s="268"/>
      <c r="E20" s="268"/>
      <c r="F20" s="268"/>
      <c r="G20" s="268"/>
      <c r="H20" s="268"/>
      <c r="I20" s="268"/>
      <c r="J20" s="268"/>
      <c r="K20" s="269"/>
    </row>
    <row r="21" spans="1:22">
      <c r="A21" s="267"/>
      <c r="B21" s="268"/>
      <c r="C21" s="268"/>
      <c r="D21" s="268"/>
      <c r="E21" s="268"/>
      <c r="F21" s="268"/>
      <c r="G21" s="268"/>
      <c r="H21" s="268"/>
      <c r="I21" s="268"/>
      <c r="J21" s="268"/>
      <c r="K21" s="269"/>
    </row>
    <row r="22" spans="1:22">
      <c r="A22" s="267"/>
      <c r="B22" s="268"/>
      <c r="C22" s="268"/>
      <c r="D22" s="268"/>
      <c r="E22" s="268"/>
      <c r="F22" s="268"/>
      <c r="G22" s="268"/>
      <c r="H22" s="268"/>
      <c r="I22" s="268"/>
      <c r="J22" s="268"/>
      <c r="K22" s="269"/>
    </row>
    <row r="23" spans="1:22">
      <c r="A23" s="267"/>
      <c r="B23" s="268"/>
      <c r="C23" s="268"/>
      <c r="D23" s="268"/>
      <c r="E23" s="268"/>
      <c r="F23" s="268"/>
      <c r="G23" s="268"/>
      <c r="H23" s="268"/>
      <c r="I23" s="268"/>
      <c r="J23" s="268"/>
      <c r="K23" s="269"/>
    </row>
    <row r="24" spans="1:22">
      <c r="A24" s="267"/>
      <c r="B24" s="268"/>
      <c r="C24" s="268"/>
      <c r="D24" s="268"/>
      <c r="E24" s="268"/>
      <c r="F24" s="268"/>
      <c r="G24" s="268"/>
      <c r="H24" s="268"/>
      <c r="I24" s="268"/>
      <c r="J24" s="268"/>
      <c r="K24" s="269"/>
    </row>
    <row r="25" spans="1:22">
      <c r="A25" s="267"/>
      <c r="B25" s="268"/>
      <c r="C25" s="268"/>
      <c r="D25" s="268"/>
      <c r="E25" s="268"/>
      <c r="F25" s="268"/>
      <c r="G25" s="268"/>
      <c r="H25" s="268"/>
      <c r="I25" s="268"/>
      <c r="J25" s="268"/>
      <c r="K25" s="269"/>
    </row>
    <row r="26" spans="1:22">
      <c r="A26" s="267"/>
      <c r="B26" s="268"/>
      <c r="C26" s="268"/>
      <c r="D26" s="268"/>
      <c r="E26" s="268"/>
      <c r="F26" s="268"/>
      <c r="G26" s="268"/>
      <c r="H26" s="268"/>
      <c r="I26" s="268"/>
      <c r="J26" s="268"/>
      <c r="K26" s="269"/>
    </row>
    <row r="27" spans="1:22">
      <c r="A27" s="267"/>
      <c r="B27" s="268"/>
      <c r="C27" s="268"/>
      <c r="D27" s="268"/>
      <c r="E27" s="268"/>
      <c r="F27" s="268"/>
      <c r="G27" s="268"/>
      <c r="H27" s="268"/>
      <c r="I27" s="268"/>
      <c r="J27" s="268"/>
      <c r="K27" s="269"/>
    </row>
    <row r="28" spans="1:22">
      <c r="A28" s="267"/>
      <c r="B28" s="268"/>
      <c r="C28" s="268"/>
      <c r="D28" s="268"/>
      <c r="E28" s="268"/>
      <c r="F28" s="268"/>
      <c r="G28" s="268"/>
      <c r="H28" s="268"/>
      <c r="I28" s="268"/>
      <c r="J28" s="268"/>
      <c r="K28" s="269"/>
    </row>
    <row r="29" spans="1:22">
      <c r="A29" s="267"/>
      <c r="B29" s="268"/>
      <c r="C29" s="268"/>
      <c r="D29" s="268"/>
      <c r="E29" s="268"/>
      <c r="F29" s="268"/>
      <c r="G29" s="268"/>
      <c r="H29" s="268"/>
      <c r="I29" s="268"/>
      <c r="J29" s="268"/>
      <c r="K29" s="269"/>
    </row>
    <row r="30" spans="1:22">
      <c r="A30" s="267"/>
      <c r="B30" s="268"/>
      <c r="C30" s="268"/>
      <c r="D30" s="268"/>
      <c r="E30" s="268"/>
      <c r="F30" s="268"/>
      <c r="G30" s="268"/>
      <c r="H30" s="268"/>
      <c r="I30" s="268"/>
      <c r="J30" s="268"/>
      <c r="K30" s="269"/>
    </row>
    <row r="31" spans="1:22">
      <c r="A31" s="267"/>
      <c r="B31" s="268"/>
      <c r="C31" s="268"/>
      <c r="D31" s="268"/>
      <c r="E31" s="268"/>
      <c r="F31" s="268"/>
      <c r="G31" s="268"/>
      <c r="H31" s="268"/>
      <c r="I31" s="268"/>
      <c r="J31" s="268"/>
      <c r="K31" s="269"/>
    </row>
    <row r="32" spans="1:22">
      <c r="A32" s="267"/>
      <c r="B32" s="268"/>
      <c r="C32" s="268"/>
      <c r="D32" s="268"/>
      <c r="E32" s="268"/>
      <c r="F32" s="268"/>
      <c r="G32" s="268"/>
      <c r="H32" s="268"/>
      <c r="I32" s="268"/>
      <c r="J32" s="268"/>
      <c r="K32" s="269"/>
      <c r="V32">
        <f>ROUNDDOWN(B32*P32,-4)</f>
        <v>0</v>
      </c>
    </row>
    <row r="33" spans="1:11">
      <c r="A33" s="267"/>
      <c r="B33" s="268"/>
      <c r="C33" s="268"/>
      <c r="D33" s="268"/>
      <c r="E33" s="268"/>
      <c r="F33" s="268"/>
      <c r="G33" s="268"/>
      <c r="H33" s="268"/>
      <c r="I33" s="268"/>
      <c r="J33" s="268"/>
      <c r="K33" s="269"/>
    </row>
    <row r="34" spans="1:11">
      <c r="A34" s="267"/>
      <c r="B34" s="268"/>
      <c r="C34" s="268"/>
      <c r="D34" s="268"/>
      <c r="E34" s="268"/>
      <c r="F34" s="268"/>
      <c r="G34" s="268"/>
      <c r="H34" s="268"/>
      <c r="I34" s="268"/>
      <c r="J34" s="268"/>
      <c r="K34" s="269"/>
    </row>
    <row r="35" spans="1:11">
      <c r="A35" s="267"/>
      <c r="B35" s="268"/>
      <c r="C35" s="268"/>
      <c r="D35" s="268"/>
      <c r="E35" s="268"/>
      <c r="F35" s="268"/>
      <c r="G35" s="268"/>
      <c r="H35" s="268"/>
      <c r="I35" s="268"/>
      <c r="J35" s="268"/>
      <c r="K35" s="269"/>
    </row>
    <row r="36" spans="1:11">
      <c r="A36" s="267"/>
      <c r="B36" s="268"/>
      <c r="C36" s="268"/>
      <c r="D36" s="268"/>
      <c r="E36" s="268"/>
      <c r="F36" s="268"/>
      <c r="G36" s="268"/>
      <c r="H36" s="268"/>
      <c r="I36" s="268"/>
      <c r="J36" s="268"/>
      <c r="K36" s="269"/>
    </row>
    <row r="37" spans="1:11">
      <c r="A37" s="267"/>
      <c r="B37" s="268"/>
      <c r="C37" s="268"/>
      <c r="D37" s="268"/>
      <c r="E37" s="268"/>
      <c r="F37" s="268"/>
      <c r="G37" s="268"/>
      <c r="H37" s="268"/>
      <c r="I37" s="268"/>
      <c r="J37" s="268"/>
      <c r="K37" s="269"/>
    </row>
    <row r="38" spans="1:11">
      <c r="A38" s="267"/>
      <c r="B38" s="268"/>
      <c r="C38" s="268"/>
      <c r="D38" s="268"/>
      <c r="E38" s="268"/>
      <c r="F38" s="268"/>
      <c r="G38" s="268"/>
      <c r="H38" s="268"/>
      <c r="I38" s="268"/>
      <c r="J38" s="268"/>
      <c r="K38" s="269"/>
    </row>
    <row r="39" spans="1:11">
      <c r="A39" s="267"/>
      <c r="B39" s="268"/>
      <c r="C39" s="268"/>
      <c r="D39" s="268"/>
      <c r="E39" s="268"/>
      <c r="F39" s="268"/>
      <c r="G39" s="268"/>
      <c r="H39" s="268"/>
      <c r="I39" s="268"/>
      <c r="J39" s="268"/>
      <c r="K39" s="269"/>
    </row>
    <row r="40" spans="1:11">
      <c r="A40" s="267"/>
      <c r="B40" s="268"/>
      <c r="C40" s="268"/>
      <c r="D40" s="268"/>
      <c r="E40" s="268"/>
      <c r="F40" s="268"/>
      <c r="G40" s="268"/>
      <c r="H40" s="268"/>
      <c r="I40" s="268"/>
      <c r="J40" s="268"/>
      <c r="K40" s="269"/>
    </row>
    <row r="41" spans="1:11">
      <c r="A41" s="267"/>
      <c r="B41" s="268"/>
      <c r="C41" s="268"/>
      <c r="D41" s="268"/>
      <c r="E41" s="268"/>
      <c r="F41" s="268"/>
      <c r="G41" s="268"/>
      <c r="H41" s="268"/>
      <c r="I41" s="268"/>
      <c r="J41" s="268"/>
      <c r="K41" s="269"/>
    </row>
    <row r="42" spans="1:11">
      <c r="A42" s="267"/>
      <c r="B42" s="268"/>
      <c r="C42" s="268"/>
      <c r="D42" s="268"/>
      <c r="E42" s="268"/>
      <c r="F42" s="268"/>
      <c r="G42" s="268"/>
      <c r="H42" s="268"/>
      <c r="I42" s="268"/>
      <c r="J42" s="268"/>
      <c r="K42" s="269"/>
    </row>
    <row r="43" spans="1:11">
      <c r="A43" s="267"/>
      <c r="B43" s="268"/>
      <c r="C43" s="268"/>
      <c r="D43" s="268"/>
      <c r="E43" s="268"/>
      <c r="F43" s="268"/>
      <c r="G43" s="268"/>
      <c r="H43" s="268"/>
      <c r="I43" s="268"/>
      <c r="J43" s="268"/>
      <c r="K43" s="269"/>
    </row>
    <row r="44" spans="1:11">
      <c r="A44" s="267"/>
      <c r="B44" s="268"/>
      <c r="C44" s="268"/>
      <c r="D44" s="268"/>
      <c r="E44" s="268"/>
      <c r="F44" s="268"/>
      <c r="G44" s="268"/>
      <c r="H44" s="268"/>
      <c r="I44" s="268"/>
      <c r="J44" s="268"/>
      <c r="K44" s="269"/>
    </row>
    <row r="45" spans="1:11">
      <c r="A45" s="267"/>
      <c r="B45" s="268"/>
      <c r="C45" s="268"/>
      <c r="D45" s="268"/>
      <c r="E45" s="268"/>
      <c r="F45" s="268"/>
      <c r="G45" s="268"/>
      <c r="H45" s="268"/>
      <c r="I45" s="268"/>
      <c r="J45" s="268"/>
      <c r="K45" s="269"/>
    </row>
    <row r="46" spans="1:11">
      <c r="A46" s="267"/>
      <c r="B46" s="268"/>
      <c r="C46" s="268"/>
      <c r="D46" s="268"/>
      <c r="E46" s="268"/>
      <c r="F46" s="268"/>
      <c r="G46" s="268"/>
      <c r="H46" s="268"/>
      <c r="I46" s="268"/>
      <c r="J46" s="268"/>
      <c r="K46" s="269"/>
    </row>
    <row r="47" spans="1:11">
      <c r="A47" s="267"/>
      <c r="B47" s="268"/>
      <c r="C47" s="268"/>
      <c r="D47" s="268"/>
      <c r="E47" s="268"/>
      <c r="F47" s="268"/>
      <c r="G47" s="268"/>
      <c r="H47" s="268"/>
      <c r="I47" s="268"/>
      <c r="J47" s="268"/>
      <c r="K47" s="269"/>
    </row>
    <row r="48" spans="1:11">
      <c r="A48" s="267"/>
      <c r="B48" s="268"/>
      <c r="C48" s="268"/>
      <c r="D48" s="268"/>
      <c r="E48" s="268"/>
      <c r="F48" s="268"/>
      <c r="G48" s="268"/>
      <c r="H48" s="268"/>
      <c r="I48" s="268"/>
      <c r="J48" s="268"/>
      <c r="K48" s="269"/>
    </row>
    <row r="49" spans="1:11">
      <c r="A49" s="267"/>
      <c r="B49" s="268"/>
      <c r="C49" s="268"/>
      <c r="D49" s="268"/>
      <c r="E49" s="268"/>
      <c r="F49" s="268"/>
      <c r="G49" s="268"/>
      <c r="H49" s="268"/>
      <c r="I49" s="268"/>
      <c r="J49" s="268"/>
      <c r="K49" s="269"/>
    </row>
    <row r="50" spans="1:11">
      <c r="A50" s="267"/>
      <c r="B50" s="268"/>
      <c r="C50" s="268"/>
      <c r="D50" s="268"/>
      <c r="E50" s="268"/>
      <c r="F50" s="268"/>
      <c r="G50" s="268"/>
      <c r="H50" s="268"/>
      <c r="I50" s="268"/>
      <c r="J50" s="268"/>
      <c r="K50" s="269"/>
    </row>
    <row r="51" spans="1:11">
      <c r="A51" s="267"/>
      <c r="B51" s="268"/>
      <c r="C51" s="268"/>
      <c r="D51" s="268"/>
      <c r="E51" s="268"/>
      <c r="F51" s="268"/>
      <c r="G51" s="268"/>
      <c r="H51" s="268"/>
      <c r="I51" s="268"/>
      <c r="J51" s="268"/>
      <c r="K51" s="269"/>
    </row>
    <row r="52" spans="1:11">
      <c r="A52" s="267"/>
      <c r="B52" s="268"/>
      <c r="C52" s="268"/>
      <c r="D52" s="268"/>
      <c r="E52" s="268"/>
      <c r="F52" s="268"/>
      <c r="G52" s="268"/>
      <c r="H52" s="268"/>
      <c r="I52" s="268"/>
      <c r="J52" s="268"/>
      <c r="K52" s="269"/>
    </row>
    <row r="53" spans="1:11">
      <c r="A53" s="270"/>
      <c r="B53" s="271"/>
      <c r="C53" s="271"/>
      <c r="D53" s="271"/>
      <c r="E53" s="271"/>
      <c r="F53" s="271"/>
      <c r="G53" s="271"/>
      <c r="H53" s="271"/>
      <c r="I53" s="271"/>
      <c r="J53" s="271"/>
      <c r="K53" s="272"/>
    </row>
  </sheetData>
  <sheetProtection algorithmName="SHA-512" hashValue="y8TpoMC99OzUA867g6F+kG5JOdEsXQK/6CUDRcJVoDLsbHSY/R2Cp/nFNfAuChsEHq5OIpapBBpjwRctEW28TQ==" saltValue="NEBnJ3HAIvVMflZJWcCOjg==" spinCount="100000" sheet="1" objects="1" scenarios="1"/>
  <mergeCells count="3">
    <mergeCell ref="A3:K15"/>
    <mergeCell ref="A19:K53"/>
    <mergeCell ref="A18:K18"/>
  </mergeCells>
  <phoneticPr fontId="22"/>
  <pageMargins left="0.9055118110236221" right="0.59055118110236227"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47</vt:i4>
      </vt:variant>
    </vt:vector>
  </HeadingPairs>
  <TitlesOfParts>
    <vt:vector size="57" baseType="lpstr">
      <vt:lpstr>CO２削減量算定シート</vt:lpstr>
      <vt:lpstr>作成方法・集計</vt:lpstr>
      <vt:lpstr>１　年間CO2排出削減予測量</vt:lpstr>
      <vt:lpstr>２　EMS機器構成</vt:lpstr>
      <vt:lpstr>３　計測・制御点一覧</vt:lpstr>
      <vt:lpstr>４　システム概要図</vt:lpstr>
      <vt:lpstr>５　EMSの要件確認</vt:lpstr>
      <vt:lpstr>【記入例】１　年間CO2排出削減予測量 </vt:lpstr>
      <vt:lpstr>【記入例】２　EMS機器構成</vt:lpstr>
      <vt:lpstr>【記入例】３　計測・制御点一覧</vt:lpstr>
      <vt:lpstr>'【記入例】１　年間CO2排出削減予測量 '!Print_Area</vt:lpstr>
      <vt:lpstr>'【記入例】２　EMS機器構成'!Print_Area</vt:lpstr>
      <vt:lpstr>'【記入例】３　計測・制御点一覧'!Print_Area</vt:lpstr>
      <vt:lpstr>'１　年間CO2排出削減予測量'!Print_Area</vt:lpstr>
      <vt:lpstr>'２　EMS機器構成'!Print_Area</vt:lpstr>
      <vt:lpstr>'３　計測・制御点一覧'!Print_Area</vt:lpstr>
      <vt:lpstr>'４　システム概要図'!Print_Area</vt:lpstr>
      <vt:lpstr>'５　EMSの要件確認'!Print_Area</vt:lpstr>
      <vt:lpstr>CO２削減量算定シート!Print_Area</vt:lpstr>
      <vt:lpstr>作成方法・集計!Print_Area</vt:lpstr>
      <vt:lpstr>CO２削減量算定シート!サービス業</vt:lpstr>
      <vt:lpstr>CO２削減量算定シート!医療・福祉</vt:lpstr>
      <vt:lpstr>CO２削減量算定シート!運輸業・郵便業</vt:lpstr>
      <vt:lpstr>CO２削減量算定シート!卸売業・小売業</vt:lpstr>
      <vt:lpstr>CO２削減量算定シート!学術研究・専門・技術サービス業</vt:lpstr>
      <vt:lpstr>CO２削減量算定シート!漁業</vt:lpstr>
      <vt:lpstr>CO２削減量算定シート!教育・学習支援業</vt:lpstr>
      <vt:lpstr>CO２削減量算定シート!金融業・保険業</vt:lpstr>
      <vt:lpstr>'【記入例】１　年間CO2排出削減予測量 '!計測・制御</vt:lpstr>
      <vt:lpstr>計測・制御</vt:lpstr>
      <vt:lpstr>CO２削減量算定シート!建設業</vt:lpstr>
      <vt:lpstr>CO２削減量算定シート!鉱業・採石業・砂利採取業</vt:lpstr>
      <vt:lpstr>CO２削減量算定シート!宿泊業・飲食サービス業</vt:lpstr>
      <vt:lpstr>CO２削減量算定シート!情報通信業</vt:lpstr>
      <vt:lpstr>CO２削減量算定シート!生活関連サービス業・娯楽業</vt:lpstr>
      <vt:lpstr>CO２削減量算定シート!製造業</vt:lpstr>
      <vt:lpstr>'【記入例】１　年間CO2排出削減予測量 '!想定削減率</vt:lpstr>
      <vt:lpstr>想定削減率</vt:lpstr>
      <vt:lpstr>CO２削減量算定シート!大分類</vt:lpstr>
      <vt:lpstr>'【記入例】１　年間CO2排出削減予測量 '!単位当たり発熱量</vt:lpstr>
      <vt:lpstr>単位当たり発熱量</vt:lpstr>
      <vt:lpstr>'【記入例】１　年間CO2排出削減予測量 '!単位当たり発熱量単位</vt:lpstr>
      <vt:lpstr>単位当たり発熱量単位</vt:lpstr>
      <vt:lpstr>'【記入例】１　年間CO2排出削減予測量 '!定格消費量単位</vt:lpstr>
      <vt:lpstr>定格消費量単位</vt:lpstr>
      <vt:lpstr>CO２削減量算定シート!電気・ガス・熱供給・水道業</vt:lpstr>
      <vt:lpstr>CO２削減量算定シート!燃料</vt:lpstr>
      <vt:lpstr>'【記入例】１　年間CO2排出削減予測量 '!燃料等の種類</vt:lpstr>
      <vt:lpstr>燃料等の種類</vt:lpstr>
      <vt:lpstr>CO２削減量算定シート!農業_林業</vt:lpstr>
      <vt:lpstr>CO２削減量算定シート!農業・林業</vt:lpstr>
      <vt:lpstr>'【記入例】１　年間CO2排出削減予測量 '!排出係数</vt:lpstr>
      <vt:lpstr>排出係数</vt:lpstr>
      <vt:lpstr>'【記入例】１　年間CO2排出削減予測量 '!排出係数単位</vt:lpstr>
      <vt:lpstr>排出係数単位</vt:lpstr>
      <vt:lpstr>CO２削減量算定シート!不動産業・物品賃貸業</vt:lpstr>
      <vt:lpstr>CO２削減量算定シート!複合サービス事業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前田 明紀（温暖化対策課）</cp:lastModifiedBy>
  <cp:lastPrinted>2026-05-15T08:37:17Z</cp:lastPrinted>
  <dcterms:created xsi:type="dcterms:W3CDTF">2013-01-29T04:15:39Z</dcterms:created>
  <dcterms:modified xsi:type="dcterms:W3CDTF">2026-05-21T07:02:41Z</dcterms:modified>
</cp:coreProperties>
</file>