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v-file01\share\020_企画財政課\02002_財政担当\02002_財政担当\キャビネット\185_財政照会該当あり\R07\29 令和６年度財政状況資料集の作成及び提出について（依頼）\埼玉県提出\再提出\"/>
    </mc:Choice>
  </mc:AlternateContent>
  <xr:revisionPtr revIDLastSave="0" documentId="13_ncr:1_{E611174D-2C24-4E90-A305-F4F444F8AB63}" xr6:coauthVersionLast="47" xr6:coauthVersionMax="47" xr10:uidLastSave="{00000000-0000-0000-0000-000000000000}"/>
  <bookViews>
    <workbookView xWindow="-108" yWindow="-108" windowWidth="23256" windowHeight="1389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<sst xmlns="http://schemas.openxmlformats.org/spreadsheetml/2006/main" count="1076" uniqueCount="561">
  <si>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</si>
  <si>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</si>
  <si>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</si>
  <si>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</si>
  <si>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</si>
  <si>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</si>
  <si>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</si>
  <si>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</si>
  <si>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</si>
  <si>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</si>
  <si>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</si>
  <si>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</si>
  <si>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</si>
  <si>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</si>
  <si>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</si>
  <si>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</si>
  <si>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</si>
  <si>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</si>
  <si>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</si>
  <si>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</si>
  <si>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</si>
  <si>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</si>
  <si>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</si>
  <si>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</si>
  <si>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</si>
  <si>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</si>
  <si>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</si>
  <si>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</si>
  <si>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</si>
  <si>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</si>
  <si>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</si>
  <si>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</si>
  <si>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</si>
  <si>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</si>
  <si>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</si>
  <si>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</si>
  <si>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</si>
  <si>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</si>
  <si>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</si>
  <si>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</si>
  <si>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</si>
  <si>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</si>
  <si>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</si>
  <si>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</si>
  <si>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</si>
  <si>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</si>
  <si>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</si>
  <si>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</si>
  <si>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</si>
  <si>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</si>
  <si>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</si>
  <si>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</si>
  <si>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</si>
  <si>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</si>
  <si>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</si>
  <si>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</si>
  <si>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</si>
  <si>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</si>
  <si>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</si>
  <si>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</si>
  <si>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</si>
  <si>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</si>
  <si>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</si>
  <si>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</si>
  <si>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</si>
  <si>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</si>
  <si>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</si>
  <si>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</si>
  <si>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</si>
  <si>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</si>
  <si>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</si>
  <si>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</si>
  <si>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</si>
  <si>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</si>
  <si>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</si>
  <si>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</si>
  <si>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</si>
  <si>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</si>
  <si>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</si>
  <si>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</si>
  <si>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</si>
  <si>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</si>
  <si>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</si>
  <si>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</si>
  <si>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</si>
  <si>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</si>
  <si>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</si>
  <si>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</si>
  <si>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</si>
  <si>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</si>
  <si>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</si>
  <si>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</si>
  <si>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</si>
  <si>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</si>
  <si>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松伏町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</si>
  <si>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</si>
  <si>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</si>
  <si>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</si>
  <si>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</si>
  <si>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</si>
  <si>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</si>
  <si>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</si>
  <si>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</si>
  <si>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</si>
  <si>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</si>
  <si>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</si>
  <si>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</si>
  <si>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</si>
  <si>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</si>
  <si>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</si>
  <si>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</si>
  <si>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</si>
  <si>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</si>
  <si>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</si>
  <si>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</si>
  <si>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</si>
  <si>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</si>
  <si>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</si>
  <si>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</si>
  <si>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</si>
  <si>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</si>
  <si>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</si>
  <si>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</si>
  <si>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</si>
  <si>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</si>
  <si>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</si>
  <si>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</si>
  <si>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</si>
  <si>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</si>
  <si>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</si>
  <si>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</si>
  <si>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</si>
  <si>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</si>
  <si>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</si>
  <si>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</si>
  <si>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</si>
  <si>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</si>
  <si>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</si>
  <si>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</si>
  <si>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</si>
  <si>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</si>
  <si>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</si>
  <si>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</si>
  <si>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</si>
  <si>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</si>
  <si>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</si>
  <si>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</si>
  <si>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</si>
  <si>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</si>
  <si>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</si>
  <si>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</si>
  <si>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</si>
  <si>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</si>
  <si>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</si>
  <si>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</si>
  <si>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</si>
  <si>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</si>
  <si>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</si>
  <si>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</si>
  <si>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</si>
  <si>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</si>
  <si>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</si>
  <si>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</si>
  <si>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</si>
  <si>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</si>
  <si>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</si>
  <si>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</si>
  <si>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</si>
  <si>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</si>
  <si>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</si>
  <si>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</si>
  <si>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</si>
  <si>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</si>
  <si>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</si>
  <si>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</si>
  <si>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</si>
  <si>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</si>
  <si>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</si>
  <si>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</si>
  <si>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</si>
  <si>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</si>
  <si>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</si>
  <si>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</si>
  <si>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</si>
  <si>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</si>
  <si>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</si>
  <si>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</si>
  <si>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</si>
  <si>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</si>
  <si>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</si>
  <si>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</si>
  <si>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</si>
  <si>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</si>
  <si>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</si>
  <si>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</si>
  <si>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</si>
  <si>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</si>
  <si>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</si>
  <si>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</si>
  <si>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</si>
  <si>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</si>
  <si>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</si>
  <si>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</si>
  <si>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埼玉県松伏町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</si>
  <si>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</si>
  <si>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</si>
  <si>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</si>
  <si>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</si>
  <si>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</si>
  <si>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</si>
  <si>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</si>
  <si>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</si>
  <si>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</si>
  <si>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</si>
  <si>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</si>
  <si>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</si>
  <si>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</si>
  <si>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</si>
  <si>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</si>
  <si>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</si>
  <si>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</si>
  <si>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</si>
  <si>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</si>
  <si>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</si>
  <si>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</si>
  <si>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</si>
  <si>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</si>
  <si>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</si>
  <si>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</si>
  <si>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</si>
  <si>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</si>
  <si>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</si>
  <si>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</si>
  <si>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</si>
  <si>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</si>
  <si>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</si>
  <si>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</si>
  <si>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</si>
  <si>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</si>
  <si>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</si>
  <si>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</si>
  <si>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</si>
  <si>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</si>
  <si>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</si>
  <si>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</si>
  <si>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</si>
  <si>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</si>
  <si>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</si>
  <si>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</si>
  <si>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</si>
  <si>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</si>
  <si>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</si>
  <si>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</si>
  <si>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</si>
  <si>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</si>
  <si>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</si>
  <si>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</si>
  <si>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</si>
  <si>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</si>
  <si>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</si>
  <si>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</si>
  <si>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</si>
  <si>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</si>
  <si>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</si>
  <si>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</si>
  <si>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</si>
  <si>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</si>
  <si>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</si>
  <si>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</si>
  <si>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</si>
  <si>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</si>
  <si>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</si>
  <si>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</si>
  <si>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</si>
  <si>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</si>
  <si>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</si>
  <si>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</si>
  <si>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</si>
  <si>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</si>
  <si>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</si>
  <si>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</si>
  <si>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</si>
  <si>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</si>
  <si>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</si>
  <si>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</si>
  <si>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</si>
  <si>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</si>
  <si>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</si>
  <si>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</si>
  <si>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</si>
  <si>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</si>
  <si>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</si>
  <si>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</si>
  <si>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</si>
  <si>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</si>
  <si>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</si>
  <si>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</si>
  <si>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</si>
  <si>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</si>
  <si>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</si>
  <si>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</si>
  <si>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</si>
  <si>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</si>
  <si>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</si>
  <si>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</si>
  <si>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</si>
  <si>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</si>
  <si>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</si>
  <si>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</si>
  <si>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</si>
  <si>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</si>
  <si>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</si>
  <si>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</si>
  <si>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</si>
  <si>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</si>
  <si>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</si>
  <si>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</si>
  <si>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</si>
  <si>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</si>
  <si>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</si>
  <si>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</si>
  <si>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</si>
  <si>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</si>
  <si>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</si>
  <si>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</si>
  <si>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</si>
  <si>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</si>
  <si>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</si>
  <si>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</si>
  <si>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</si>
  <si>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</si>
  <si>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</si>
  <si>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</si>
  <si>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</si>
  <si>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</si>
  <si>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</si>
  <si>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</si>
  <si>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</si>
  <si>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</si>
  <si>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</si>
  <si>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</si>
  <si>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</si>
  <si>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</si>
  <si>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</si>
  <si>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</si>
  <si>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</si>
  <si>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</si>
  <si>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</si>
  <si>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</si>
  <si>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</si>
  <si>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</si>
  <si>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</si>
  <si>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</si>
  <si>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</si>
  <si>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埼玉県松伏町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</si>
  <si>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</si>
  <si>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</si>
  <si>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</si>
  <si>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</si>
  <si>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</si>
  <si>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</si>
  <si>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</si>
  <si>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</si>
  <si>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</si>
  <si>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</si>
  <si>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</si>
  <si>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</si>
  <si>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</si>
  <si>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</si>
  <si>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</si>
  <si>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</si>
  <si>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</si>
  <si>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</si>
  <si>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</si>
  <si>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</si>
  <si>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</si>
  <si>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</si>
  <si>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</si>
  <si>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</si>
  <si>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</si>
  <si>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</si>
  <si>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</si>
  <si>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</si>
  <si>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</si>
  <si>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</si>
  <si>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</si>
  <si>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</si>
  <si>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</si>
  <si>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</si>
  <si>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</si>
  <si>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</si>
  <si>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松伏町下水道事業会計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</si>
  <si>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</si>
  <si>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</si>
  <si>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</si>
  <si>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</si>
  <si>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</si>
  <si>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</si>
  <si>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</si>
  <si>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</si>
  <si>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</si>
  <si>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</si>
  <si>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</si>
  <si>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</si>
  <si>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</si>
  <si>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</si>
  <si>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</si>
  <si>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</si>
  <si>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</si>
  <si>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</si>
  <si>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</si>
  <si>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</si>
  <si>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</si>
  <si>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</si>
  <si>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</si>
  <si>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</si>
  <si>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</si>
  <si>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</si>
  <si>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</si>
  <si>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</si>
  <si>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</si>
  <si>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</si>
  <si>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</si>
  <si>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</si>
  <si>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</si>
  <si>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</si>
  <si>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</si>
  <si>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</si>
  <si>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</si>
  <si>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</si>
  <si>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</si>
  <si>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</si>
  <si>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</si>
  <si>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</si>
  <si>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</si>
  <si>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</si>
  <si>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</si>
  <si>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</si>
  <si>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</si>
  <si>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</si>
  <si>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</si>
  <si>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</si>
  <si>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</si>
  <si>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</si>
  <si>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</si>
  <si>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</si>
  <si>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</si>
  <si>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</si>
  <si>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</si>
  <si>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</si>
  <si>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</si>
  <si>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</si>
  <si>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</si>
  <si>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</si>
  <si>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</si>
  <si>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</si>
  <si>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</si>
  <si>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</si>
  <si>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</si>
  <si>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</si>
  <si>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</si>
  <si>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</si>
  <si>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</si>
  <si>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</si>
  <si>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</si>
  <si>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</si>
  <si>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</si>
  <si>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</si>
  <si>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</si>
  <si>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</si>
  <si>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</si>
  <si>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</si>
  <si>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</si>
  <si>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</si>
  <si>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</si>
  <si>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</si>
  <si>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</si>
  <si>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</si>
  <si>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</si>
  <si>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</si>
  <si>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</si>
  <si>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</si>
  <si>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</si>
  <si>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</si>
  <si>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</si>
  <si>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</si>
  <si>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</si>
  <si>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</si>
  <si>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</si>
  <si>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</si>
  <si>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</si>
  <si>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</si>
  <si>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</si>
  <si>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</si>
  <si>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</si>
  <si>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</si>
  <si>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</si>
  <si>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</si>
  <si>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</si>
  <si>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</si>
  <si>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</si>
  <si>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</si>
  <si>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</si>
  <si>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</si>
  <si>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</si>
  <si>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</si>
  <si>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</si>
  <si>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</si>
  <si>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</si>
  <si>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</si>
  <si>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</si>
  <si>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</si>
  <si>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</si>
  <si>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</si>
  <si>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</si>
  <si>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</si>
  <si>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</si>
  <si>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</si>
  <si>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</si>
  <si>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</si>
  <si>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</si>
  <si>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</si>
  <si>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</si>
  <si>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</si>
  <si>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</si>
  <si>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</si>
  <si>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</si>
  <si>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</si>
  <si>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4.41</t>
  </si>
  <si>
    <t>▲ 0.70</t>
  </si>
  <si>
    <t>一般会計</t>
  </si>
  <si>
    <t>介護保険特別会計</t>
  </si>
  <si>
    <t>国民健康保険特別会計</t>
  </si>
  <si>
    <t>松伏町下水道事業会計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</si>
  <si>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</si>
  <si>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</si>
  <si>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</si>
  <si>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</si>
  <si>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</si>
  <si>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</si>
  <si>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</si>
  <si>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</si>
  <si>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東埼玉資源環境組合</t>
    <rPh sb="0" eb="3">
      <t>ヒガシサイタマ</t>
    </rPh>
    <rPh sb="3" eb="7">
      <t>シゲンカンキョウ</t>
    </rPh>
    <rPh sb="7" eb="9">
      <t>クミアイ</t>
    </rPh>
    <phoneticPr fontId="2"/>
  </si>
  <si>
    <t>越谷・松伏水道企業団</t>
    <rPh sb="0" eb="2">
      <t>コシガヤ</t>
    </rPh>
    <rPh sb="3" eb="5">
      <t>マツブシ</t>
    </rPh>
    <rPh sb="5" eb="10">
      <t>スイドウキギョウダン</t>
    </rPh>
    <phoneticPr fontId="2"/>
  </si>
  <si>
    <t>吉川松伏消防組合</t>
    <rPh sb="0" eb="2">
      <t>ヨシカワ</t>
    </rPh>
    <rPh sb="2" eb="4">
      <t>マツブシ</t>
    </rPh>
    <rPh sb="4" eb="8">
      <t>ショウボウクミアイ</t>
    </rPh>
    <phoneticPr fontId="2"/>
  </si>
  <si>
    <t>埼玉県後期高齢者医療広域連合</t>
    <rPh sb="0" eb="3">
      <t>サイタマケン</t>
    </rPh>
    <rPh sb="3" eb="8">
      <t>コウキコウレイシャ</t>
    </rPh>
    <rPh sb="8" eb="10">
      <t>イリョウ</t>
    </rPh>
    <rPh sb="10" eb="14">
      <t>コウイキレンゴウ</t>
    </rPh>
    <phoneticPr fontId="2"/>
  </si>
  <si>
    <t>埼玉県市町村総合事務組合</t>
    <rPh sb="0" eb="3">
      <t>サイタマケン</t>
    </rPh>
    <rPh sb="3" eb="6">
      <t>シチョウソン</t>
    </rPh>
    <rPh sb="6" eb="12">
      <t>ソウゴウジムクミアイ</t>
    </rPh>
    <phoneticPr fontId="2"/>
  </si>
  <si>
    <t>彩の国さいたま人づくり広域連合</t>
    <rPh sb="0" eb="1">
      <t>サイ</t>
    </rPh>
    <rPh sb="2" eb="3">
      <t>クニ</t>
    </rPh>
    <rPh sb="7" eb="8">
      <t>ヒト</t>
    </rPh>
    <rPh sb="11" eb="15">
      <t>コウイキレンゴウ</t>
    </rPh>
    <phoneticPr fontId="2"/>
  </si>
  <si>
    <t>江戸川水防事務組合</t>
    <rPh sb="0" eb="3">
      <t>エドガワ</t>
    </rPh>
    <rPh sb="3" eb="5">
      <t>スイボウ</t>
    </rPh>
    <rPh sb="5" eb="9">
      <t>ジムクミアイ</t>
    </rPh>
    <phoneticPr fontId="2"/>
  </si>
  <si>
    <t>東埼玉資源環境組合会計</t>
    <rPh sb="0" eb="9">
      <t>ヒガシサイタマシゲンカンキョウクミアイ</t>
    </rPh>
    <rPh sb="9" eb="11">
      <t>カイケイ</t>
    </rPh>
    <phoneticPr fontId="2"/>
  </si>
  <si>
    <t>一般会計</t>
    <rPh sb="0" eb="4">
      <t>イッパンカイケイ</t>
    </rPh>
    <phoneticPr fontId="2"/>
  </si>
  <si>
    <t>特別会計</t>
    <rPh sb="0" eb="4">
      <t>トクベツカイケイ</t>
    </rPh>
    <phoneticPr fontId="2"/>
  </si>
  <si>
    <t>交通災害特別会計</t>
    <rPh sb="0" eb="4">
      <t>コウツウサイガイ</t>
    </rPh>
    <rPh sb="4" eb="8">
      <t>トクベツカイケイ</t>
    </rPh>
    <phoneticPr fontId="2"/>
  </si>
  <si>
    <t>松伏町土地開発公社</t>
    <rPh sb="0" eb="3">
      <t>マツブシマチ</t>
    </rPh>
    <rPh sb="3" eb="9">
      <t>トチカイハツコウシャ</t>
    </rPh>
    <phoneticPr fontId="2"/>
  </si>
  <si>
    <t>-</t>
    <phoneticPr fontId="2"/>
  </si>
  <si>
    <t>松伏町公用・公共用施設整備基金</t>
    <phoneticPr fontId="5"/>
  </si>
  <si>
    <t>松伏町立小中学校建設等基金</t>
    <phoneticPr fontId="5"/>
  </si>
  <si>
    <t>まちづくり整備基金</t>
    <phoneticPr fontId="5"/>
  </si>
  <si>
    <t>森林環境整備基金</t>
    <phoneticPr fontId="5"/>
  </si>
  <si>
    <t>企業版ふるさと納税基金</t>
    <phoneticPr fontId="5"/>
  </si>
  <si>
    <t>-</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</si>
</sst>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2C10-4919-BCBE-AC9729D2DE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14814</c:v>
                </c:pt>
                <c:pt idx="1">
                  <c:v>37215</c:v>
                </c:pt>
                <c:pt idx="2">
                  <c:v>34644</c:v>
                </c:pt>
                <c:pt idx="3">
                  <c:v>22644</c:v>
                </c:pt>
                <c:pt idx="4">
                  <c:v>15756</c:v>
                </c:pt>
              </c:numCache>
            </c:numRef>
          </c:val>
          <c:smooth val="0"/>
          <c:extLst>
            <c:ext xmlns:c16="http://schemas.microsoft.com/office/drawing/2014/chart" uri="{C3380CC4-5D6E-409C-BE32-E72D297353CC}">
              <c16:uniqueId val="{00000001-2C10-4919-BCBE-AC9729D2DE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9.81</c:v>
                </c:pt>
                <c:pt idx="1">
                  <c:v>15.48</c:v>
                </c:pt>
                <c:pt idx="2">
                  <c:v>10.34</c:v>
                </c:pt>
                <c:pt idx="3">
                  <c:v>9.7799999999999994</c:v>
                </c:pt>
                <c:pt idx="4">
                  <c:v>10.039999999999999</c:v>
                </c:pt>
              </c:numCache>
            </c:numRef>
          </c:val>
          <c:extLst>
            <c:ext xmlns:c16="http://schemas.microsoft.com/office/drawing/2014/chart" uri="{C3380CC4-5D6E-409C-BE32-E72D297353CC}">
              <c16:uniqueId val="{00000000-D172-4F15-9E2E-BAE3667C90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12.12</c:v>
                </c:pt>
                <c:pt idx="1">
                  <c:v>13.51</c:v>
                </c:pt>
                <c:pt idx="2">
                  <c:v>15.07</c:v>
                </c:pt>
                <c:pt idx="3">
                  <c:v>14.55</c:v>
                </c:pt>
                <c:pt idx="4">
                  <c:v>14.58</c:v>
                </c:pt>
              </c:numCache>
            </c:numRef>
          </c:val>
          <c:extLst>
            <c:ext xmlns:c16="http://schemas.microsoft.com/office/drawing/2014/chart" uri="{C3380CC4-5D6E-409C-BE32-E72D297353CC}">
              <c16:uniqueId val="{00000001-D172-4F15-9E2E-BAE3667C90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1.34</c:v>
                </c:pt>
                <c:pt idx="1">
                  <c:v>8.35</c:v>
                </c:pt>
                <c:pt idx="2">
                  <c:v>-4.41</c:v>
                </c:pt>
                <c:pt idx="3">
                  <c:v>-0.7</c:v>
                </c:pt>
                <c:pt idx="4">
                  <c:v>0.89</c:v>
                </c:pt>
              </c:numCache>
            </c:numRef>
          </c:val>
          <c:smooth val="0"/>
          <c:extLst>
            <c:ext xmlns:c16="http://schemas.microsoft.com/office/drawing/2014/chart" uri="{C3380CC4-5D6E-409C-BE32-E72D297353CC}">
              <c16:uniqueId val="{00000002-D172-4F15-9E2E-BAE3667C90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0.27</c:v>
                </c:pt>
                <c:pt idx="8">
                  <c:v>0</c:v>
                </c:pt>
                <c:pt idx="9">
                  <c:v>0</c:v>
                </c:pt>
              </c:numCache>
            </c:numRef>
          </c:val>
          <c:extLst>
            <c:ext xmlns:c16="http://schemas.microsoft.com/office/drawing/2014/chart" uri="{C3380CC4-5D6E-409C-BE32-E72D297353CC}">
              <c16:uniqueId val="{00000000-EE01-46E2-85C0-98BBF8B0DE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01-46E2-85C0-98BBF8B0DE0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01-46E2-85C0-98BBF8B0DE0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E01-46E2-85C0-98BBF8B0DE0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E01-46E2-85C0-98BBF8B0DE0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0.01</c:v>
                </c:pt>
                <c:pt idx="4">
                  <c:v>#N/A</c:v>
                </c:pt>
                <c:pt idx="5">
                  <c:v>0.09</c:v>
                </c:pt>
                <c:pt idx="6">
                  <c:v>#N/A</c:v>
                </c:pt>
                <c:pt idx="7">
                  <c:v>0.06</c:v>
                </c:pt>
                <c:pt idx="8">
                  <c:v>#N/A</c:v>
                </c:pt>
                <c:pt idx="9">
                  <c:v>0.04</c:v>
                </c:pt>
              </c:numCache>
            </c:numRef>
          </c:val>
          <c:extLst>
            <c:ext xmlns:c16="http://schemas.microsoft.com/office/drawing/2014/chart" uri="{C3380CC4-5D6E-409C-BE32-E72D297353CC}">
              <c16:uniqueId val="{00000005-EE01-46E2-85C0-98BBF8B0DE0A}"/>
            </c:ext>
          </c:extLst>
        </c:ser>
        <c:ser>
          <c:idx val="6"/>
          <c:order val="6"/>
          <c:tx>
            <c:strRef>
              <c:f>データシート!$A$33</c:f>
              <c:strCache>
                <c:ptCount val="1"/>
                <c:pt idx="0">
                  <c:v>松伏町下水道事業会計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0.63</c:v>
                </c:pt>
                <c:pt idx="4">
                  <c:v>#N/A</c:v>
                </c:pt>
                <c:pt idx="5">
                  <c:v>0.77</c:v>
                </c:pt>
                <c:pt idx="6">
                  <c:v>#N/A</c:v>
                </c:pt>
                <c:pt idx="7">
                  <c:v>0.8</c:v>
                </c:pt>
                <c:pt idx="8">
                  <c:v>#N/A</c:v>
                </c:pt>
                <c:pt idx="9">
                  <c:v>0.28000000000000003</c:v>
                </c:pt>
              </c:numCache>
            </c:numRef>
          </c:val>
          <c:extLst>
            <c:ext xmlns:c16="http://schemas.microsoft.com/office/drawing/2014/chart" uri="{C3380CC4-5D6E-409C-BE32-E72D297353CC}">
              <c16:uniqueId val="{00000006-EE01-46E2-85C0-98BBF8B0DE0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2.73</c:v>
                </c:pt>
                <c:pt idx="2">
                  <c:v>#N/A</c:v>
                </c:pt>
                <c:pt idx="3">
                  <c:v>2.48</c:v>
                </c:pt>
                <c:pt idx="4">
                  <c:v>#N/A</c:v>
                </c:pt>
                <c:pt idx="5">
                  <c:v>2.0299999999999998</c:v>
                </c:pt>
                <c:pt idx="6">
                  <c:v>#N/A</c:v>
                </c:pt>
                <c:pt idx="7">
                  <c:v>1.24</c:v>
                </c:pt>
                <c:pt idx="8">
                  <c:v>#N/A</c:v>
                </c:pt>
                <c:pt idx="9">
                  <c:v>1.19</c:v>
                </c:pt>
              </c:numCache>
            </c:numRef>
          </c:val>
          <c:extLst>
            <c:ext xmlns:c16="http://schemas.microsoft.com/office/drawing/2014/chart" uri="{C3380CC4-5D6E-409C-BE32-E72D297353CC}">
              <c16:uniqueId val="{00000007-EE01-46E2-85C0-98BBF8B0DE0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2.04</c:v>
                </c:pt>
                <c:pt idx="2">
                  <c:v>#N/A</c:v>
                </c:pt>
                <c:pt idx="3">
                  <c:v>1.1000000000000001</c:v>
                </c:pt>
                <c:pt idx="4">
                  <c:v>#N/A</c:v>
                </c:pt>
                <c:pt idx="5">
                  <c:v>1.49</c:v>
                </c:pt>
                <c:pt idx="6">
                  <c:v>#N/A</c:v>
                </c:pt>
                <c:pt idx="7">
                  <c:v>1.29</c:v>
                </c:pt>
                <c:pt idx="8">
                  <c:v>#N/A</c:v>
                </c:pt>
                <c:pt idx="9">
                  <c:v>1.61</c:v>
                </c:pt>
              </c:numCache>
            </c:numRef>
          </c:val>
          <c:extLst>
            <c:ext xmlns:c16="http://schemas.microsoft.com/office/drawing/2014/chart" uri="{C3380CC4-5D6E-409C-BE32-E72D297353CC}">
              <c16:uniqueId val="{00000008-EE01-46E2-85C0-98BBF8B0DE0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9.81</c:v>
                </c:pt>
                <c:pt idx="2">
                  <c:v>#N/A</c:v>
                </c:pt>
                <c:pt idx="3">
                  <c:v>15.48</c:v>
                </c:pt>
                <c:pt idx="4">
                  <c:v>#N/A</c:v>
                </c:pt>
                <c:pt idx="5">
                  <c:v>10.33</c:v>
                </c:pt>
                <c:pt idx="6">
                  <c:v>#N/A</c:v>
                </c:pt>
                <c:pt idx="7">
                  <c:v>9.77</c:v>
                </c:pt>
                <c:pt idx="8">
                  <c:v>#N/A</c:v>
                </c:pt>
                <c:pt idx="9">
                  <c:v>10.029999999999999</c:v>
                </c:pt>
              </c:numCache>
            </c:numRef>
          </c:val>
          <c:extLst>
            <c:ext xmlns:c16="http://schemas.microsoft.com/office/drawing/2014/chart" uri="{C3380CC4-5D6E-409C-BE32-E72D297353CC}">
              <c16:uniqueId val="{00000009-EE01-46E2-85C0-98BBF8B0DE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701</c:v>
                </c:pt>
                <c:pt idx="5">
                  <c:v>700</c:v>
                </c:pt>
                <c:pt idx="8">
                  <c:v>701</c:v>
                </c:pt>
                <c:pt idx="11">
                  <c:v>689</c:v>
                </c:pt>
                <c:pt idx="14">
                  <c:v>657</c:v>
                </c:pt>
              </c:numCache>
            </c:numRef>
          </c:val>
          <c:extLst>
            <c:ext xmlns:c16="http://schemas.microsoft.com/office/drawing/2014/chart" uri="{C3380CC4-5D6E-409C-BE32-E72D297353CC}">
              <c16:uniqueId val="{00000000-2BD4-4492-AE07-2139785B26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D4-4492-AE07-2139785B26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60</c:v>
                </c:pt>
                <c:pt idx="3">
                  <c:v>53</c:v>
                </c:pt>
                <c:pt idx="6">
                  <c:v>42</c:v>
                </c:pt>
                <c:pt idx="9">
                  <c:v>43</c:v>
                </c:pt>
                <c:pt idx="12">
                  <c:v>49</c:v>
                </c:pt>
              </c:numCache>
            </c:numRef>
          </c:val>
          <c:extLst>
            <c:ext xmlns:c16="http://schemas.microsoft.com/office/drawing/2014/chart" uri="{C3380CC4-5D6E-409C-BE32-E72D297353CC}">
              <c16:uniqueId val="{00000002-2BD4-4492-AE07-2139785B26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94</c:v>
                </c:pt>
                <c:pt idx="3">
                  <c:v>91</c:v>
                </c:pt>
                <c:pt idx="6">
                  <c:v>86</c:v>
                </c:pt>
                <c:pt idx="9">
                  <c:v>101</c:v>
                </c:pt>
                <c:pt idx="12">
                  <c:v>92</c:v>
                </c:pt>
              </c:numCache>
            </c:numRef>
          </c:val>
          <c:extLst>
            <c:ext xmlns:c16="http://schemas.microsoft.com/office/drawing/2014/chart" uri="{C3380CC4-5D6E-409C-BE32-E72D297353CC}">
              <c16:uniqueId val="{00000003-2BD4-4492-AE07-2139785B26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132</c:v>
                </c:pt>
                <c:pt idx="3">
                  <c:v>213</c:v>
                </c:pt>
                <c:pt idx="6">
                  <c:v>199</c:v>
                </c:pt>
                <c:pt idx="9">
                  <c:v>188</c:v>
                </c:pt>
                <c:pt idx="12">
                  <c:v>154</c:v>
                </c:pt>
              </c:numCache>
            </c:numRef>
          </c:val>
          <c:extLst>
            <c:ext xmlns:c16="http://schemas.microsoft.com/office/drawing/2014/chart" uri="{C3380CC4-5D6E-409C-BE32-E72D297353CC}">
              <c16:uniqueId val="{00000004-2BD4-4492-AE07-2139785B26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D4-4492-AE07-2139785B26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D4-4492-AE07-2139785B26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691</c:v>
                </c:pt>
                <c:pt idx="3">
                  <c:v>682</c:v>
                </c:pt>
                <c:pt idx="6">
                  <c:v>718</c:v>
                </c:pt>
                <c:pt idx="9">
                  <c:v>725</c:v>
                </c:pt>
                <c:pt idx="12">
                  <c:v>723</c:v>
                </c:pt>
              </c:numCache>
            </c:numRef>
          </c:val>
          <c:extLst>
            <c:ext xmlns:c16="http://schemas.microsoft.com/office/drawing/2014/chart" uri="{C3380CC4-5D6E-409C-BE32-E72D297353CC}">
              <c16:uniqueId val="{00000007-2BD4-4492-AE07-2139785B26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276</c:v>
                </c:pt>
                <c:pt idx="2">
                  <c:v>#N/A</c:v>
                </c:pt>
                <c:pt idx="3">
                  <c:v>#N/A</c:v>
                </c:pt>
                <c:pt idx="4">
                  <c:v>339</c:v>
                </c:pt>
                <c:pt idx="5">
                  <c:v>#N/A</c:v>
                </c:pt>
                <c:pt idx="6">
                  <c:v>#N/A</c:v>
                </c:pt>
                <c:pt idx="7">
                  <c:v>344</c:v>
                </c:pt>
                <c:pt idx="8">
                  <c:v>#N/A</c:v>
                </c:pt>
                <c:pt idx="9">
                  <c:v>#N/A</c:v>
                </c:pt>
                <c:pt idx="10">
                  <c:v>368</c:v>
                </c:pt>
                <c:pt idx="11">
                  <c:v>#N/A</c:v>
                </c:pt>
                <c:pt idx="12">
                  <c:v>#N/A</c:v>
                </c:pt>
                <c:pt idx="13">
                  <c:v>361</c:v>
                </c:pt>
                <c:pt idx="14">
                  <c:v>#N/A</c:v>
                </c:pt>
              </c:numCache>
            </c:numRef>
          </c:val>
          <c:smooth val="0"/>
          <c:extLst>
            <c:ext xmlns:c16="http://schemas.microsoft.com/office/drawing/2014/chart" uri="{C3380CC4-5D6E-409C-BE32-E72D297353CC}">
              <c16:uniqueId val="{00000008-2BD4-4492-AE07-2139785B26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8046</c:v>
                </c:pt>
                <c:pt idx="5">
                  <c:v>7867</c:v>
                </c:pt>
                <c:pt idx="8">
                  <c:v>7604</c:v>
                </c:pt>
                <c:pt idx="11">
                  <c:v>7024</c:v>
                </c:pt>
                <c:pt idx="14">
                  <c:v>6319</c:v>
                </c:pt>
              </c:numCache>
            </c:numRef>
          </c:val>
          <c:extLst>
            <c:ext xmlns:c16="http://schemas.microsoft.com/office/drawing/2014/chart" uri="{C3380CC4-5D6E-409C-BE32-E72D297353CC}">
              <c16:uniqueId val="{00000000-BF50-4DA8-B1E7-188B97859C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F50-4DA8-B1E7-188B97859C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1851</c:v>
                </c:pt>
                <c:pt idx="5">
                  <c:v>2292</c:v>
                </c:pt>
                <c:pt idx="8">
                  <c:v>2398</c:v>
                </c:pt>
                <c:pt idx="11">
                  <c:v>2378</c:v>
                </c:pt>
                <c:pt idx="14">
                  <c:v>2307</c:v>
                </c:pt>
              </c:numCache>
            </c:numRef>
          </c:val>
          <c:extLst>
            <c:ext xmlns:c16="http://schemas.microsoft.com/office/drawing/2014/chart" uri="{C3380CC4-5D6E-409C-BE32-E72D297353CC}">
              <c16:uniqueId val="{00000002-BF50-4DA8-B1E7-188B97859C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50-4DA8-B1E7-188B97859C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50-4DA8-B1E7-188B97859C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176</c:v>
                </c:pt>
                <c:pt idx="3">
                  <c:v>176</c:v>
                </c:pt>
                <c:pt idx="6">
                  <c:v>177</c:v>
                </c:pt>
                <c:pt idx="9">
                  <c:v>176</c:v>
                </c:pt>
                <c:pt idx="12">
                  <c:v>178</c:v>
                </c:pt>
              </c:numCache>
            </c:numRef>
          </c:val>
          <c:extLst>
            <c:ext xmlns:c16="http://schemas.microsoft.com/office/drawing/2014/chart" uri="{C3380CC4-5D6E-409C-BE32-E72D297353CC}">
              <c16:uniqueId val="{00000005-BF50-4DA8-B1E7-188B97859C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856</c:v>
                </c:pt>
                <c:pt idx="3">
                  <c:v>834</c:v>
                </c:pt>
                <c:pt idx="6">
                  <c:v>787</c:v>
                </c:pt>
                <c:pt idx="9">
                  <c:v>844</c:v>
                </c:pt>
                <c:pt idx="12">
                  <c:v>799</c:v>
                </c:pt>
              </c:numCache>
            </c:numRef>
          </c:val>
          <c:extLst>
            <c:ext xmlns:c16="http://schemas.microsoft.com/office/drawing/2014/chart" uri="{C3380CC4-5D6E-409C-BE32-E72D297353CC}">
              <c16:uniqueId val="{00000006-BF50-4DA8-B1E7-188B97859C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607</c:v>
                </c:pt>
                <c:pt idx="3">
                  <c:v>564</c:v>
                </c:pt>
                <c:pt idx="6">
                  <c:v>514</c:v>
                </c:pt>
                <c:pt idx="9">
                  <c:v>486</c:v>
                </c:pt>
                <c:pt idx="12">
                  <c:v>404</c:v>
                </c:pt>
              </c:numCache>
            </c:numRef>
          </c:val>
          <c:extLst>
            <c:ext xmlns:c16="http://schemas.microsoft.com/office/drawing/2014/chart" uri="{C3380CC4-5D6E-409C-BE32-E72D297353CC}">
              <c16:uniqueId val="{00000007-BF50-4DA8-B1E7-188B97859C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1723</c:v>
                </c:pt>
                <c:pt idx="3">
                  <c:v>1453</c:v>
                </c:pt>
                <c:pt idx="6">
                  <c:v>1286</c:v>
                </c:pt>
                <c:pt idx="9">
                  <c:v>1148</c:v>
                </c:pt>
                <c:pt idx="12">
                  <c:v>964</c:v>
                </c:pt>
              </c:numCache>
            </c:numRef>
          </c:val>
          <c:extLst>
            <c:ext xmlns:c16="http://schemas.microsoft.com/office/drawing/2014/chart" uri="{C3380CC4-5D6E-409C-BE32-E72D297353CC}">
              <c16:uniqueId val="{00000008-BF50-4DA8-B1E7-188B97859C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c:v>
                </c:pt>
                <c:pt idx="3">
                  <c:v>34</c:v>
                </c:pt>
                <c:pt idx="6">
                  <c:v>26</c:v>
                </c:pt>
                <c:pt idx="9">
                  <c:v>18</c:v>
                </c:pt>
                <c:pt idx="12">
                  <c:v>11</c:v>
                </c:pt>
              </c:numCache>
            </c:numRef>
          </c:val>
          <c:extLst>
            <c:ext xmlns:c16="http://schemas.microsoft.com/office/drawing/2014/chart" uri="{C3380CC4-5D6E-409C-BE32-E72D297353CC}">
              <c16:uniqueId val="{00000009-BF50-4DA8-B1E7-188B97859C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7414</c:v>
                </c:pt>
                <c:pt idx="3">
                  <c:v>7603</c:v>
                </c:pt>
                <c:pt idx="6">
                  <c:v>7566</c:v>
                </c:pt>
                <c:pt idx="9">
                  <c:v>7183</c:v>
                </c:pt>
                <c:pt idx="12">
                  <c:v>6738</c:v>
                </c:pt>
              </c:numCache>
            </c:numRef>
          </c:val>
          <c:extLst>
            <c:ext xmlns:c16="http://schemas.microsoft.com/office/drawing/2014/chart" uri="{C3380CC4-5D6E-409C-BE32-E72D297353CC}">
              <c16:uniqueId val="{0000000A-BF50-4DA8-B1E7-188B97859C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922</c:v>
                </c:pt>
                <c:pt idx="2">
                  <c:v>#N/A</c:v>
                </c:pt>
                <c:pt idx="3">
                  <c:v>#N/A</c:v>
                </c:pt>
                <c:pt idx="4">
                  <c:v>504</c:v>
                </c:pt>
                <c:pt idx="5">
                  <c:v>#N/A</c:v>
                </c:pt>
                <c:pt idx="6">
                  <c:v>#N/A</c:v>
                </c:pt>
                <c:pt idx="7">
                  <c:v>353</c:v>
                </c:pt>
                <c:pt idx="8">
                  <c:v>#N/A</c:v>
                </c:pt>
                <c:pt idx="9">
                  <c:v>#N/A</c:v>
                </c:pt>
                <c:pt idx="10">
                  <c:v>453</c:v>
                </c:pt>
                <c:pt idx="11">
                  <c:v>#N/A</c:v>
                </c:pt>
                <c:pt idx="12">
                  <c:v>#N/A</c:v>
                </c:pt>
                <c:pt idx="13">
                  <c:v>467</c:v>
                </c:pt>
                <c:pt idx="14">
                  <c:v>#N/A</c:v>
                </c:pt>
              </c:numCache>
            </c:numRef>
          </c:val>
          <c:smooth val="0"/>
          <c:extLst>
            <c:ext xmlns:c16="http://schemas.microsoft.com/office/drawing/2014/chart" uri="{C3380CC4-5D6E-409C-BE32-E72D297353CC}">
              <c16:uniqueId val="{0000000B-BF50-4DA8-B1E7-188B97859C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934</c:v>
                </c:pt>
                <c:pt idx="1">
                  <c:v>915</c:v>
                </c:pt>
                <c:pt idx="2">
                  <c:v>941</c:v>
                </c:pt>
              </c:numCache>
            </c:numRef>
          </c:val>
          <c:extLst>
            <c:ext xmlns:c16="http://schemas.microsoft.com/office/drawing/2014/chart" uri="{C3380CC4-5D6E-409C-BE32-E72D297353CC}">
              <c16:uniqueId val="{00000000-0A55-4455-95EE-37AF40974C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A55-4455-95EE-37AF40974C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840</c:v>
                </c:pt>
                <c:pt idx="1">
                  <c:v>914</c:v>
                </c:pt>
                <c:pt idx="2">
                  <c:v>891</c:v>
                </c:pt>
              </c:numCache>
            </c:numRef>
          </c:val>
          <c:extLst>
            <c:ext xmlns:c16="http://schemas.microsoft.com/office/drawing/2014/chart" uri="{C3380CC4-5D6E-409C-BE32-E72D297353CC}">
              <c16:uniqueId val="{00000002-0A55-4455-95EE-37AF40974C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埼玉県松伏町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年度の元利償還金は、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年度に借り入れた</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等の償還が</a:t>
          </a:r>
          <a:r>
            <a:rPr kumimoji="1" lang="ja-JP" altLang="en-US" sz="1100">
              <a:solidFill>
                <a:schemeClr val="dk1"/>
              </a:solidFill>
              <a:effectLst/>
              <a:latin typeface="+mn-lt"/>
              <a:ea typeface="+mn-ea"/>
              <a:cs typeface="+mn-cs"/>
            </a:rPr>
            <a:t>完了したため</a:t>
          </a:r>
          <a:r>
            <a:rPr kumimoji="1" lang="ja-JP" altLang="ja-JP" sz="1100">
              <a:solidFill>
                <a:schemeClr val="dk1"/>
              </a:solidFill>
              <a:effectLst/>
              <a:latin typeface="+mn-lt"/>
              <a:ea typeface="+mn-ea"/>
              <a:cs typeface="+mn-cs"/>
            </a:rPr>
            <a:t>、前年度と比べて</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公営企業債の元利償還金に対する繰入金については、公営企業において令和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年度に開始された償還額が、終了した償還額を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回ったため</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今後も事業の選択と集中、公営企業等への効率的な事業運営を働きかけることにより、健全な財政運営に努める。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埼玉県松伏町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一般会計における地方債現在高は、新たに発行した地方債が、償還完了の地方債を下回ったため、前年度よりも減額となった。今後も、投資的経費の抑制を図っていく。</a:t>
          </a:r>
          <a:endParaRPr lang="ja-JP" altLang="ja-JP" sz="1400">
            <a:effectLst/>
          </a:endParaRPr>
        </a:p>
        <a:p>
          <a:r>
            <a:rPr kumimoji="1" lang="ja-JP" altLang="ja-JP" sz="1100">
              <a:solidFill>
                <a:schemeClr val="dk1"/>
              </a:solidFill>
              <a:effectLst/>
              <a:latin typeface="+mn-lt"/>
              <a:ea typeface="+mn-ea"/>
              <a:cs typeface="+mn-cs"/>
            </a:rPr>
            <a:t>　債務負担行為に基づく支出予定額は、一部のかんがい排水路整備事業債等の償還が完了したため、前年度を下回った。</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今後も、債務負担行為対象事業の抑制等を行い、事業の選択と集中を徹底しながら抑制を図っていく。</a:t>
          </a:r>
          <a:endParaRPr lang="ja-JP" altLang="ja-JP" sz="1400">
            <a:effectLst/>
          </a:endParaRPr>
        </a:p>
        <a:p>
          <a:r>
            <a:rPr kumimoji="1" lang="ja-JP" altLang="ja-JP" sz="1100">
              <a:solidFill>
                <a:schemeClr val="dk1"/>
              </a:solidFill>
              <a:effectLst/>
              <a:latin typeface="+mn-lt"/>
              <a:ea typeface="+mn-ea"/>
              <a:cs typeface="+mn-cs"/>
            </a:rPr>
            <a:t>　公営企業債等繰入見込額は、下水道事業特別会計への繰出見込額が減となった。今後も、投資的経費の抑制を図っていく。</a:t>
          </a:r>
          <a:endParaRPr lang="ja-JP" altLang="ja-JP" sz="1400">
            <a:effectLst/>
          </a:endParaRPr>
        </a:p>
        <a:p>
          <a:r>
            <a:rPr kumimoji="1" lang="ja-JP" altLang="ja-JP" sz="1100">
              <a:solidFill>
                <a:schemeClr val="dk1"/>
              </a:solidFill>
              <a:effectLst/>
              <a:latin typeface="+mn-lt"/>
              <a:ea typeface="+mn-ea"/>
              <a:cs typeface="+mn-cs"/>
            </a:rPr>
            <a:t>　充当可能財源等は、財政調整基金等の各種基金への積立を行い、基準財政需要額に算入のある地方債を活用し財源確保に努める。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埼玉県松伏町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年度にかけて、財政調整基金は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したが特定目的基金が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財政調整基金は、当初予算にて</a:t>
          </a:r>
          <a:r>
            <a:rPr kumimoji="1" lang="en-US" altLang="ja-JP" sz="1100">
              <a:solidFill>
                <a:schemeClr val="dk1"/>
              </a:solidFill>
              <a:effectLst/>
              <a:latin typeface="+mn-lt"/>
              <a:ea typeface="+mn-ea"/>
              <a:cs typeface="+mn-cs"/>
            </a:rPr>
            <a:t>570,000</a:t>
          </a:r>
          <a:r>
            <a:rPr kumimoji="1" lang="ja-JP" altLang="ja-JP" sz="1100">
              <a:solidFill>
                <a:schemeClr val="dk1"/>
              </a:solidFill>
              <a:effectLst/>
              <a:latin typeface="+mn-lt"/>
              <a:ea typeface="+mn-ea"/>
              <a:cs typeface="+mn-cs"/>
            </a:rPr>
            <a:t>千円の取り崩し</a:t>
          </a:r>
          <a:r>
            <a:rPr kumimoji="1" lang="ja-JP" altLang="en-US" sz="1100">
              <a:solidFill>
                <a:schemeClr val="dk1"/>
              </a:solidFill>
              <a:effectLst/>
              <a:latin typeface="+mn-lt"/>
              <a:ea typeface="+mn-ea"/>
              <a:cs typeface="+mn-cs"/>
            </a:rPr>
            <a:t>を行ったものの</a:t>
          </a:r>
          <a:r>
            <a:rPr kumimoji="1" lang="ja-JP" altLang="ja-JP" sz="1100">
              <a:solidFill>
                <a:schemeClr val="dk1"/>
              </a:solidFill>
              <a:effectLst/>
              <a:latin typeface="+mn-lt"/>
              <a:ea typeface="+mn-ea"/>
              <a:cs typeface="+mn-cs"/>
            </a:rPr>
            <a:t>、補正予算にて積立を行った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、残高が</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また、特定目的基金では、主に松伏町公用・公共用施設整備基金について、当初予算にて</a:t>
          </a:r>
          <a:r>
            <a:rPr kumimoji="1" lang="ja-JP" altLang="en-US" sz="1100">
              <a:solidFill>
                <a:schemeClr val="dk1"/>
              </a:solidFill>
              <a:effectLst/>
              <a:latin typeface="+mn-lt"/>
              <a:ea typeface="+mn-ea"/>
              <a:cs typeface="+mn-cs"/>
            </a:rPr>
            <a:t>防災行政無線システム改修業務委託料</a:t>
          </a:r>
          <a:r>
            <a:rPr kumimoji="1" lang="ja-JP" altLang="ja-JP" sz="1100">
              <a:solidFill>
                <a:schemeClr val="dk1"/>
              </a:solidFill>
              <a:effectLst/>
              <a:latin typeface="+mn-lt"/>
              <a:ea typeface="+mn-ea"/>
              <a:cs typeface="+mn-cs"/>
            </a:rPr>
            <a:t>等の財源として、</a:t>
          </a:r>
          <a:r>
            <a:rPr kumimoji="1" lang="en-US" altLang="ja-JP" sz="1100">
              <a:solidFill>
                <a:schemeClr val="dk1"/>
              </a:solidFill>
              <a:effectLst/>
              <a:latin typeface="+mn-lt"/>
              <a:ea typeface="+mn-ea"/>
              <a:cs typeface="+mn-cs"/>
            </a:rPr>
            <a:t>52,000</a:t>
          </a:r>
          <a:r>
            <a:rPr kumimoji="1" lang="ja-JP" altLang="ja-JP" sz="1100">
              <a:solidFill>
                <a:schemeClr val="dk1"/>
              </a:solidFill>
              <a:effectLst/>
              <a:latin typeface="+mn-lt"/>
              <a:ea typeface="+mn-ea"/>
              <a:cs typeface="+mn-cs"/>
            </a:rPr>
            <a:t>千円取り崩しを行った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年度末残高は</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財政調整基金については、近年の異常気象による台風や竜巻等の災害等への対応も考慮し、その年度毎の決算状況を踏まえ、可能な範囲で積立てを行っていく。</a:t>
          </a:r>
          <a:endParaRPr lang="ja-JP" altLang="ja-JP" sz="1400">
            <a:effectLst/>
          </a:endParaRPr>
        </a:p>
        <a:p>
          <a:r>
            <a:rPr kumimoji="1" lang="ja-JP" altLang="ja-JP" sz="1100">
              <a:solidFill>
                <a:schemeClr val="dk1"/>
              </a:solidFill>
              <a:effectLst/>
              <a:latin typeface="+mn-lt"/>
              <a:ea typeface="+mn-ea"/>
              <a:cs typeface="+mn-cs"/>
            </a:rPr>
            <a:t>　今後の積立ての目安としては、当初予算後の時点で標準財政規模の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程度となるよう長期的に積立を行っていく。</a:t>
          </a:r>
          <a:endParaRPr lang="ja-JP" altLang="ja-JP" sz="1400">
            <a:effectLst/>
          </a:endParaRPr>
        </a:p>
        <a:p>
          <a:r>
            <a:rPr kumimoji="1" lang="ja-JP" altLang="ja-JP" sz="1100">
              <a:solidFill>
                <a:schemeClr val="dk1"/>
              </a:solidFill>
              <a:effectLst/>
              <a:latin typeface="+mn-lt"/>
              <a:ea typeface="+mn-ea"/>
              <a:cs typeface="+mn-cs"/>
            </a:rPr>
            <a:t>　特定目的基金については、今後策定予定の公共施設個別施設計画等を基に、その時点での財政状況を見極め、計画的に積立及び取り崩しを行っていく。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○松伏町公用・公共用施設整備基金：松伏町立小中学校及び松伏町学校給食共同調理場の建設及び施設の改修資金に充てるために設置</a:t>
          </a:r>
          <a:endParaRPr lang="ja-JP" altLang="ja-JP" sz="1400">
            <a:effectLst/>
          </a:endParaRPr>
        </a:p>
        <a:p>
          <a:r>
            <a:rPr kumimoji="1" lang="ja-JP" altLang="ja-JP" sz="1100">
              <a:solidFill>
                <a:schemeClr val="dk1"/>
              </a:solidFill>
              <a:effectLst/>
              <a:latin typeface="+mn-lt"/>
              <a:ea typeface="+mn-ea"/>
              <a:cs typeface="+mn-cs"/>
            </a:rPr>
            <a:t>○松伏町立小中学校建設等基金：公用・公共用施設の整備費用に充てるために設置</a:t>
          </a:r>
          <a:endParaRPr lang="ja-JP" altLang="ja-JP" sz="1400">
            <a:effectLst/>
          </a:endParaRPr>
        </a:p>
        <a:p>
          <a:r>
            <a:rPr kumimoji="1" lang="ja-JP" altLang="ja-JP" sz="1100">
              <a:solidFill>
                <a:schemeClr val="dk1"/>
              </a:solidFill>
              <a:effectLst/>
              <a:latin typeface="+mn-lt"/>
              <a:ea typeface="+mn-ea"/>
              <a:cs typeface="+mn-cs"/>
            </a:rPr>
            <a:t>○森林環境整備基金：木材利用の促進や普及啓発等の森林整備及びその促進に関する費用等に充てるために設置</a:t>
          </a:r>
          <a:endParaRPr lang="ja-JP" altLang="ja-JP" sz="1400">
            <a:effectLst/>
          </a:endParaRPr>
        </a:p>
        <a:p>
          <a:r>
            <a:rPr kumimoji="1" lang="ja-JP" altLang="ja-JP" sz="1100">
              <a:solidFill>
                <a:schemeClr val="dk1"/>
              </a:solidFill>
              <a:effectLst/>
              <a:latin typeface="+mn-lt"/>
              <a:ea typeface="+mn-ea"/>
              <a:cs typeface="+mn-cs"/>
            </a:rPr>
            <a:t>○企業版ふるさと納税基金：まち・ひと・しごと創生寄附活用事業に要する経費に充てるために設置</a:t>
          </a:r>
          <a:endParaRPr lang="ja-JP" altLang="ja-JP" sz="1400">
            <a:effectLst/>
          </a:endParaRPr>
        </a:p>
        <a:p>
          <a:r>
            <a:rPr kumimoji="1" lang="ja-JP" altLang="ja-JP" sz="1100">
              <a:solidFill>
                <a:schemeClr val="dk1"/>
              </a:solidFill>
              <a:effectLst/>
              <a:latin typeface="+mn-lt"/>
              <a:ea typeface="+mn-ea"/>
              <a:cs typeface="+mn-cs"/>
            </a:rPr>
            <a:t>○まちづくり整備基金：次世代へつなぐ住みよいまちづくりの骨格となる事業の円滑な推進に要する経費に充てるために設置</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○松伏町公用・公共用施設整備基金：当初予算に</a:t>
          </a:r>
          <a:r>
            <a:rPr kumimoji="1" lang="ja-JP" altLang="en-US" sz="1100">
              <a:solidFill>
                <a:schemeClr val="dk1"/>
              </a:solidFill>
              <a:effectLst/>
              <a:latin typeface="+mn-lt"/>
              <a:ea typeface="+mn-ea"/>
              <a:cs typeface="+mn-cs"/>
            </a:rPr>
            <a:t>おい</a:t>
          </a:r>
          <a:r>
            <a:rPr kumimoji="1" lang="ja-JP" altLang="ja-JP" sz="1100">
              <a:solidFill>
                <a:schemeClr val="dk1"/>
              </a:solidFill>
              <a:effectLst/>
              <a:latin typeface="+mn-lt"/>
              <a:ea typeface="+mn-ea"/>
              <a:cs typeface="+mn-cs"/>
            </a:rPr>
            <a:t>て防災行政無線システム改修業務委託料等の財源として、</a:t>
          </a:r>
          <a:r>
            <a:rPr kumimoji="1" lang="en-US" altLang="ja-JP" sz="1100">
              <a:solidFill>
                <a:schemeClr val="dk1"/>
              </a:solidFill>
              <a:effectLst/>
              <a:latin typeface="+mn-lt"/>
              <a:ea typeface="+mn-ea"/>
              <a:cs typeface="+mn-cs"/>
            </a:rPr>
            <a:t>52,000</a:t>
          </a:r>
          <a:r>
            <a:rPr kumimoji="1" lang="ja-JP" altLang="ja-JP" sz="1100">
              <a:solidFill>
                <a:schemeClr val="dk1"/>
              </a:solidFill>
              <a:effectLst/>
              <a:latin typeface="+mn-lt"/>
              <a:ea typeface="+mn-ea"/>
              <a:cs typeface="+mn-cs"/>
            </a:rPr>
            <a:t>千円取り崩しを行ったことにより年度末残高は減額となった。</a:t>
          </a:r>
          <a:endParaRPr lang="ja-JP" altLang="ja-JP" sz="1400">
            <a:effectLst/>
          </a:endParaRPr>
        </a:p>
        <a:p>
          <a:r>
            <a:rPr kumimoji="1" lang="ja-JP" altLang="ja-JP" sz="1100">
              <a:solidFill>
                <a:schemeClr val="dk1"/>
              </a:solidFill>
              <a:effectLst/>
              <a:latin typeface="+mn-lt"/>
              <a:ea typeface="+mn-ea"/>
              <a:cs typeface="+mn-cs"/>
            </a:rPr>
            <a:t>○松伏町立小中学校建設等基金：</a:t>
          </a:r>
          <a:r>
            <a:rPr kumimoji="1" lang="ja-JP" altLang="en-US" sz="1100">
              <a:solidFill>
                <a:schemeClr val="dk1"/>
              </a:solidFill>
              <a:effectLst/>
              <a:latin typeface="+mn-lt"/>
              <a:ea typeface="+mn-ea"/>
              <a:cs typeface="+mn-cs"/>
            </a:rPr>
            <a:t>当初予算において学校給食センター空調設備改修工事等の財源として、</a:t>
          </a:r>
          <a:r>
            <a:rPr kumimoji="1" lang="en-US" altLang="ja-JP" sz="1100">
              <a:solidFill>
                <a:schemeClr val="dk1"/>
              </a:solidFill>
              <a:effectLst/>
              <a:latin typeface="+mn-lt"/>
              <a:ea typeface="+mn-ea"/>
              <a:cs typeface="+mn-cs"/>
            </a:rPr>
            <a:t>48,000</a:t>
          </a:r>
          <a:r>
            <a:rPr kumimoji="1" lang="ja-JP" altLang="en-US" sz="1100">
              <a:solidFill>
                <a:schemeClr val="dk1"/>
              </a:solidFill>
              <a:effectLst/>
              <a:latin typeface="+mn-lt"/>
              <a:ea typeface="+mn-ea"/>
              <a:cs typeface="+mn-cs"/>
            </a:rPr>
            <a:t>千円取り崩しを行ったことにより年度末残高は減額となった。</a:t>
          </a:r>
          <a:endParaRPr lang="ja-JP" altLang="ja-JP" sz="1400">
            <a:effectLst/>
          </a:endParaRPr>
        </a:p>
        <a:p>
          <a:r>
            <a:rPr kumimoji="1" lang="ja-JP" altLang="ja-JP" sz="1100">
              <a:solidFill>
                <a:schemeClr val="dk1"/>
              </a:solidFill>
              <a:effectLst/>
              <a:latin typeface="+mn-lt"/>
              <a:ea typeface="+mn-ea"/>
              <a:cs typeface="+mn-cs"/>
            </a:rPr>
            <a:t>○森林環境整備基金：翌年度以降の事業に備えるため</a:t>
          </a:r>
          <a:r>
            <a:rPr kumimoji="1" lang="en-US" altLang="ja-JP" sz="1100">
              <a:solidFill>
                <a:schemeClr val="dk1"/>
              </a:solidFill>
              <a:effectLst/>
              <a:latin typeface="+mn-lt"/>
              <a:ea typeface="+mn-ea"/>
              <a:cs typeface="+mn-cs"/>
            </a:rPr>
            <a:t>3,408</a:t>
          </a:r>
          <a:r>
            <a:rPr kumimoji="1" lang="ja-JP" altLang="ja-JP" sz="1100">
              <a:solidFill>
                <a:schemeClr val="dk1"/>
              </a:solidFill>
              <a:effectLst/>
              <a:latin typeface="+mn-lt"/>
              <a:ea typeface="+mn-ea"/>
              <a:cs typeface="+mn-cs"/>
            </a:rPr>
            <a:t>千円積み立てを行ったため、増額となった。</a:t>
          </a:r>
          <a:endParaRPr lang="ja-JP" altLang="ja-JP" sz="1400">
            <a:effectLst/>
          </a:endParaRPr>
        </a:p>
        <a:p>
          <a:r>
            <a:rPr kumimoji="1" lang="ja-JP" altLang="ja-JP" sz="1100">
              <a:solidFill>
                <a:schemeClr val="dk1"/>
              </a:solidFill>
              <a:effectLst/>
              <a:latin typeface="+mn-lt"/>
              <a:ea typeface="+mn-ea"/>
              <a:cs typeface="+mn-cs"/>
            </a:rPr>
            <a:t>○企業版ふるさと納税基金：補正予算にて</a:t>
          </a:r>
          <a:r>
            <a:rPr kumimoji="1" lang="ja-JP" altLang="en-US" sz="1100">
              <a:solidFill>
                <a:schemeClr val="dk1"/>
              </a:solidFill>
              <a:effectLst/>
              <a:latin typeface="+mn-lt"/>
              <a:ea typeface="+mn-ea"/>
              <a:cs typeface="+mn-cs"/>
            </a:rPr>
            <a:t>道路区画線設置工事</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1,320</a:t>
          </a:r>
          <a:r>
            <a:rPr kumimoji="1" lang="ja-JP" altLang="ja-JP" sz="1100">
              <a:solidFill>
                <a:schemeClr val="dk1"/>
              </a:solidFill>
              <a:effectLst/>
              <a:latin typeface="+mn-lt"/>
              <a:ea typeface="+mn-ea"/>
              <a:cs typeface="+mn-cs"/>
            </a:rPr>
            <a:t>千円取り崩しを行った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翌年度以降の事業に備えるため</a:t>
          </a:r>
          <a:r>
            <a:rPr kumimoji="1" lang="ja-JP" altLang="en-US" sz="1100">
              <a:solidFill>
                <a:schemeClr val="dk1"/>
              </a:solidFill>
              <a:effectLst/>
              <a:latin typeface="+mn-lt"/>
              <a:ea typeface="+mn-ea"/>
              <a:cs typeface="+mn-cs"/>
            </a:rPr>
            <a:t>新たに企業版ふるさと納税として寄附のあった</a:t>
          </a:r>
          <a:r>
            <a:rPr kumimoji="1" lang="en-US" altLang="ja-JP" sz="1100">
              <a:solidFill>
                <a:schemeClr val="dk1"/>
              </a:solidFill>
              <a:effectLst/>
              <a:latin typeface="+mn-lt"/>
              <a:ea typeface="+mn-ea"/>
              <a:cs typeface="+mn-cs"/>
            </a:rPr>
            <a:t>11,000</a:t>
          </a:r>
          <a:r>
            <a:rPr kumimoji="1" lang="ja-JP" altLang="ja-JP" sz="1100">
              <a:solidFill>
                <a:schemeClr val="dk1"/>
              </a:solidFill>
              <a:effectLst/>
              <a:latin typeface="+mn-lt"/>
              <a:ea typeface="+mn-ea"/>
              <a:cs typeface="+mn-cs"/>
            </a:rPr>
            <a:t>千円積み立てを行った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○まちづくり整備基金：</a:t>
          </a:r>
          <a:r>
            <a:rPr kumimoji="1" lang="ja-JP" altLang="en-US" sz="1100">
              <a:solidFill>
                <a:schemeClr val="dk1"/>
              </a:solidFill>
              <a:effectLst/>
              <a:latin typeface="+mn-lt"/>
              <a:ea typeface="+mn-ea"/>
              <a:cs typeface="+mn-cs"/>
            </a:rPr>
            <a:t>当初予算において、松伏町地域公共交通活性化協議会補助金の財源として、</a:t>
          </a:r>
          <a:r>
            <a:rPr kumimoji="1" lang="en-US" altLang="ja-JP" sz="1100">
              <a:solidFill>
                <a:schemeClr val="dk1"/>
              </a:solidFill>
              <a:effectLst/>
              <a:latin typeface="+mn-lt"/>
              <a:ea typeface="+mn-ea"/>
              <a:cs typeface="+mn-cs"/>
            </a:rPr>
            <a:t>50,000</a:t>
          </a:r>
          <a:r>
            <a:rPr kumimoji="1" lang="ja-JP" altLang="en-US" sz="1100">
              <a:solidFill>
                <a:schemeClr val="dk1"/>
              </a:solidFill>
              <a:effectLst/>
              <a:latin typeface="+mn-lt"/>
              <a:ea typeface="+mn-ea"/>
              <a:cs typeface="+mn-cs"/>
            </a:rPr>
            <a:t>千円取り崩したことにより年度末残高は減額となった。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○松伏町公用・公共用施設整備基金：公共施設個別施設計画等を基に、その時点での財政状況を見極め、計画的に積立及び取り崩しを行っていく。</a:t>
          </a:r>
          <a:endParaRPr lang="ja-JP" altLang="ja-JP" sz="1400">
            <a:effectLst/>
          </a:endParaRPr>
        </a:p>
        <a:p>
          <a:r>
            <a:rPr kumimoji="1" lang="ja-JP" altLang="ja-JP" sz="1100">
              <a:solidFill>
                <a:schemeClr val="dk1"/>
              </a:solidFill>
              <a:effectLst/>
              <a:latin typeface="+mn-lt"/>
              <a:ea typeface="+mn-ea"/>
              <a:cs typeface="+mn-cs"/>
            </a:rPr>
            <a:t>○松伏町立小中学校建設等基金：公共施設個別施設計画等を基に、その時点での財政状況を見極め、計画的に積立及び取り崩しを行っていく。</a:t>
          </a:r>
          <a:endParaRPr lang="ja-JP" altLang="ja-JP" sz="1400">
            <a:effectLst/>
          </a:endParaRPr>
        </a:p>
        <a:p>
          <a:r>
            <a:rPr kumimoji="1" lang="ja-JP" altLang="ja-JP" sz="1100">
              <a:solidFill>
                <a:schemeClr val="dk1"/>
              </a:solidFill>
              <a:effectLst/>
              <a:latin typeface="+mn-lt"/>
              <a:ea typeface="+mn-ea"/>
              <a:cs typeface="+mn-cs"/>
            </a:rPr>
            <a:t>○森林環境整備基金：公共施設個別施設計画等を基に、その時点での財政状況を見極め、計画的に積立及び取り崩しを行っていく。</a:t>
          </a:r>
          <a:endParaRPr lang="ja-JP" altLang="ja-JP" sz="1400">
            <a:effectLst/>
          </a:endParaRPr>
        </a:p>
        <a:p>
          <a:r>
            <a:rPr kumimoji="1" lang="ja-JP" altLang="ja-JP" sz="1100">
              <a:solidFill>
                <a:schemeClr val="dk1"/>
              </a:solidFill>
              <a:effectLst/>
              <a:latin typeface="+mn-lt"/>
              <a:ea typeface="+mn-ea"/>
              <a:cs typeface="+mn-cs"/>
            </a:rPr>
            <a:t>○企業版ふるさと納税基金：寄附者の意向を基に、まち・ひと・しごと創生寄附活用事業のため、計画的に積立及び取り崩しを行っていく。</a:t>
          </a:r>
          <a:endParaRPr lang="ja-JP" altLang="ja-JP" sz="1400">
            <a:effectLst/>
          </a:endParaRPr>
        </a:p>
        <a:p>
          <a:r>
            <a:rPr kumimoji="1" lang="ja-JP" altLang="ja-JP" sz="1100">
              <a:solidFill>
                <a:schemeClr val="dk1"/>
              </a:solidFill>
              <a:effectLst/>
              <a:latin typeface="+mn-lt"/>
              <a:ea typeface="+mn-ea"/>
              <a:cs typeface="+mn-cs"/>
            </a:rPr>
            <a:t>○まちづくり整備基金：公共施設個別施設計画等を基に、その時点での財政状況を見極め、計画的に積立及び取り崩しを行っていく。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財政調整基金は、当初予算にて</a:t>
          </a:r>
          <a:r>
            <a:rPr kumimoji="1" lang="en-US" altLang="ja-JP" sz="1100">
              <a:solidFill>
                <a:schemeClr val="dk1"/>
              </a:solidFill>
              <a:effectLst/>
              <a:latin typeface="+mn-lt"/>
              <a:ea typeface="+mn-ea"/>
              <a:cs typeface="+mn-cs"/>
            </a:rPr>
            <a:t>570,000</a:t>
          </a:r>
          <a:r>
            <a:rPr kumimoji="1" lang="ja-JP" altLang="ja-JP" sz="1100">
              <a:solidFill>
                <a:schemeClr val="dk1"/>
              </a:solidFill>
              <a:effectLst/>
              <a:latin typeface="+mn-lt"/>
              <a:ea typeface="+mn-ea"/>
              <a:cs typeface="+mn-cs"/>
            </a:rPr>
            <a:t>千円の取り崩しを行ったものの、補正予算にて積立を行ったため、残高が増額した。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近年の異常気象による台風や竜巻等の災害等への対応も考慮し、その年度毎の決算状況を踏まえ、可能な範囲で積立てを行っていく。今後の積立ての目安としては、当初予算後の時点で標準財政規模の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程度となるよう長期的に積立を行っていく。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27,857
27,170
16.20
10,854,927
10,140,074
647,647
6,451,019
6,737,704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人口の減少や高齢化に加え、町内に中心となる産業がないこと等により、財政基盤が弱く、類似団体平均を少し下回っている。</a:t>
          </a:r>
          <a:endParaRPr lang="ja-JP" altLang="ja-JP" sz="1400">
            <a:effectLst/>
          </a:endParaRPr>
        </a:p>
        <a:p>
          <a:r>
            <a:rPr kumimoji="1" lang="ja-JP" altLang="ja-JP" sz="1100">
              <a:solidFill>
                <a:schemeClr val="dk1"/>
              </a:solidFill>
              <a:effectLst/>
              <a:latin typeface="+mn-lt"/>
              <a:ea typeface="+mn-ea"/>
              <a:cs typeface="+mn-cs"/>
            </a:rPr>
            <a:t>　町の組織の見直しや定員管理及び給与の適正化等による歳出の徹底的な見直し、地方税の徴収強化などの取り組みを通じて、財政基盤の強化に努める。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7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歳入における経常一般財源は前年度と比較して、</a:t>
          </a:r>
          <a:r>
            <a:rPr kumimoji="1" lang="ja-JP" altLang="en-US" sz="1100">
              <a:solidFill>
                <a:schemeClr val="dk1"/>
              </a:solidFill>
              <a:effectLst/>
              <a:latin typeface="+mn-lt"/>
              <a:ea typeface="+mn-ea"/>
              <a:cs typeface="+mn-cs"/>
            </a:rPr>
            <a:t>地方交付税</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したことにより、</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となった。また、歳出における経常一般財源は義務的経費に対する充当額が</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（人件費は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）したことから経常収支比率は対前年比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今後も歳入においては、税の徴収対策等を強化することで一般財源確保に努めていくとともに、歳出においては、各事業の精査等により経常経費の圧縮を図っていく。</a:t>
          </a: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16828</xdr:rowOff>
    </xdr:from>
    <xdr:to>
      <xdr:col>23</xdr:col>
      <xdr:colOff>133350</xdr:colOff>
      <xdr:row>61</xdr:row>
      <xdr:rowOff>95250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475278"/>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91757</xdr:rowOff>
    </xdr:from>
    <xdr:to>
      <xdr:col>19</xdr:col>
      <xdr:colOff>133350</xdr:colOff>
      <xdr:row>61</xdr:row>
      <xdr:rowOff>95250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78757"/>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169228</xdr:rowOff>
    </xdr:from>
    <xdr:to>
      <xdr:col>15</xdr:col>
      <xdr:colOff>82550</xdr:colOff>
      <xdr:row>60</xdr:row>
      <xdr:rowOff>91757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13328"/>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169228</xdr:rowOff>
    </xdr:from>
    <xdr:to>
      <xdr:col>11</xdr:col>
      <xdr:colOff>31750</xdr:colOff>
      <xdr:row>61</xdr:row>
      <xdr:rowOff>10795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13328"/>
          <a:ext cx="889000" cy="3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137478</xdr:rowOff>
    </xdr:from>
    <xdr:to>
      <xdr:col>23</xdr:col>
      <xdr:colOff>184150</xdr:colOff>
      <xdr:row>61</xdr:row>
      <xdr:rowOff>67628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154005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2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40957</xdr:rowOff>
    </xdr:from>
    <xdr:to>
      <xdr:col>15</xdr:col>
      <xdr:colOff>133350</xdr:colOff>
      <xdr:row>60</xdr:row>
      <xdr:rowOff>142557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152734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118428</xdr:rowOff>
    </xdr:from>
    <xdr:to>
      <xdr:col>11</xdr:col>
      <xdr:colOff>82550</xdr:colOff>
      <xdr:row>59</xdr:row>
      <xdr:rowOff>48578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58755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131445</xdr:rowOff>
    </xdr:from>
    <xdr:to>
      <xdr:col>7</xdr:col>
      <xdr:colOff>31750</xdr:colOff>
      <xdr:row>61</xdr:row>
      <xdr:rowOff>61595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71772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人当たりの人件費・物件費等が</a:t>
          </a:r>
          <a:r>
            <a:rPr kumimoji="1" lang="en-US" altLang="ja-JP" sz="1100">
              <a:solidFill>
                <a:schemeClr val="dk1"/>
              </a:solidFill>
              <a:effectLst/>
              <a:latin typeface="+mn-lt"/>
              <a:ea typeface="+mn-ea"/>
              <a:cs typeface="+mn-cs"/>
            </a:rPr>
            <a:t>120,557</a:t>
          </a:r>
          <a:r>
            <a:rPr kumimoji="1" lang="ja-JP" altLang="ja-JP" sz="1100">
              <a:solidFill>
                <a:schemeClr val="dk1"/>
              </a:solidFill>
              <a:effectLst/>
              <a:latin typeface="+mn-lt"/>
              <a:ea typeface="+mn-ea"/>
              <a:cs typeface="+mn-cs"/>
            </a:rPr>
            <a:t>円であり、類似団体平均と比較して低い水準となっている。その要因として、ごみ処理業務や消防業務を一部事務組合で行っていることや、民間で実施可能な事業については積極的に指定管理制度を導入し、コスト削減に努めていることがあげられる。</a:t>
          </a:r>
          <a:endParaRPr lang="ja-JP" altLang="ja-JP" sz="1400">
            <a:effectLst/>
          </a:endParaRPr>
        </a:p>
        <a:p>
          <a:r>
            <a:rPr kumimoji="1" lang="ja-JP" altLang="ja-JP" sz="1100">
              <a:solidFill>
                <a:schemeClr val="dk1"/>
              </a:solidFill>
              <a:effectLst/>
              <a:latin typeface="+mn-lt"/>
              <a:ea typeface="+mn-ea"/>
              <a:cs typeface="+mn-cs"/>
            </a:rPr>
            <a:t>　しかし、一部事務組合の人件費・物件費等に充てる負担金や、公共下水道事業などの公営企業会計の人件費・物件費等に充てる繰出金を合計した場合、人口一人当たりの金額は増加することになるため、引続きこれらも含めた経費について抑制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46259</xdr:rowOff>
    </xdr:from>
    <xdr:to>
      <xdr:col>23</xdr:col>
      <xdr:colOff>133350</xdr:colOff>
      <xdr:row>82</xdr:row>
      <xdr:rowOff>66859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05159"/>
          <a:ext cx="8382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46259</xdr:rowOff>
    </xdr:from>
    <xdr:to>
      <xdr:col>19</xdr:col>
      <xdr:colOff>133350</xdr:colOff>
      <xdr:row>82</xdr:row>
      <xdr:rowOff>92094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05159"/>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1612</xdr:rowOff>
    </xdr:from>
    <xdr:to>
      <xdr:col>15</xdr:col>
      <xdr:colOff>82550</xdr:colOff>
      <xdr:row>82</xdr:row>
      <xdr:rowOff>92094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60512"/>
          <a:ext cx="889000" cy="9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1612</xdr:rowOff>
    </xdr:from>
    <xdr:to>
      <xdr:col>11</xdr:col>
      <xdr:colOff>31750</xdr:colOff>
      <xdr:row>82</xdr:row>
      <xdr:rowOff>9624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060512"/>
          <a:ext cx="889000" cy="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16059</xdr:rowOff>
    </xdr:from>
    <xdr:to>
      <xdr:col>23</xdr:col>
      <xdr:colOff>184150</xdr:colOff>
      <xdr:row>82</xdr:row>
      <xdr:rowOff>117659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7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108786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9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166909</xdr:rowOff>
    </xdr:from>
    <xdr:to>
      <xdr:col>19</xdr:col>
      <xdr:colOff>184150</xdr:colOff>
      <xdr:row>82</xdr:row>
      <xdr:rowOff>97059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5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107236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2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41294</xdr:rowOff>
    </xdr:from>
    <xdr:to>
      <xdr:col>15</xdr:col>
      <xdr:colOff>133350</xdr:colOff>
      <xdr:row>82</xdr:row>
      <xdr:rowOff>142894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153071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122262</xdr:rowOff>
    </xdr:from>
    <xdr:to>
      <xdr:col>11</xdr:col>
      <xdr:colOff>82550</xdr:colOff>
      <xdr:row>82</xdr:row>
      <xdr:rowOff>52412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0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62589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7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130274</xdr:rowOff>
    </xdr:from>
    <xdr:to>
      <xdr:col>7</xdr:col>
      <xdr:colOff>31750</xdr:colOff>
      <xdr:row>82</xdr:row>
      <xdr:rowOff>60424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70601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8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採用、退職に伴う職員構成の変動及び職員数が少ない団体であるため、経験年数による階層変動が顕著であるが、ラスパイレス指数は令和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ポイント減少したが、依然として類似団体と比較して高い水準となっている。</a:t>
          </a:r>
          <a:endParaRPr lang="ja-JP" altLang="ja-JP" sz="1400">
            <a:effectLst/>
          </a:endParaRPr>
        </a:p>
        <a:p>
          <a:r>
            <a:rPr kumimoji="1" lang="ja-JP" altLang="ja-JP" sz="1100">
              <a:solidFill>
                <a:schemeClr val="dk1"/>
              </a:solidFill>
              <a:effectLst/>
              <a:latin typeface="+mn-lt"/>
              <a:ea typeface="+mn-ea"/>
              <a:cs typeface="+mn-cs"/>
            </a:rPr>
            <a:t>　今後も、社会情勢や財政事情の変化に対応するため、ラスパイレス指数に注視しながら、給与水準及び各種手当の適正化に努めていく。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67129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773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87</xdr:row>
      <xdr:rowOff>68036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118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68036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8463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739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過去の勧奨退職の実施及び新規採用抑制策により</a:t>
          </a:r>
          <a:r>
            <a:rPr kumimoji="1" lang="en-US" altLang="ja-JP" sz="1100">
              <a:solidFill>
                <a:schemeClr val="dk1"/>
              </a:solidFill>
              <a:effectLst/>
              <a:latin typeface="+mn-lt"/>
              <a:ea typeface="+mn-ea"/>
              <a:cs typeface="+mn-cs"/>
            </a:rPr>
            <a:t>6.39</a:t>
          </a:r>
          <a:r>
            <a:rPr kumimoji="1" lang="ja-JP" altLang="ja-JP" sz="1100">
              <a:solidFill>
                <a:schemeClr val="dk1"/>
              </a:solidFill>
              <a:effectLst/>
              <a:latin typeface="+mn-lt"/>
              <a:ea typeface="+mn-ea"/>
              <a:cs typeface="+mn-cs"/>
            </a:rPr>
            <a:t>人と前年度ポイント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類似団体に比べ低い水準にあるが、今後も、事務事業に支障をきたさないよう努めながら、事務の効率化やアウトソーシングの推進、嘱託職員等の雇用に取り組み、効率的な行政運営を目指し、松伏町定員適正化計画に沿って、定員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60</xdr:row>
      <xdr:rowOff>163477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445115"/>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146050</xdr:rowOff>
    </xdr:from>
    <xdr:to>
      <xdr:col>77</xdr:col>
      <xdr:colOff>44450</xdr:colOff>
      <xdr:row>60</xdr:row>
      <xdr:rowOff>163477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33050"/>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132645</xdr:rowOff>
    </xdr:from>
    <xdr:to>
      <xdr:col>72</xdr:col>
      <xdr:colOff>203200</xdr:colOff>
      <xdr:row>60</xdr:row>
      <xdr:rowOff>146050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1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124601</xdr:rowOff>
    </xdr:from>
    <xdr:to>
      <xdr:col>68</xdr:col>
      <xdr:colOff>152400</xdr:colOff>
      <xdr:row>60</xdr:row>
      <xdr:rowOff>132645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1160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107315</xdr:rowOff>
    </xdr:from>
    <xdr:to>
      <xdr:col>81</xdr:col>
      <xdr:colOff>95250</xdr:colOff>
      <xdr:row>61</xdr:row>
      <xdr:rowOff>37465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123842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112677</xdr:rowOff>
    </xdr:from>
    <xdr:to>
      <xdr:col>77</xdr:col>
      <xdr:colOff>95250</xdr:colOff>
      <xdr:row>61</xdr:row>
      <xdr:rowOff>42827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95250</xdr:rowOff>
    </xdr:from>
    <xdr:to>
      <xdr:col>73</xdr:col>
      <xdr:colOff>44450</xdr:colOff>
      <xdr:row>61</xdr:row>
      <xdr:rowOff>25400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81845</xdr:rowOff>
    </xdr:from>
    <xdr:to>
      <xdr:col>68</xdr:col>
      <xdr:colOff>203200</xdr:colOff>
      <xdr:row>61</xdr:row>
      <xdr:rowOff>11995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73801</xdr:rowOff>
    </xdr:from>
    <xdr:to>
      <xdr:col>64</xdr:col>
      <xdr:colOff>152400</xdr:colOff>
      <xdr:row>61</xdr:row>
      <xdr:rowOff>3951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6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14128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2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実質公債費比率計算の分子である元利償還金</a:t>
          </a:r>
          <a:r>
            <a:rPr kumimoji="1" lang="ja-JP" altLang="en-US" sz="1100">
              <a:solidFill>
                <a:schemeClr val="dk1"/>
              </a:solidFill>
              <a:effectLst/>
              <a:latin typeface="+mn-lt"/>
              <a:ea typeface="+mn-ea"/>
              <a:cs typeface="+mn-cs"/>
            </a:rPr>
            <a:t>は減額となったが</a:t>
          </a:r>
          <a:r>
            <a:rPr kumimoji="1" lang="ja-JP" altLang="ja-JP" sz="1100">
              <a:solidFill>
                <a:schemeClr val="dk1"/>
              </a:solidFill>
              <a:effectLst/>
              <a:latin typeface="+mn-lt"/>
              <a:ea typeface="+mn-ea"/>
              <a:cs typeface="+mn-cs"/>
            </a:rPr>
            <a:t>一部事務組合の公債費等が増額により前年度比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依然として類似団体と比較して低い水準となっている。</a:t>
          </a:r>
          <a:endParaRPr lang="ja-JP" altLang="ja-JP" sz="1400">
            <a:effectLst/>
          </a:endParaRPr>
        </a:p>
        <a:p>
          <a:r>
            <a:rPr kumimoji="1" lang="ja-JP" altLang="ja-JP" sz="1100">
              <a:solidFill>
                <a:schemeClr val="dk1"/>
              </a:solidFill>
              <a:effectLst/>
              <a:latin typeface="+mn-lt"/>
              <a:ea typeface="+mn-ea"/>
              <a:cs typeface="+mn-cs"/>
            </a:rPr>
            <a:t>　地方債は後年度の償還が財政の弾力性を阻む要因となることから、今後も、緊急度・町民のニーズを勘案した事業の選択を進めるとともに、新規発行の抑制に努める。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60113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815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52070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493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60113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5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将来負担額である地方債の現在高や公営企業債等繰入見込額等が減額となったが、充当可能財源である基金残</a:t>
          </a:r>
          <a:r>
            <a:rPr kumimoji="1" lang="ja-JP" altLang="en-US" sz="1100">
              <a:solidFill>
                <a:schemeClr val="dk1"/>
              </a:solidFill>
              <a:effectLst/>
              <a:latin typeface="+mn-lt"/>
              <a:ea typeface="+mn-ea"/>
              <a:cs typeface="+mn-cs"/>
            </a:rPr>
            <a:t>高も</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したため、将来負担比率は前年度</a:t>
          </a:r>
          <a:r>
            <a:rPr kumimoji="1" lang="ja-JP" altLang="en-US" sz="1100">
              <a:solidFill>
                <a:schemeClr val="dk1"/>
              </a:solidFill>
              <a:effectLst/>
              <a:latin typeface="+mn-lt"/>
              <a:ea typeface="+mn-ea"/>
              <a:cs typeface="+mn-cs"/>
            </a:rPr>
            <a:t>と比較して同率の水準となった。</a:t>
          </a:r>
          <a:r>
            <a:rPr kumimoji="1" lang="ja-JP" altLang="ja-JP" sz="1100">
              <a:solidFill>
                <a:schemeClr val="dk1"/>
              </a:solidFill>
              <a:effectLst/>
              <a:latin typeface="+mn-lt"/>
              <a:ea typeface="+mn-ea"/>
              <a:cs typeface="+mn-cs"/>
            </a:rPr>
            <a:t>依然として類似団体と比較して高い水準となっている。</a:t>
          </a:r>
          <a:endParaRPr lang="ja-JP" altLang="ja-JP" sz="1400">
            <a:effectLst/>
          </a:endParaRPr>
        </a:p>
        <a:p>
          <a:r>
            <a:rPr kumimoji="1" lang="ja-JP" altLang="ja-JP" sz="1100">
              <a:solidFill>
                <a:schemeClr val="dk1"/>
              </a:solidFill>
              <a:effectLst/>
              <a:latin typeface="+mn-lt"/>
              <a:ea typeface="+mn-ea"/>
              <a:cs typeface="+mn-cs"/>
            </a:rPr>
            <a:t>　今後も危険性や緊急性を勘案し事業の選択と集中を進めながら、起債額の圧縮に努め、財政の健全化を図っていく。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50800</xdr:rowOff>
    </xdr:from>
    <xdr:to>
      <xdr:col>81</xdr:col>
      <xdr:colOff>44450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45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23223</xdr:rowOff>
    </xdr:from>
    <xdr:to>
      <xdr:col>77</xdr:col>
      <xdr:colOff>44450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42352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23223</xdr:rowOff>
    </xdr:from>
    <xdr:to>
      <xdr:col>72</xdr:col>
      <xdr:colOff>203200</xdr:colOff>
      <xdr:row>14</xdr:row>
      <xdr:rowOff>64588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2352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64588</xdr:rowOff>
    </xdr:from>
    <xdr:to>
      <xdr:col>68</xdr:col>
      <xdr:colOff>152400</xdr:colOff>
      <xdr:row>15</xdr:row>
      <xdr:rowOff>39642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464888"/>
          <a:ext cx="889000" cy="1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143527</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0</xdr:rowOff>
    </xdr:from>
    <xdr:to>
      <xdr:col>77</xdr:col>
      <xdr:colOff>95250</xdr:colOff>
      <xdr:row>14</xdr:row>
      <xdr:rowOff>101600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86377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143873</xdr:rowOff>
    </xdr:from>
    <xdr:to>
      <xdr:col>73</xdr:col>
      <xdr:colOff>44450</xdr:colOff>
      <xdr:row>14</xdr:row>
      <xdr:rowOff>74023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58800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13788</xdr:rowOff>
    </xdr:from>
    <xdr:to>
      <xdr:col>68</xdr:col>
      <xdr:colOff>203200</xdr:colOff>
      <xdr:row>14</xdr:row>
      <xdr:rowOff>115388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100165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0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160292</xdr:rowOff>
    </xdr:from>
    <xdr:to>
      <xdr:col>64</xdr:col>
      <xdr:colOff>152400</xdr:colOff>
      <xdr:row>15</xdr:row>
      <xdr:rowOff>90442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75219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4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27,857
27,170
16.20
10,854,927
10,140,074
647,647
6,451,019
6,737,704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過去からの勧奨退職及び新規採用の抑制により、人口千人当たりの職員数は類似団体と比べ少なく、人件費に係る経常収支比率の割合も前年度比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ポイント低下しており、類似団体と比較して低い水準となっている。</a:t>
          </a:r>
          <a:endParaRPr lang="ja-JP" altLang="ja-JP">
            <a:effectLst/>
          </a:endParaRPr>
        </a:p>
        <a:p>
          <a:r>
            <a:rPr kumimoji="1" lang="ja-JP" altLang="ja-JP" sz="1100">
              <a:solidFill>
                <a:schemeClr val="dk1"/>
              </a:solidFill>
              <a:effectLst/>
              <a:latin typeface="+mn-lt"/>
              <a:ea typeface="+mn-ea"/>
              <a:cs typeface="+mn-cs"/>
            </a:rPr>
            <a:t>　今後も行財政改革の一環として、給与水準の適正化に努めるとともに、一部事務組合に対しても給与の適正化及び効率的な運営を目指した定員の適正化を図るよう働きかけていく。</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763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123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123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物件費に係る経常収支比率は、県及び類似団体平均ともに下回っており前年比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ポイント減となった。今後もコスト意識を念頭に、より一層の経費節減を図り、経常経費の節減の合理化を行うなど、財政の健全化を図っていく。</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xdr:rowOff>
    </xdr:from>
    <xdr:to>
      <xdr:col>82</xdr:col>
      <xdr:colOff>107950</xdr:colOff>
      <xdr:row>16</xdr:row>
      <xdr:rowOff>29845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444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167005</xdr:rowOff>
    </xdr:from>
    <xdr:to>
      <xdr:col>78</xdr:col>
      <xdr:colOff>69850</xdr:colOff>
      <xdr:row>16</xdr:row>
      <xdr:rowOff>29845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387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52705</xdr:rowOff>
    </xdr:from>
    <xdr:to>
      <xdr:col>73</xdr:col>
      <xdr:colOff>180975</xdr:colOff>
      <xdr:row>15</xdr:row>
      <xdr:rowOff>167005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2445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52705</xdr:rowOff>
    </xdr:from>
    <xdr:to>
      <xdr:col>69</xdr:col>
      <xdr:colOff>92075</xdr:colOff>
      <xdr:row>15</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244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121920</xdr:rowOff>
    </xdr:from>
    <xdr:to>
      <xdr:col>82</xdr:col>
      <xdr:colOff>158750</xdr:colOff>
      <xdr:row>16</xdr:row>
      <xdr:rowOff>52070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138447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3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150495</xdr:rowOff>
    </xdr:from>
    <xdr:to>
      <xdr:col>78</xdr:col>
      <xdr:colOff>120650</xdr:colOff>
      <xdr:row>16</xdr:row>
      <xdr:rowOff>80645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90822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91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116205</xdr:rowOff>
    </xdr:from>
    <xdr:to>
      <xdr:col>74</xdr:col>
      <xdr:colOff>31750</xdr:colOff>
      <xdr:row>16</xdr:row>
      <xdr:rowOff>46355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56532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xdr:rowOff>
    </xdr:from>
    <xdr:to>
      <xdr:col>69</xdr:col>
      <xdr:colOff>142875</xdr:colOff>
      <xdr:row>15</xdr:row>
      <xdr:rowOff>103505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113682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扶助費に係る経常収支比率の割合が類似団体平均と比較して、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ポイント下回っているが、前年度比は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ポイント増加した。要因としては、児童福祉や障がい福祉関係経費の増加等が挙げられる。</a:t>
          </a:r>
          <a:endParaRPr lang="ja-JP" altLang="ja-JP" sz="1400">
            <a:effectLst/>
          </a:endParaRPr>
        </a:p>
        <a:p>
          <a:r>
            <a:rPr kumimoji="1" lang="ja-JP" altLang="ja-JP" sz="1100">
              <a:solidFill>
                <a:schemeClr val="dk1"/>
              </a:solidFill>
              <a:effectLst/>
              <a:latin typeface="+mn-lt"/>
              <a:ea typeface="+mn-ea"/>
              <a:cs typeface="+mn-cs"/>
            </a:rPr>
            <a:t>　今後も資格審査等の適正化や補助基準を上回る町単独経費の見直しを行い、財政の健全化を図っていく。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83566</xdr:rowOff>
    </xdr:from>
    <xdr:to>
      <xdr:col>24</xdr:col>
      <xdr:colOff>25400</xdr:colOff>
      <xdr:row>55</xdr:row>
      <xdr:rowOff>101854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133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55</xdr:row>
      <xdr:rowOff>83566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950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65278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76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55</xdr:row>
      <xdr:rowOff>65278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76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67581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32766</xdr:rowOff>
    </xdr:from>
    <xdr:to>
      <xdr:col>20</xdr:col>
      <xdr:colOff>38100</xdr:colOff>
      <xdr:row>55</xdr:row>
      <xdr:rowOff>134366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144543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3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14478</xdr:rowOff>
    </xdr:from>
    <xdr:to>
      <xdr:col>6</xdr:col>
      <xdr:colOff>171450</xdr:colOff>
      <xdr:row>55</xdr:row>
      <xdr:rowOff>116078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126255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ポイント増となった。これは、介護保険特別会計への繰出金が増加したことが要因である。しかしながら、依然として類似団体の平均を下回っている。</a:t>
          </a:r>
          <a:endParaRPr lang="ja-JP" altLang="ja-JP" sz="1400">
            <a:effectLst/>
          </a:endParaRPr>
        </a:p>
        <a:p>
          <a:r>
            <a:rPr kumimoji="1" lang="ja-JP" altLang="ja-JP" sz="1100">
              <a:solidFill>
                <a:schemeClr val="dk1"/>
              </a:solidFill>
              <a:effectLst/>
              <a:latin typeface="+mn-lt"/>
              <a:ea typeface="+mn-ea"/>
              <a:cs typeface="+mn-cs"/>
            </a:rPr>
            <a:t>　今後も事業の選択と集中を進め、繰出金の抑制が図られるよう働きかけていく。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56</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15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114300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63500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52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xdr:rowOff>
    </xdr:from>
    <xdr:to>
      <xdr:col>74</xdr:col>
      <xdr:colOff>31750</xdr:colOff>
      <xdr:row>56</xdr:row>
      <xdr:rowOff>114300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東埼玉資源環境組合分担金</a:t>
          </a:r>
          <a:r>
            <a:rPr kumimoji="1" lang="ja-JP" altLang="ja-JP" sz="1100">
              <a:solidFill>
                <a:schemeClr val="dk1"/>
              </a:solidFill>
              <a:effectLst/>
              <a:latin typeface="+mn-lt"/>
              <a:ea typeface="+mn-ea"/>
              <a:cs typeface="+mn-cs"/>
            </a:rPr>
            <a:t>が前年度よりも増額となり、補助費等に係る経常収支比率は、前年比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ごみ処理業務や消防業務を一部事務組合で行っていることから依然として類似団体と比べ高い水準にある。今後も、各種補助金の見直しや一部事務組合に対するコスト意識を念頭に、より一層の経費節減に努め財政の健全化を働きかけ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123190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135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54610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67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54610</xdr:rowOff>
    </xdr:from>
    <xdr:to>
      <xdr:col>69</xdr:col>
      <xdr:colOff>92075</xdr:colOff>
      <xdr:row>37</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98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44467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3810</xdr:rowOff>
    </xdr:from>
    <xdr:to>
      <xdr:col>69</xdr:col>
      <xdr:colOff>142875</xdr:colOff>
      <xdr:row>37</xdr:row>
      <xdr:rowOff>105410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90187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過去からの投資的経費の抑制策により、類似団体平均と比較して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ポイント下回っており、前年度比も</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ポイント減となっている。</a:t>
          </a:r>
          <a:endParaRPr lang="ja-JP" altLang="ja-JP">
            <a:effectLst/>
          </a:endParaRPr>
        </a:p>
        <a:p>
          <a:r>
            <a:rPr kumimoji="1" lang="ja-JP" altLang="ja-JP" sz="1100">
              <a:solidFill>
                <a:schemeClr val="dk1"/>
              </a:solidFill>
              <a:effectLst/>
              <a:latin typeface="+mn-lt"/>
              <a:ea typeface="+mn-ea"/>
              <a:cs typeface="+mn-cs"/>
            </a:rPr>
            <a:t>　今後とも、安全性・緊急性を勘案し、事業の選択と集中を進めながら対象事業の抑制等を徹底し、地方債の新規発行を伴う普通建設事業の抑制を図っていく。</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88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85852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06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76708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70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72137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703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公債費を除く経常一般財源は、</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費や</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費等にかかる経費が減額となったため、</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ポイント減となり、</a:t>
          </a:r>
          <a:r>
            <a:rPr kumimoji="1" lang="ja-JP" altLang="ja-JP" sz="1100">
              <a:solidFill>
                <a:schemeClr val="dk1"/>
              </a:solidFill>
              <a:effectLst/>
              <a:latin typeface="+mn-lt"/>
              <a:ea typeface="+mn-ea"/>
              <a:cs typeface="+mn-cs"/>
            </a:rPr>
            <a:t>類似団体よりも低水準となった。今後も消費的経費及び経常経費の節減合理化を図るため一般行政経費の抑制に努め、財政の健全化を図っていく。</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xdr:rowOff>
    </xdr:from>
    <xdr:to>
      <xdr:col>82</xdr:col>
      <xdr:colOff>107950</xdr:colOff>
      <xdr:row>76</xdr:row>
      <xdr:rowOff>27939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314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96520</xdr:rowOff>
    </xdr:from>
    <xdr:to>
      <xdr:col>78</xdr:col>
      <xdr:colOff>69850</xdr:colOff>
      <xdr:row>76</xdr:row>
      <xdr:rowOff>27939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552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130810</xdr:rowOff>
    </xdr:from>
    <xdr:to>
      <xdr:col>73</xdr:col>
      <xdr:colOff>180975</xdr:colOff>
      <xdr:row>75</xdr:row>
      <xdr:rowOff>96520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1811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130810</xdr:rowOff>
    </xdr:from>
    <xdr:to>
      <xdr:col>69</xdr:col>
      <xdr:colOff>92075</xdr:colOff>
      <xdr:row>75</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1811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121920</xdr:rowOff>
    </xdr:from>
    <xdr:to>
      <xdr:col>82</xdr:col>
      <xdr:colOff>158750</xdr:colOff>
      <xdr:row>76</xdr:row>
      <xdr:rowOff>52070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138447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88917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45720</xdr:rowOff>
    </xdr:from>
    <xdr:to>
      <xdr:col>74</xdr:col>
      <xdr:colOff>31750</xdr:colOff>
      <xdr:row>75</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80010</xdr:rowOff>
    </xdr:from>
    <xdr:to>
      <xdr:col>69</xdr:col>
      <xdr:colOff>142875</xdr:colOff>
      <xdr:row>75</xdr:row>
      <xdr:rowOff>10160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20337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106680</xdr:rowOff>
    </xdr:from>
    <xdr:to>
      <xdr:col>65</xdr:col>
      <xdr:colOff>53975</xdr:colOff>
      <xdr:row>76</xdr:row>
      <xdr:rowOff>36830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47007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145580</xdr:rowOff>
    </xdr:from>
    <xdr:to>
      <xdr:col>29</xdr:col>
      <xdr:colOff>127000</xdr:colOff>
      <xdr:row>19</xdr:row>
      <xdr:rowOff>22771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9305"/>
          <a:ext cx="647700" cy="4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130357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22771</xdr:rowOff>
    </xdr:from>
    <xdr:to>
      <xdr:col>26</xdr:col>
      <xdr:colOff>50800</xdr:colOff>
      <xdr:row>19</xdr:row>
      <xdr:rowOff>81216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7946"/>
          <a:ext cx="698500" cy="58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74333</xdr:rowOff>
    </xdr:from>
    <xdr:to>
      <xdr:col>22</xdr:col>
      <xdr:colOff>114300</xdr:colOff>
      <xdr:row>19</xdr:row>
      <xdr:rowOff>81216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79508"/>
          <a:ext cx="698500" cy="6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73876</xdr:rowOff>
    </xdr:from>
    <xdr:to>
      <xdr:col>18</xdr:col>
      <xdr:colOff>177800</xdr:colOff>
      <xdr:row>19</xdr:row>
      <xdr:rowOff>74333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79051"/>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94780</xdr:rowOff>
    </xdr:from>
    <xdr:to>
      <xdr:col>29</xdr:col>
      <xdr:colOff>177800</xdr:colOff>
      <xdr:row>19</xdr:row>
      <xdr:rowOff>24930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8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111307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143421</xdr:rowOff>
    </xdr:from>
    <xdr:to>
      <xdr:col>26</xdr:col>
      <xdr:colOff>101600</xdr:colOff>
      <xdr:row>19</xdr:row>
      <xdr:rowOff>73571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7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83748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6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30416</xdr:rowOff>
    </xdr:from>
    <xdr:to>
      <xdr:col>22</xdr:col>
      <xdr:colOff>165100</xdr:colOff>
      <xdr:row>19</xdr:row>
      <xdr:rowOff>132016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5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116793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23533</xdr:rowOff>
    </xdr:from>
    <xdr:to>
      <xdr:col>19</xdr:col>
      <xdr:colOff>38100</xdr:colOff>
      <xdr:row>19</xdr:row>
      <xdr:rowOff>125133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135310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23076</xdr:rowOff>
    </xdr:from>
    <xdr:to>
      <xdr:col>15</xdr:col>
      <xdr:colOff>101600</xdr:colOff>
      <xdr:row>19</xdr:row>
      <xdr:rowOff>124676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134853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114016</xdr:rowOff>
    </xdr:from>
    <xdr:to>
      <xdr:col>29</xdr:col>
      <xdr:colOff>127000</xdr:colOff>
      <xdr:row>35</xdr:row>
      <xdr:rowOff>116073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24366"/>
          <a:ext cx="6477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114016</xdr:rowOff>
    </xdr:from>
    <xdr:to>
      <xdr:col>26</xdr:col>
      <xdr:colOff>50800</xdr:colOff>
      <xdr:row>35</xdr:row>
      <xdr:rowOff>136235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24366"/>
          <a:ext cx="698500" cy="22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136235</xdr:rowOff>
    </xdr:from>
    <xdr:to>
      <xdr:col>22</xdr:col>
      <xdr:colOff>114300</xdr:colOff>
      <xdr:row>35</xdr:row>
      <xdr:rowOff>140922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46585"/>
          <a:ext cx="698500" cy="4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140922</xdr:rowOff>
    </xdr:from>
    <xdr:to>
      <xdr:col>18</xdr:col>
      <xdr:colOff>177800</xdr:colOff>
      <xdr:row>35</xdr:row>
      <xdr:rowOff>193911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51272"/>
          <a:ext cx="698500" cy="5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65273</xdr:rowOff>
    </xdr:from>
    <xdr:to>
      <xdr:col>29</xdr:col>
      <xdr:colOff>177800</xdr:colOff>
      <xdr:row>35</xdr:row>
      <xdr:rowOff>166873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75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37350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4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63216</xdr:rowOff>
    </xdr:from>
    <xdr:to>
      <xdr:col>26</xdr:col>
      <xdr:colOff>101600</xdr:colOff>
      <xdr:row>35</xdr:row>
      <xdr:rowOff>164816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73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149593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5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85435</xdr:rowOff>
    </xdr:from>
    <xdr:to>
      <xdr:col>22</xdr:col>
      <xdr:colOff>165100</xdr:colOff>
      <xdr:row>35</xdr:row>
      <xdr:rowOff>187035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5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171812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82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90122</xdr:rowOff>
    </xdr:from>
    <xdr:to>
      <xdr:col>19</xdr:col>
      <xdr:colOff>38100</xdr:colOff>
      <xdr:row>35</xdr:row>
      <xdr:rowOff>191722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00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176499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8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143111</xdr:rowOff>
    </xdr:from>
    <xdr:to>
      <xdr:col>15</xdr:col>
      <xdr:colOff>101600</xdr:colOff>
      <xdr:row>35</xdr:row>
      <xdr:rowOff>244711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229488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27,857
27,170
16.20
10,854,927
10,140,074
647,647
6,451,019
6,737,704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26119</xdr:rowOff>
    </xdr:from>
    <xdr:to>
      <xdr:col>24</xdr:col>
      <xdr:colOff>63500</xdr:colOff>
      <xdr:row>37</xdr:row>
      <xdr:rowOff>84999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9769"/>
          <a:ext cx="838200" cy="5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84999</xdr:rowOff>
    </xdr:from>
    <xdr:to>
      <xdr:col>19</xdr:col>
      <xdr:colOff>177800</xdr:colOff>
      <xdr:row>37</xdr:row>
      <xdr:rowOff>118048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8649"/>
          <a:ext cx="8890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118048</xdr:rowOff>
    </xdr:from>
    <xdr:to>
      <xdr:col>15</xdr:col>
      <xdr:colOff>50800</xdr:colOff>
      <xdr:row>37</xdr:row>
      <xdr:rowOff>129184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1698"/>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129184</xdr:rowOff>
    </xdr:from>
    <xdr:to>
      <xdr:col>10</xdr:col>
      <xdr:colOff>114300</xdr:colOff>
      <xdr:row>37</xdr:row>
      <xdr:rowOff>131731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2834"/>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146769</xdr:rowOff>
    </xdr:from>
    <xdr:to>
      <xdr:col>24</xdr:col>
      <xdr:colOff>114300</xdr:colOff>
      <xdr:row>37</xdr:row>
      <xdr:rowOff>76919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125196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34199</xdr:rowOff>
    </xdr:from>
    <xdr:to>
      <xdr:col>20</xdr:col>
      <xdr:colOff>38100</xdr:colOff>
      <xdr:row>37</xdr:row>
      <xdr:rowOff>135799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126926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67248</xdr:rowOff>
    </xdr:from>
    <xdr:to>
      <xdr:col>15</xdr:col>
      <xdr:colOff>101600</xdr:colOff>
      <xdr:row>37</xdr:row>
      <xdr:rowOff>168849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08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159976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78384</xdr:rowOff>
    </xdr:from>
    <xdr:to>
      <xdr:col>10</xdr:col>
      <xdr:colOff>165100</xdr:colOff>
      <xdr:row>38</xdr:row>
      <xdr:rowOff>8534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171111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80931</xdr:rowOff>
    </xdr:from>
    <xdr:to>
      <xdr:col>6</xdr:col>
      <xdr:colOff>38100</xdr:colOff>
      <xdr:row>38</xdr:row>
      <xdr:rowOff>11081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2208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83610</xdr:rowOff>
    </xdr:from>
    <xdr:to>
      <xdr:col>24</xdr:col>
      <xdr:colOff>63500</xdr:colOff>
      <xdr:row>58</xdr:row>
      <xdr:rowOff>84351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27710"/>
          <a:ext cx="8382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162743</xdr:rowOff>
    </xdr:from>
    <xdr:to>
      <xdr:col>19</xdr:col>
      <xdr:colOff>177800</xdr:colOff>
      <xdr:row>58</xdr:row>
      <xdr:rowOff>83610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35393"/>
          <a:ext cx="889000" cy="9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162743</xdr:rowOff>
    </xdr:from>
    <xdr:to>
      <xdr:col>15</xdr:col>
      <xdr:colOff>50800</xdr:colOff>
      <xdr:row>58</xdr:row>
      <xdr:rowOff>126432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5393"/>
          <a:ext cx="889000" cy="1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116575</xdr:rowOff>
    </xdr:from>
    <xdr:to>
      <xdr:col>10</xdr:col>
      <xdr:colOff>114300</xdr:colOff>
      <xdr:row>58</xdr:row>
      <xdr:rowOff>126432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60675"/>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33551</xdr:rowOff>
    </xdr:from>
    <xdr:to>
      <xdr:col>24</xdr:col>
      <xdr:colOff>114300</xdr:colOff>
      <xdr:row>58</xdr:row>
      <xdr:rowOff>135151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7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119928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32810</xdr:rowOff>
    </xdr:from>
    <xdr:to>
      <xdr:col>20</xdr:col>
      <xdr:colOff>38100</xdr:colOff>
      <xdr:row>58</xdr:row>
      <xdr:rowOff>134410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125537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6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111943</xdr:rowOff>
    </xdr:from>
    <xdr:to>
      <xdr:col>15</xdr:col>
      <xdr:colOff>101600</xdr:colOff>
      <xdr:row>58</xdr:row>
      <xdr:rowOff>42093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33220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75632</xdr:rowOff>
    </xdr:from>
    <xdr:to>
      <xdr:col>10</xdr:col>
      <xdr:colOff>165100</xdr:colOff>
      <xdr:row>59</xdr:row>
      <xdr:rowOff>5782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168359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1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65775</xdr:rowOff>
    </xdr:from>
    <xdr:to>
      <xdr:col>6</xdr:col>
      <xdr:colOff>38100</xdr:colOff>
      <xdr:row>58</xdr:row>
      <xdr:rowOff>167375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158502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28508</xdr:rowOff>
    </xdr:from>
    <xdr:to>
      <xdr:col>24</xdr:col>
      <xdr:colOff>63500</xdr:colOff>
      <xdr:row>78</xdr:row>
      <xdr:rowOff>38339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1608"/>
          <a:ext cx="8382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29423</xdr:rowOff>
    </xdr:from>
    <xdr:to>
      <xdr:col>19</xdr:col>
      <xdr:colOff>177800</xdr:colOff>
      <xdr:row>78</xdr:row>
      <xdr:rowOff>38339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02523"/>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12050</xdr:rowOff>
    </xdr:from>
    <xdr:to>
      <xdr:col>15</xdr:col>
      <xdr:colOff>50800</xdr:colOff>
      <xdr:row>78</xdr:row>
      <xdr:rowOff>29423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85150"/>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3088</xdr:rowOff>
    </xdr:from>
    <xdr:to>
      <xdr:col>10</xdr:col>
      <xdr:colOff>114300</xdr:colOff>
      <xdr:row>78</xdr:row>
      <xdr:rowOff>12050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6188"/>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149158</xdr:rowOff>
    </xdr:from>
    <xdr:to>
      <xdr:col>24</xdr:col>
      <xdr:colOff>114300</xdr:colOff>
      <xdr:row>78</xdr:row>
      <xdr:rowOff>79308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64085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158989</xdr:rowOff>
    </xdr:from>
    <xdr:to>
      <xdr:col>20</xdr:col>
      <xdr:colOff>38100</xdr:colOff>
      <xdr:row>78</xdr:row>
      <xdr:rowOff>89139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150073</xdr:rowOff>
    </xdr:from>
    <xdr:to>
      <xdr:col>15</xdr:col>
      <xdr:colOff>101600</xdr:colOff>
      <xdr:row>78</xdr:row>
      <xdr:rowOff>80223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71350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4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132700</xdr:rowOff>
    </xdr:from>
    <xdr:to>
      <xdr:col>10</xdr:col>
      <xdr:colOff>165100</xdr:colOff>
      <xdr:row>78</xdr:row>
      <xdr:rowOff>62850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53977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2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123738</xdr:rowOff>
    </xdr:from>
    <xdr:to>
      <xdr:col>6</xdr:col>
      <xdr:colOff>38100</xdr:colOff>
      <xdr:row>78</xdr:row>
      <xdr:rowOff>53888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45015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1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166326</xdr:rowOff>
    </xdr:from>
    <xdr:to>
      <xdr:col>24</xdr:col>
      <xdr:colOff>63500</xdr:colOff>
      <xdr:row>98</xdr:row>
      <xdr:rowOff>13709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96976"/>
          <a:ext cx="838200" cy="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13709</xdr:rowOff>
    </xdr:from>
    <xdr:to>
      <xdr:col>19</xdr:col>
      <xdr:colOff>177800</xdr:colOff>
      <xdr:row>98</xdr:row>
      <xdr:rowOff>100130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15809"/>
          <a:ext cx="889000" cy="8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153231</xdr:rowOff>
    </xdr:from>
    <xdr:to>
      <xdr:col>15</xdr:col>
      <xdr:colOff>50800</xdr:colOff>
      <xdr:row>98</xdr:row>
      <xdr:rowOff>100130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83881"/>
          <a:ext cx="889000" cy="11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153231</xdr:rowOff>
    </xdr:from>
    <xdr:to>
      <xdr:col>10</xdr:col>
      <xdr:colOff>114300</xdr:colOff>
      <xdr:row>99</xdr:row>
      <xdr:rowOff>36547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83881"/>
          <a:ext cx="889000" cy="2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115526</xdr:rowOff>
    </xdr:from>
    <xdr:to>
      <xdr:col>24</xdr:col>
      <xdr:colOff>114300</xdr:colOff>
      <xdr:row>98</xdr:row>
      <xdr:rowOff>45676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93953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2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134359</xdr:rowOff>
    </xdr:from>
    <xdr:to>
      <xdr:col>20</xdr:col>
      <xdr:colOff>38100</xdr:colOff>
      <xdr:row>98</xdr:row>
      <xdr:rowOff>64509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55636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49330</xdr:rowOff>
    </xdr:from>
    <xdr:to>
      <xdr:col>15</xdr:col>
      <xdr:colOff>101600</xdr:colOff>
      <xdr:row>98</xdr:row>
      <xdr:rowOff>150930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5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142057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4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102431</xdr:rowOff>
    </xdr:from>
    <xdr:to>
      <xdr:col>10</xdr:col>
      <xdr:colOff>165100</xdr:colOff>
      <xdr:row>98</xdr:row>
      <xdr:rowOff>32581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23708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157197</xdr:rowOff>
    </xdr:from>
    <xdr:to>
      <xdr:col>6</xdr:col>
      <xdr:colOff>38100</xdr:colOff>
      <xdr:row>99</xdr:row>
      <xdr:rowOff>87347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78474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5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105998</xdr:rowOff>
    </xdr:from>
    <xdr:to>
      <xdr:col>55</xdr:col>
      <xdr:colOff>0</xdr:colOff>
      <xdr:row>38</xdr:row>
      <xdr:rowOff>59048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49648"/>
          <a:ext cx="838200" cy="12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5163</xdr:rowOff>
    </xdr:from>
    <xdr:to>
      <xdr:col>50</xdr:col>
      <xdr:colOff>114300</xdr:colOff>
      <xdr:row>38</xdr:row>
      <xdr:rowOff>59048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20263"/>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5163</xdr:rowOff>
    </xdr:from>
    <xdr:to>
      <xdr:col>45</xdr:col>
      <xdr:colOff>177800</xdr:colOff>
      <xdr:row>38</xdr:row>
      <xdr:rowOff>49240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20263"/>
          <a:ext cx="889000" cy="4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119115</xdr:rowOff>
    </xdr:from>
    <xdr:to>
      <xdr:col>41</xdr:col>
      <xdr:colOff>50800</xdr:colOff>
      <xdr:row>38</xdr:row>
      <xdr:rowOff>49240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34065"/>
          <a:ext cx="889000" cy="113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55198</xdr:rowOff>
    </xdr:from>
    <xdr:to>
      <xdr:col>55</xdr:col>
      <xdr:colOff>50800</xdr:colOff>
      <xdr:row>37</xdr:row>
      <xdr:rowOff>156798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78075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5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8248</xdr:rowOff>
    </xdr:from>
    <xdr:to>
      <xdr:col>50</xdr:col>
      <xdr:colOff>165100</xdr:colOff>
      <xdr:row>38</xdr:row>
      <xdr:rowOff>109848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2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100975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1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125814</xdr:rowOff>
    </xdr:from>
    <xdr:to>
      <xdr:col>46</xdr:col>
      <xdr:colOff>38100</xdr:colOff>
      <xdr:row>38</xdr:row>
      <xdr:rowOff>55964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6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47090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169890</xdr:rowOff>
    </xdr:from>
    <xdr:to>
      <xdr:col>41</xdr:col>
      <xdr:colOff>101600</xdr:colOff>
      <xdr:row>38</xdr:row>
      <xdr:rowOff>100040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91167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0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68315</xdr:rowOff>
    </xdr:from>
    <xdr:to>
      <xdr:col>36</xdr:col>
      <xdr:colOff>165100</xdr:colOff>
      <xdr:row>31</xdr:row>
      <xdr:rowOff>169915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161042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7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67439</xdr:rowOff>
    </xdr:from>
    <xdr:to>
      <xdr:col>55</xdr:col>
      <xdr:colOff>0</xdr:colOff>
      <xdr:row>57</xdr:row>
      <xdr:rowOff>106804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40089"/>
          <a:ext cx="8382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170310</xdr:rowOff>
    </xdr:from>
    <xdr:to>
      <xdr:col>50</xdr:col>
      <xdr:colOff>114300</xdr:colOff>
      <xdr:row>57</xdr:row>
      <xdr:rowOff>67439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71510"/>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155616</xdr:rowOff>
    </xdr:from>
    <xdr:to>
      <xdr:col>45</xdr:col>
      <xdr:colOff>177800</xdr:colOff>
      <xdr:row>56</xdr:row>
      <xdr:rowOff>170310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56816"/>
          <a:ext cx="8890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155616</xdr:rowOff>
    </xdr:from>
    <xdr:to>
      <xdr:col>41</xdr:col>
      <xdr:colOff>50800</xdr:colOff>
      <xdr:row>57</xdr:row>
      <xdr:rowOff>112188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56816"/>
          <a:ext cx="889000" cy="12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56004</xdr:rowOff>
    </xdr:from>
    <xdr:to>
      <xdr:col>55</xdr:col>
      <xdr:colOff>50800</xdr:colOff>
      <xdr:row>57</xdr:row>
      <xdr:rowOff>157604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2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142381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16639</xdr:rowOff>
    </xdr:from>
    <xdr:to>
      <xdr:col>50</xdr:col>
      <xdr:colOff>165100</xdr:colOff>
      <xdr:row>57</xdr:row>
      <xdr:rowOff>118239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109366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119510</xdr:rowOff>
    </xdr:from>
    <xdr:to>
      <xdr:col>46</xdr:col>
      <xdr:colOff>38100</xdr:colOff>
      <xdr:row>57</xdr:row>
      <xdr:rowOff>49660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40787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1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104816</xdr:rowOff>
    </xdr:from>
    <xdr:to>
      <xdr:col>41</xdr:col>
      <xdr:colOff>101600</xdr:colOff>
      <xdr:row>57</xdr:row>
      <xdr:rowOff>34966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0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26093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61388</xdr:rowOff>
    </xdr:from>
    <xdr:to>
      <xdr:col>36</xdr:col>
      <xdr:colOff>165100</xdr:colOff>
      <xdr:row>57</xdr:row>
      <xdr:rowOff>162988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3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154115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2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136271</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37921"/>
          <a:ext cx="889000" cy="25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136271</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37921"/>
          <a:ext cx="889000" cy="25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85471</xdr:rowOff>
    </xdr:from>
    <xdr:to>
      <xdr:col>46</xdr:col>
      <xdr:colOff>38100</xdr:colOff>
      <xdr:row>78</xdr:row>
      <xdr:rowOff>15621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32148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6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51270</xdr:rowOff>
    </xdr:from>
    <xdr:to>
      <xdr:col>55</xdr:col>
      <xdr:colOff>0</xdr:colOff>
      <xdr:row>98</xdr:row>
      <xdr:rowOff>100259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53370"/>
          <a:ext cx="838200" cy="4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51270</xdr:rowOff>
    </xdr:from>
    <xdr:to>
      <xdr:col>50</xdr:col>
      <xdr:colOff>114300</xdr:colOff>
      <xdr:row>98</xdr:row>
      <xdr:rowOff>59248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53370"/>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118844</xdr:rowOff>
    </xdr:from>
    <xdr:to>
      <xdr:col>45</xdr:col>
      <xdr:colOff>177800</xdr:colOff>
      <xdr:row>98</xdr:row>
      <xdr:rowOff>59248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49494"/>
          <a:ext cx="889000" cy="1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118844</xdr:rowOff>
    </xdr:from>
    <xdr:to>
      <xdr:col>41</xdr:col>
      <xdr:colOff>50800</xdr:colOff>
      <xdr:row>98</xdr:row>
      <xdr:rowOff>129710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49494"/>
          <a:ext cx="889000" cy="18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49459</xdr:rowOff>
    </xdr:from>
    <xdr:to>
      <xdr:col>55</xdr:col>
      <xdr:colOff>50800</xdr:colOff>
      <xdr:row>98</xdr:row>
      <xdr:rowOff>151059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135836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470</xdr:rowOff>
    </xdr:from>
    <xdr:to>
      <xdr:col>50</xdr:col>
      <xdr:colOff>165100</xdr:colOff>
      <xdr:row>98</xdr:row>
      <xdr:rowOff>102070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93197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9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8448</xdr:rowOff>
    </xdr:from>
    <xdr:to>
      <xdr:col>46</xdr:col>
      <xdr:colOff>38100</xdr:colOff>
      <xdr:row>98</xdr:row>
      <xdr:rowOff>110048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101175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0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68044</xdr:rowOff>
    </xdr:from>
    <xdr:to>
      <xdr:col>41</xdr:col>
      <xdr:colOff>101600</xdr:colOff>
      <xdr:row>97</xdr:row>
      <xdr:rowOff>169644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7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78910</xdr:rowOff>
    </xdr:from>
    <xdr:to>
      <xdr:col>36</xdr:col>
      <xdr:colOff>165100</xdr:colOff>
      <xdr:row>99</xdr:row>
      <xdr:rowOff>9060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7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57823</xdr:rowOff>
    </xdr:from>
    <xdr:to>
      <xdr:col>85</xdr:col>
      <xdr:colOff>127000</xdr:colOff>
      <xdr:row>77</xdr:row>
      <xdr:rowOff>60350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59473"/>
          <a:ext cx="8382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60350</xdr:rowOff>
    </xdr:from>
    <xdr:to>
      <xdr:col>81</xdr:col>
      <xdr:colOff>50800</xdr:colOff>
      <xdr:row>77</xdr:row>
      <xdr:rowOff>66408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62000"/>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66408</xdr:rowOff>
    </xdr:from>
    <xdr:to>
      <xdr:col>76</xdr:col>
      <xdr:colOff>114300</xdr:colOff>
      <xdr:row>77</xdr:row>
      <xdr:rowOff>83922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68058"/>
          <a:ext cx="8890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83108</xdr:rowOff>
    </xdr:from>
    <xdr:to>
      <xdr:col>71</xdr:col>
      <xdr:colOff>177800</xdr:colOff>
      <xdr:row>77</xdr:row>
      <xdr:rowOff>83922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84758"/>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7023</xdr:rowOff>
    </xdr:from>
    <xdr:to>
      <xdr:col>85</xdr:col>
      <xdr:colOff>177800</xdr:colOff>
      <xdr:row>77</xdr:row>
      <xdr:rowOff>108623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156900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9550</xdr:rowOff>
    </xdr:from>
    <xdr:to>
      <xdr:col>81</xdr:col>
      <xdr:colOff>101600</xdr:colOff>
      <xdr:row>77</xdr:row>
      <xdr:rowOff>111150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102277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0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15608</xdr:rowOff>
    </xdr:from>
    <xdr:to>
      <xdr:col>76</xdr:col>
      <xdr:colOff>165100</xdr:colOff>
      <xdr:row>77</xdr:row>
      <xdr:rowOff>117208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108335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0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33122</xdr:rowOff>
    </xdr:from>
    <xdr:to>
      <xdr:col>72</xdr:col>
      <xdr:colOff>38100</xdr:colOff>
      <xdr:row>77</xdr:row>
      <xdr:rowOff>134722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125849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32308</xdr:rowOff>
    </xdr:from>
    <xdr:to>
      <xdr:col>67</xdr:col>
      <xdr:colOff>101600</xdr:colOff>
      <xdr:row>77</xdr:row>
      <xdr:rowOff>133908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125035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63705</xdr:rowOff>
    </xdr:from>
    <xdr:to>
      <xdr:col>85</xdr:col>
      <xdr:colOff>127000</xdr:colOff>
      <xdr:row>98</xdr:row>
      <xdr:rowOff>71523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5805"/>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34799</xdr:rowOff>
    </xdr:from>
    <xdr:to>
      <xdr:col>81</xdr:col>
      <xdr:colOff>50800</xdr:colOff>
      <xdr:row>98</xdr:row>
      <xdr:rowOff>71523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36899"/>
          <a:ext cx="889000" cy="3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34799</xdr:rowOff>
    </xdr:from>
    <xdr:to>
      <xdr:col>76</xdr:col>
      <xdr:colOff>114300</xdr:colOff>
      <xdr:row>98</xdr:row>
      <xdr:rowOff>44149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36899"/>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44149</xdr:rowOff>
    </xdr:from>
    <xdr:to>
      <xdr:col>71</xdr:col>
      <xdr:colOff>177800</xdr:colOff>
      <xdr:row>98</xdr:row>
      <xdr:rowOff>102301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46249"/>
          <a:ext cx="889000" cy="5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12905</xdr:rowOff>
    </xdr:from>
    <xdr:to>
      <xdr:col>85</xdr:col>
      <xdr:colOff>177800</xdr:colOff>
      <xdr:row>98</xdr:row>
      <xdr:rowOff>114505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20723</xdr:rowOff>
    </xdr:from>
    <xdr:to>
      <xdr:col>81</xdr:col>
      <xdr:colOff>101600</xdr:colOff>
      <xdr:row>98</xdr:row>
      <xdr:rowOff>122323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113450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1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155449</xdr:rowOff>
    </xdr:from>
    <xdr:to>
      <xdr:col>76</xdr:col>
      <xdr:colOff>165100</xdr:colOff>
      <xdr:row>98</xdr:row>
      <xdr:rowOff>85599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76726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164799</xdr:rowOff>
    </xdr:from>
    <xdr:to>
      <xdr:col>72</xdr:col>
      <xdr:colOff>38100</xdr:colOff>
      <xdr:row>98</xdr:row>
      <xdr:rowOff>94949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86076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8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51501</xdr:rowOff>
    </xdr:from>
    <xdr:to>
      <xdr:col>67</xdr:col>
      <xdr:colOff>101600</xdr:colOff>
      <xdr:row>98</xdr:row>
      <xdr:rowOff>153101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144228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77978</xdr:rowOff>
    </xdr:from>
    <xdr:to>
      <xdr:col>116</xdr:col>
      <xdr:colOff>63500</xdr:colOff>
      <xdr:row>38</xdr:row>
      <xdr:rowOff>124933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93078"/>
          <a:ext cx="8382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17079</xdr:rowOff>
    </xdr:from>
    <xdr:to>
      <xdr:col>111</xdr:col>
      <xdr:colOff>177800</xdr:colOff>
      <xdr:row>38</xdr:row>
      <xdr:rowOff>77978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32179"/>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17079</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32179"/>
          <a:ext cx="889000" cy="1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74133</xdr:rowOff>
    </xdr:from>
    <xdr:to>
      <xdr:col>116</xdr:col>
      <xdr:colOff>114300</xdr:colOff>
      <xdr:row>39</xdr:row>
      <xdr:rowOff>4283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160510</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0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27178</xdr:rowOff>
    </xdr:from>
    <xdr:to>
      <xdr:col>112</xdr:col>
      <xdr:colOff>38100</xdr:colOff>
      <xdr:row>38</xdr:row>
      <xdr:rowOff>128778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119905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3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137729</xdr:rowOff>
    </xdr:from>
    <xdr:to>
      <xdr:col>107</xdr:col>
      <xdr:colOff>101600</xdr:colOff>
      <xdr:row>38</xdr:row>
      <xdr:rowOff>67879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84406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5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114717</xdr:rowOff>
    </xdr:from>
    <xdr:to>
      <xdr:col>116</xdr:col>
      <xdr:colOff>63500</xdr:colOff>
      <xdr:row>76</xdr:row>
      <xdr:rowOff>159196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44917"/>
          <a:ext cx="8382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159196</xdr:rowOff>
    </xdr:from>
    <xdr:to>
      <xdr:col>111</xdr:col>
      <xdr:colOff>177800</xdr:colOff>
      <xdr:row>77</xdr:row>
      <xdr:rowOff>18052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89396"/>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18052</xdr:rowOff>
    </xdr:from>
    <xdr:to>
      <xdr:col>107</xdr:col>
      <xdr:colOff>50800</xdr:colOff>
      <xdr:row>77</xdr:row>
      <xdr:rowOff>48554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19702"/>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48554</xdr:rowOff>
    </xdr:from>
    <xdr:to>
      <xdr:col>102</xdr:col>
      <xdr:colOff>114300</xdr:colOff>
      <xdr:row>77</xdr:row>
      <xdr:rowOff>75823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50204"/>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63917</xdr:rowOff>
    </xdr:from>
    <xdr:to>
      <xdr:col>116</xdr:col>
      <xdr:colOff>114300</xdr:colOff>
      <xdr:row>76</xdr:row>
      <xdr:rowOff>165517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42344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108396</xdr:rowOff>
    </xdr:from>
    <xdr:to>
      <xdr:col>112</xdr:col>
      <xdr:colOff>38100</xdr:colOff>
      <xdr:row>77</xdr:row>
      <xdr:rowOff>38546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29673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3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138702</xdr:rowOff>
    </xdr:from>
    <xdr:to>
      <xdr:col>107</xdr:col>
      <xdr:colOff>101600</xdr:colOff>
      <xdr:row>77</xdr:row>
      <xdr:rowOff>68852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6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59979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6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169204</xdr:rowOff>
    </xdr:from>
    <xdr:to>
      <xdr:col>102</xdr:col>
      <xdr:colOff>165100</xdr:colOff>
      <xdr:row>77</xdr:row>
      <xdr:rowOff>99354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90481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9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25023</xdr:rowOff>
    </xdr:from>
    <xdr:to>
      <xdr:col>98</xdr:col>
      <xdr:colOff>38100</xdr:colOff>
      <xdr:row>77</xdr:row>
      <xdr:rowOff>126623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2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117750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1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15,756</a:t>
          </a:r>
          <a:r>
            <a:rPr kumimoji="1" lang="ja-JP" altLang="ja-JP" sz="1100">
              <a:solidFill>
                <a:schemeClr val="dk1"/>
              </a:solidFill>
              <a:effectLst/>
              <a:latin typeface="+mn-lt"/>
              <a:ea typeface="+mn-ea"/>
              <a:cs typeface="+mn-cs"/>
            </a:rPr>
            <a:t>円となっており、普通建設事業費全体で見ると、</a:t>
          </a:r>
          <a:r>
            <a:rPr kumimoji="1" lang="ja-JP" altLang="en-US" sz="1100">
              <a:solidFill>
                <a:schemeClr val="dk1"/>
              </a:solidFill>
              <a:effectLst/>
              <a:latin typeface="+mn-lt"/>
              <a:ea typeface="+mn-ea"/>
              <a:cs typeface="+mn-cs"/>
            </a:rPr>
            <a:t>全国平均、県平均及び</a:t>
          </a:r>
          <a:r>
            <a:rPr kumimoji="1" lang="ja-JP" altLang="ja-JP" sz="1100">
              <a:solidFill>
                <a:schemeClr val="dk1"/>
              </a:solidFill>
              <a:effectLst/>
              <a:latin typeface="+mn-lt"/>
              <a:ea typeface="+mn-ea"/>
              <a:cs typeface="+mn-cs"/>
            </a:rPr>
            <a:t>類似団体と比較して一人当たりコストは低い。</a:t>
          </a:r>
          <a:endParaRPr lang="ja-JP" altLang="ja-JP">
            <a:effectLst/>
          </a:endParaRPr>
        </a:p>
        <a:p>
          <a:r>
            <a:rPr kumimoji="1" lang="ja-JP" altLang="ja-JP" sz="1100">
              <a:solidFill>
                <a:schemeClr val="dk1"/>
              </a:solidFill>
              <a:effectLst/>
              <a:latin typeface="+mn-lt"/>
              <a:ea typeface="+mn-ea"/>
              <a:cs typeface="+mn-cs"/>
            </a:rPr>
            <a:t>普通建設事業費のうち更新整備事業については、</a:t>
          </a:r>
          <a:r>
            <a:rPr kumimoji="1" lang="ja-JP" altLang="en-US" sz="1100">
              <a:solidFill>
                <a:schemeClr val="dk1"/>
              </a:solidFill>
              <a:effectLst/>
              <a:latin typeface="+mn-lt"/>
              <a:ea typeface="+mn-ea"/>
              <a:cs typeface="+mn-cs"/>
            </a:rPr>
            <a:t>学校給食センター空調設備改修工事等を実施したが、前年度の</a:t>
          </a:r>
          <a:r>
            <a:rPr kumimoji="1" lang="ja-JP" altLang="ja-JP" sz="1100">
              <a:solidFill>
                <a:schemeClr val="dk1"/>
              </a:solidFill>
              <a:effectLst/>
              <a:latin typeface="+mn-lt"/>
              <a:ea typeface="+mn-ea"/>
              <a:cs typeface="+mn-cs"/>
            </a:rPr>
            <a:t>中央公民館空調設備改修工事等</a:t>
          </a:r>
          <a:r>
            <a:rPr kumimoji="1" lang="ja-JP" altLang="en-US" sz="1100">
              <a:solidFill>
                <a:schemeClr val="dk1"/>
              </a:solidFill>
              <a:effectLst/>
              <a:latin typeface="+mn-lt"/>
              <a:ea typeface="+mn-ea"/>
              <a:cs typeface="+mn-cs"/>
            </a:rPr>
            <a:t>と比較して減額となった。</a:t>
          </a:r>
          <a:endParaRPr lang="ja-JP" altLang="ja-JP">
            <a:effectLst/>
          </a:endParaRPr>
        </a:p>
        <a:p>
          <a:r>
            <a:rPr kumimoji="1" lang="ja-JP" altLang="ja-JP" sz="1100">
              <a:solidFill>
                <a:schemeClr val="dk1"/>
              </a:solidFill>
              <a:effectLst/>
              <a:latin typeface="+mn-lt"/>
              <a:ea typeface="+mn-ea"/>
              <a:cs typeface="+mn-cs"/>
            </a:rPr>
            <a:t>今後も、事業の選択と集中を進めながら対象事業の取捨選択を徹底していく。</a:t>
          </a:r>
          <a:endParaRPr lang="ja-JP" altLang="ja-JP">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85,304</a:t>
          </a:r>
          <a:r>
            <a:rPr kumimoji="1" lang="ja-JP" altLang="ja-JP" sz="1100">
              <a:solidFill>
                <a:schemeClr val="dk1"/>
              </a:solidFill>
              <a:effectLst/>
              <a:latin typeface="+mn-lt"/>
              <a:ea typeface="+mn-ea"/>
              <a:cs typeface="+mn-cs"/>
            </a:rPr>
            <a:t>円となっており、類似団体と比較して一人当たりコストが低いが、前年度よりは住民一人当たり</a:t>
          </a:r>
          <a:r>
            <a:rPr kumimoji="1" lang="en-US" altLang="ja-JP" sz="1100">
              <a:solidFill>
                <a:schemeClr val="dk1"/>
              </a:solidFill>
              <a:effectLst/>
              <a:latin typeface="+mn-lt"/>
              <a:ea typeface="+mn-ea"/>
              <a:cs typeface="+mn-cs"/>
            </a:rPr>
            <a:t>1,730</a:t>
          </a:r>
          <a:r>
            <a:rPr kumimoji="1" lang="ja-JP" altLang="ja-JP" sz="1100">
              <a:solidFill>
                <a:schemeClr val="dk1"/>
              </a:solidFill>
              <a:effectLst/>
              <a:latin typeface="+mn-lt"/>
              <a:ea typeface="+mn-ea"/>
              <a:cs typeface="+mn-cs"/>
            </a:rPr>
            <a:t>円増額となっている。</a:t>
          </a:r>
          <a:endParaRPr lang="ja-JP" altLang="ja-JP">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児童手当費の支給対象拡大に伴い</a:t>
          </a:r>
          <a:r>
            <a:rPr kumimoji="1" lang="ja-JP" altLang="ja-JP" sz="1100">
              <a:solidFill>
                <a:schemeClr val="dk1"/>
              </a:solidFill>
              <a:effectLst/>
              <a:latin typeface="+mn-lt"/>
              <a:ea typeface="+mn-ea"/>
              <a:cs typeface="+mn-cs"/>
            </a:rPr>
            <a:t>増額になったことが大きな要因である。</a:t>
          </a:r>
          <a:endParaRPr lang="ja-JP" altLang="ja-JP">
            <a:effectLst/>
          </a:endParaRPr>
        </a:p>
        <a:p>
          <a:r>
            <a:rPr kumimoji="1" lang="ja-JP" altLang="ja-JP" sz="1100">
              <a:solidFill>
                <a:schemeClr val="dk1"/>
              </a:solidFill>
              <a:effectLst/>
              <a:latin typeface="+mn-lt"/>
              <a:ea typeface="+mn-ea"/>
              <a:cs typeface="+mn-cs"/>
            </a:rPr>
            <a:t>　今後も高齢化の進展などにより増加傾向が続くことが見込まれるため、事業の選択と集中を進め、繰出金の管理に努めていく。</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27,857
27,170
16.20
10,854,927
10,140,074
647,647
6,451,019
6,737,704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126365</xdr:rowOff>
    </xdr:from>
    <xdr:to>
      <xdr:col>24</xdr:col>
      <xdr:colOff>63500</xdr:colOff>
      <xdr:row>35</xdr:row>
      <xdr:rowOff>24257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55665"/>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24257</xdr:rowOff>
    </xdr:from>
    <xdr:to>
      <xdr:col>19</xdr:col>
      <xdr:colOff>177800</xdr:colOff>
      <xdr:row>35</xdr:row>
      <xdr:rowOff>66929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5007"/>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46355</xdr:rowOff>
    </xdr:from>
    <xdr:to>
      <xdr:col>15</xdr:col>
      <xdr:colOff>50800</xdr:colOff>
      <xdr:row>35</xdr:row>
      <xdr:rowOff>66929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710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36449</xdr:rowOff>
    </xdr:from>
    <xdr:to>
      <xdr:col>10</xdr:col>
      <xdr:colOff>114300</xdr:colOff>
      <xdr:row>35</xdr:row>
      <xdr:rowOff>46355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7199"/>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75565</xdr:rowOff>
    </xdr:from>
    <xdr:to>
      <xdr:col>24</xdr:col>
      <xdr:colOff>114300</xdr:colOff>
      <xdr:row>35</xdr:row>
      <xdr:rowOff>5715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98442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144907</xdr:rowOff>
    </xdr:from>
    <xdr:to>
      <xdr:col>20</xdr:col>
      <xdr:colOff>38100</xdr:colOff>
      <xdr:row>35</xdr:row>
      <xdr:rowOff>75057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91584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16129</xdr:rowOff>
    </xdr:from>
    <xdr:to>
      <xdr:col>15</xdr:col>
      <xdr:colOff>101600</xdr:colOff>
      <xdr:row>35</xdr:row>
      <xdr:rowOff>117729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134256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167005</xdr:rowOff>
    </xdr:from>
    <xdr:to>
      <xdr:col>10</xdr:col>
      <xdr:colOff>165100</xdr:colOff>
      <xdr:row>35</xdr:row>
      <xdr:rowOff>97155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113682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157099</xdr:rowOff>
    </xdr:from>
    <xdr:to>
      <xdr:col>6</xdr:col>
      <xdr:colOff>38100</xdr:colOff>
      <xdr:row>35</xdr:row>
      <xdr:rowOff>87249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103776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154338</xdr:rowOff>
    </xdr:from>
    <xdr:to>
      <xdr:col>24</xdr:col>
      <xdr:colOff>63500</xdr:colOff>
      <xdr:row>58</xdr:row>
      <xdr:rowOff>24071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6988"/>
          <a:ext cx="838200" cy="4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143780</xdr:rowOff>
    </xdr:from>
    <xdr:to>
      <xdr:col>19</xdr:col>
      <xdr:colOff>177800</xdr:colOff>
      <xdr:row>58</xdr:row>
      <xdr:rowOff>24071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6430"/>
          <a:ext cx="889000" cy="5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143780</xdr:rowOff>
    </xdr:from>
    <xdr:to>
      <xdr:col>15</xdr:col>
      <xdr:colOff>50800</xdr:colOff>
      <xdr:row>58</xdr:row>
      <xdr:rowOff>45745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6430"/>
          <a:ext cx="889000" cy="7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17745</xdr:rowOff>
    </xdr:from>
    <xdr:to>
      <xdr:col>10</xdr:col>
      <xdr:colOff>114300</xdr:colOff>
      <xdr:row>58</xdr:row>
      <xdr:rowOff>45745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8945"/>
          <a:ext cx="889000" cy="37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103538</xdr:rowOff>
    </xdr:from>
    <xdr:to>
      <xdr:col>24</xdr:col>
      <xdr:colOff>114300</xdr:colOff>
      <xdr:row>58</xdr:row>
      <xdr:rowOff>33688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144721</xdr:rowOff>
    </xdr:from>
    <xdr:to>
      <xdr:col>20</xdr:col>
      <xdr:colOff>38100</xdr:colOff>
      <xdr:row>58</xdr:row>
      <xdr:rowOff>74871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65998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92980</xdr:rowOff>
    </xdr:from>
    <xdr:to>
      <xdr:col>15</xdr:col>
      <xdr:colOff>101600</xdr:colOff>
      <xdr:row>58</xdr:row>
      <xdr:rowOff>23130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166395</xdr:rowOff>
    </xdr:from>
    <xdr:to>
      <xdr:col>10</xdr:col>
      <xdr:colOff>165100</xdr:colOff>
      <xdr:row>58</xdr:row>
      <xdr:rowOff>96545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87672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138395</xdr:rowOff>
    </xdr:from>
    <xdr:to>
      <xdr:col>6</xdr:col>
      <xdr:colOff>38100</xdr:colOff>
      <xdr:row>56</xdr:row>
      <xdr:rowOff>68545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6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48268</xdr:rowOff>
    </xdr:from>
    <xdr:to>
      <xdr:col>24</xdr:col>
      <xdr:colOff>63500</xdr:colOff>
      <xdr:row>77</xdr:row>
      <xdr:rowOff>93980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49918"/>
          <a:ext cx="838200" cy="4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93980</xdr:rowOff>
    </xdr:from>
    <xdr:to>
      <xdr:col>19</xdr:col>
      <xdr:colOff>177800</xdr:colOff>
      <xdr:row>77</xdr:row>
      <xdr:rowOff>152691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95630"/>
          <a:ext cx="889000" cy="5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109159</xdr:rowOff>
    </xdr:from>
    <xdr:to>
      <xdr:col>15</xdr:col>
      <xdr:colOff>50800</xdr:colOff>
      <xdr:row>77</xdr:row>
      <xdr:rowOff>152691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0809"/>
          <a:ext cx="8890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109159</xdr:rowOff>
    </xdr:from>
    <xdr:to>
      <xdr:col>10</xdr:col>
      <xdr:colOff>114300</xdr:colOff>
      <xdr:row>78</xdr:row>
      <xdr:rowOff>85933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0809"/>
          <a:ext cx="889000" cy="14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168918</xdr:rowOff>
    </xdr:from>
    <xdr:to>
      <xdr:col>24</xdr:col>
      <xdr:colOff>114300</xdr:colOff>
      <xdr:row>77</xdr:row>
      <xdr:rowOff>99068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9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83845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43180</xdr:rowOff>
    </xdr:from>
    <xdr:to>
      <xdr:col>20</xdr:col>
      <xdr:colOff>38100</xdr:colOff>
      <xdr:row>77</xdr:row>
      <xdr:rowOff>144780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135907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3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101891</xdr:rowOff>
    </xdr:from>
    <xdr:to>
      <xdr:col>15</xdr:col>
      <xdr:colOff>101600</xdr:colOff>
      <xdr:row>78</xdr:row>
      <xdr:rowOff>32041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23168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9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58359</xdr:rowOff>
    </xdr:from>
    <xdr:to>
      <xdr:col>10</xdr:col>
      <xdr:colOff>165100</xdr:colOff>
      <xdr:row>77</xdr:row>
      <xdr:rowOff>159959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151086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35133</xdr:rowOff>
    </xdr:from>
    <xdr:to>
      <xdr:col>6</xdr:col>
      <xdr:colOff>38100</xdr:colOff>
      <xdr:row>78</xdr:row>
      <xdr:rowOff>136733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127860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129490</xdr:rowOff>
    </xdr:from>
    <xdr:to>
      <xdr:col>24</xdr:col>
      <xdr:colOff>63500</xdr:colOff>
      <xdr:row>98</xdr:row>
      <xdr:rowOff>168549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31590"/>
          <a:ext cx="838200" cy="3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16317</xdr:rowOff>
    </xdr:from>
    <xdr:to>
      <xdr:col>19</xdr:col>
      <xdr:colOff>177800</xdr:colOff>
      <xdr:row>98</xdr:row>
      <xdr:rowOff>168549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18417"/>
          <a:ext cx="889000" cy="15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141605</xdr:rowOff>
    </xdr:from>
    <xdr:to>
      <xdr:col>15</xdr:col>
      <xdr:colOff>50800</xdr:colOff>
      <xdr:row>98</xdr:row>
      <xdr:rowOff>16317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00805"/>
          <a:ext cx="889000" cy="21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141605</xdr:rowOff>
    </xdr:from>
    <xdr:to>
      <xdr:col>10</xdr:col>
      <xdr:colOff>114300</xdr:colOff>
      <xdr:row>99</xdr:row>
      <xdr:rowOff>21406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00805"/>
          <a:ext cx="889000" cy="39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78690</xdr:rowOff>
    </xdr:from>
    <xdr:to>
      <xdr:col>24</xdr:col>
      <xdr:colOff>114300</xdr:colOff>
      <xdr:row>99</xdr:row>
      <xdr:rowOff>8840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8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165067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117749</xdr:rowOff>
    </xdr:from>
    <xdr:to>
      <xdr:col>20</xdr:col>
      <xdr:colOff>38100</xdr:colOff>
      <xdr:row>99</xdr:row>
      <xdr:rowOff>47899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39026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1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136967</xdr:rowOff>
    </xdr:from>
    <xdr:to>
      <xdr:col>15</xdr:col>
      <xdr:colOff>101600</xdr:colOff>
      <xdr:row>98</xdr:row>
      <xdr:rowOff>67117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58244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90805</xdr:rowOff>
    </xdr:from>
    <xdr:to>
      <xdr:col>10</xdr:col>
      <xdr:colOff>165100</xdr:colOff>
      <xdr:row>97</xdr:row>
      <xdr:rowOff>20955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37482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2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142056</xdr:rowOff>
    </xdr:from>
    <xdr:to>
      <xdr:col>6</xdr:col>
      <xdr:colOff>38100</xdr:colOff>
      <xdr:row>99</xdr:row>
      <xdr:rowOff>72206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63333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3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82169</xdr:rowOff>
    </xdr:from>
    <xdr:to>
      <xdr:col>55</xdr:col>
      <xdr:colOff>0</xdr:colOff>
      <xdr:row>58</xdr:row>
      <xdr:rowOff>120174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26269"/>
          <a:ext cx="8382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82169</xdr:rowOff>
    </xdr:from>
    <xdr:to>
      <xdr:col>50</xdr:col>
      <xdr:colOff>114300</xdr:colOff>
      <xdr:row>58</xdr:row>
      <xdr:rowOff>96380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26269"/>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79007</xdr:rowOff>
    </xdr:from>
    <xdr:to>
      <xdr:col>45</xdr:col>
      <xdr:colOff>177800</xdr:colOff>
      <xdr:row>58</xdr:row>
      <xdr:rowOff>96380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23107"/>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79007</xdr:rowOff>
    </xdr:from>
    <xdr:to>
      <xdr:col>41</xdr:col>
      <xdr:colOff>50800</xdr:colOff>
      <xdr:row>58</xdr:row>
      <xdr:rowOff>98837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23107"/>
          <a:ext cx="889000" cy="1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69374</xdr:rowOff>
    </xdr:from>
    <xdr:to>
      <xdr:col>55</xdr:col>
      <xdr:colOff>50800</xdr:colOff>
      <xdr:row>58</xdr:row>
      <xdr:rowOff>170974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155751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31369</xdr:rowOff>
    </xdr:from>
    <xdr:to>
      <xdr:col>50</xdr:col>
      <xdr:colOff>165100</xdr:colOff>
      <xdr:row>58</xdr:row>
      <xdr:rowOff>132969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124096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6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45580</xdr:rowOff>
    </xdr:from>
    <xdr:to>
      <xdr:col>46</xdr:col>
      <xdr:colOff>38100</xdr:colOff>
      <xdr:row>58</xdr:row>
      <xdr:rowOff>147180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138307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8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28207</xdr:rowOff>
    </xdr:from>
    <xdr:to>
      <xdr:col>41</xdr:col>
      <xdr:colOff>101600</xdr:colOff>
      <xdr:row>58</xdr:row>
      <xdr:rowOff>129807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120934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6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48037</xdr:rowOff>
    </xdr:from>
    <xdr:to>
      <xdr:col>36</xdr:col>
      <xdr:colOff>165100</xdr:colOff>
      <xdr:row>58</xdr:row>
      <xdr:rowOff>149637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140764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8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151530</xdr:rowOff>
    </xdr:from>
    <xdr:to>
      <xdr:col>55</xdr:col>
      <xdr:colOff>0</xdr:colOff>
      <xdr:row>79</xdr:row>
      <xdr:rowOff>14903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24630"/>
          <a:ext cx="8382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31438</xdr:rowOff>
    </xdr:from>
    <xdr:to>
      <xdr:col>50</xdr:col>
      <xdr:colOff>114300</xdr:colOff>
      <xdr:row>78</xdr:row>
      <xdr:rowOff>151530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4538"/>
          <a:ext cx="889000" cy="1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31438</xdr:rowOff>
    </xdr:from>
    <xdr:to>
      <xdr:col>45</xdr:col>
      <xdr:colOff>177800</xdr:colOff>
      <xdr:row>78</xdr:row>
      <xdr:rowOff>118211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4538"/>
          <a:ext cx="889000" cy="8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72186</xdr:rowOff>
    </xdr:from>
    <xdr:to>
      <xdr:col>41</xdr:col>
      <xdr:colOff>50800</xdr:colOff>
      <xdr:row>78</xdr:row>
      <xdr:rowOff>118211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45286"/>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135553</xdr:rowOff>
    </xdr:from>
    <xdr:to>
      <xdr:col>55</xdr:col>
      <xdr:colOff>50800</xdr:colOff>
      <xdr:row>79</xdr:row>
      <xdr:rowOff>65703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50480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100730</xdr:rowOff>
    </xdr:from>
    <xdr:to>
      <xdr:col>50</xdr:col>
      <xdr:colOff>165100</xdr:colOff>
      <xdr:row>79</xdr:row>
      <xdr:rowOff>30880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22007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152088</xdr:rowOff>
    </xdr:from>
    <xdr:to>
      <xdr:col>46</xdr:col>
      <xdr:colOff>38100</xdr:colOff>
      <xdr:row>78</xdr:row>
      <xdr:rowOff>82238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98765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12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67411</xdr:rowOff>
    </xdr:from>
    <xdr:to>
      <xdr:col>41</xdr:col>
      <xdr:colOff>101600</xdr:colOff>
      <xdr:row>78</xdr:row>
      <xdr:rowOff>169011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160138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21386</xdr:rowOff>
    </xdr:from>
    <xdr:to>
      <xdr:col>36</xdr:col>
      <xdr:colOff>165100</xdr:colOff>
      <xdr:row>78</xdr:row>
      <xdr:rowOff>122986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114113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151067</xdr:rowOff>
    </xdr:from>
    <xdr:to>
      <xdr:col>55</xdr:col>
      <xdr:colOff>0</xdr:colOff>
      <xdr:row>97</xdr:row>
      <xdr:rowOff>83769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10267"/>
          <a:ext cx="838200" cy="10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151067</xdr:rowOff>
    </xdr:from>
    <xdr:to>
      <xdr:col>50</xdr:col>
      <xdr:colOff>114300</xdr:colOff>
      <xdr:row>97</xdr:row>
      <xdr:rowOff>18402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10267"/>
          <a:ext cx="889000" cy="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79553</xdr:rowOff>
    </xdr:from>
    <xdr:to>
      <xdr:col>45</xdr:col>
      <xdr:colOff>177800</xdr:colOff>
      <xdr:row>97</xdr:row>
      <xdr:rowOff>18402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38753"/>
          <a:ext cx="889000" cy="1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79553</xdr:rowOff>
    </xdr:from>
    <xdr:to>
      <xdr:col>41</xdr:col>
      <xdr:colOff>50800</xdr:colOff>
      <xdr:row>97</xdr:row>
      <xdr:rowOff>88252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38753"/>
          <a:ext cx="889000" cy="18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32969</xdr:rowOff>
    </xdr:from>
    <xdr:to>
      <xdr:col>55</xdr:col>
      <xdr:colOff>50800</xdr:colOff>
      <xdr:row>97</xdr:row>
      <xdr:rowOff>134569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6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119346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100267</xdr:rowOff>
    </xdr:from>
    <xdr:to>
      <xdr:col>50</xdr:col>
      <xdr:colOff>165100</xdr:colOff>
      <xdr:row>97</xdr:row>
      <xdr:rowOff>30417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21544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5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139052</xdr:rowOff>
    </xdr:from>
    <xdr:to>
      <xdr:col>46</xdr:col>
      <xdr:colOff>38100</xdr:colOff>
      <xdr:row>97</xdr:row>
      <xdr:rowOff>69202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60329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28753</xdr:rowOff>
    </xdr:from>
    <xdr:to>
      <xdr:col>41</xdr:col>
      <xdr:colOff>101600</xdr:colOff>
      <xdr:row>96</xdr:row>
      <xdr:rowOff>130353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121480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37452</xdr:rowOff>
    </xdr:from>
    <xdr:to>
      <xdr:col>36</xdr:col>
      <xdr:colOff>165100</xdr:colOff>
      <xdr:row>97</xdr:row>
      <xdr:rowOff>139052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130179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6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159098</xdr:rowOff>
    </xdr:from>
    <xdr:to>
      <xdr:col>85</xdr:col>
      <xdr:colOff>127000</xdr:colOff>
      <xdr:row>37</xdr:row>
      <xdr:rowOff>101001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31298"/>
          <a:ext cx="838200" cy="11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14068</xdr:rowOff>
    </xdr:from>
    <xdr:to>
      <xdr:col>81</xdr:col>
      <xdr:colOff>50800</xdr:colOff>
      <xdr:row>37</xdr:row>
      <xdr:rowOff>101001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014818"/>
          <a:ext cx="889000" cy="4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14068</xdr:rowOff>
    </xdr:from>
    <xdr:to>
      <xdr:col>76</xdr:col>
      <xdr:colOff>114300</xdr:colOff>
      <xdr:row>37</xdr:row>
      <xdr:rowOff>75333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014818"/>
          <a:ext cx="889000" cy="4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47411</xdr:rowOff>
    </xdr:from>
    <xdr:to>
      <xdr:col>71</xdr:col>
      <xdr:colOff>177800</xdr:colOff>
      <xdr:row>37</xdr:row>
      <xdr:rowOff>75333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91061"/>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108298</xdr:rowOff>
    </xdr:from>
    <xdr:to>
      <xdr:col>85</xdr:col>
      <xdr:colOff>177800</xdr:colOff>
      <xdr:row>37</xdr:row>
      <xdr:rowOff>38448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131175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50201</xdr:rowOff>
    </xdr:from>
    <xdr:to>
      <xdr:col>81</xdr:col>
      <xdr:colOff>101600</xdr:colOff>
      <xdr:row>37</xdr:row>
      <xdr:rowOff>151801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9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168328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6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134718</xdr:rowOff>
    </xdr:from>
    <xdr:to>
      <xdr:col>76</xdr:col>
      <xdr:colOff>165100</xdr:colOff>
      <xdr:row>35</xdr:row>
      <xdr:rowOff>64868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6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81395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3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24533</xdr:rowOff>
    </xdr:from>
    <xdr:to>
      <xdr:col>72</xdr:col>
      <xdr:colOff>38100</xdr:colOff>
      <xdr:row>37</xdr:row>
      <xdr:rowOff>126133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142660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168061</xdr:rowOff>
    </xdr:from>
    <xdr:to>
      <xdr:col>67</xdr:col>
      <xdr:colOff>101600</xdr:colOff>
      <xdr:row>37</xdr:row>
      <xdr:rowOff>98211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114738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1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113141</xdr:rowOff>
    </xdr:from>
    <xdr:to>
      <xdr:col>85</xdr:col>
      <xdr:colOff>127000</xdr:colOff>
      <xdr:row>57</xdr:row>
      <xdr:rowOff>118001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85791"/>
          <a:ext cx="8382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118001</xdr:rowOff>
    </xdr:from>
    <xdr:to>
      <xdr:col>81</xdr:col>
      <xdr:colOff>50800</xdr:colOff>
      <xdr:row>57</xdr:row>
      <xdr:rowOff>144089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0651"/>
          <a:ext cx="889000" cy="2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144089</xdr:rowOff>
    </xdr:from>
    <xdr:to>
      <xdr:col>76</xdr:col>
      <xdr:colOff>114300</xdr:colOff>
      <xdr:row>57</xdr:row>
      <xdr:rowOff>165984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16739"/>
          <a:ext cx="889000" cy="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128924</xdr:rowOff>
    </xdr:from>
    <xdr:to>
      <xdr:col>71</xdr:col>
      <xdr:colOff>177800</xdr:colOff>
      <xdr:row>57</xdr:row>
      <xdr:rowOff>165984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01574"/>
          <a:ext cx="889000" cy="3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62341</xdr:rowOff>
    </xdr:from>
    <xdr:to>
      <xdr:col>85</xdr:col>
      <xdr:colOff>177800</xdr:colOff>
      <xdr:row>57</xdr:row>
      <xdr:rowOff>163941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148718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67201</xdr:rowOff>
    </xdr:from>
    <xdr:to>
      <xdr:col>81</xdr:col>
      <xdr:colOff>101600</xdr:colOff>
      <xdr:row>57</xdr:row>
      <xdr:rowOff>168801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159928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93289</xdr:rowOff>
    </xdr:from>
    <xdr:to>
      <xdr:col>76</xdr:col>
      <xdr:colOff>165100</xdr:colOff>
      <xdr:row>58</xdr:row>
      <xdr:rowOff>23439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14566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115184</xdr:rowOff>
    </xdr:from>
    <xdr:to>
      <xdr:col>72</xdr:col>
      <xdr:colOff>38100</xdr:colOff>
      <xdr:row>58</xdr:row>
      <xdr:rowOff>45334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36461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78124</xdr:rowOff>
    </xdr:from>
    <xdr:to>
      <xdr:col>67</xdr:col>
      <xdr:colOff>101600</xdr:colOff>
      <xdr:row>58</xdr:row>
      <xdr:rowOff>8274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170851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57823</xdr:rowOff>
    </xdr:from>
    <xdr:to>
      <xdr:col>85</xdr:col>
      <xdr:colOff>127000</xdr:colOff>
      <xdr:row>97</xdr:row>
      <xdr:rowOff>60350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88473"/>
          <a:ext cx="8382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60350</xdr:rowOff>
    </xdr:from>
    <xdr:to>
      <xdr:col>81</xdr:col>
      <xdr:colOff>50800</xdr:colOff>
      <xdr:row>97</xdr:row>
      <xdr:rowOff>66408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91000"/>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66408</xdr:rowOff>
    </xdr:from>
    <xdr:to>
      <xdr:col>76</xdr:col>
      <xdr:colOff>114300</xdr:colOff>
      <xdr:row>97</xdr:row>
      <xdr:rowOff>83922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97058"/>
          <a:ext cx="8890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83108</xdr:rowOff>
    </xdr:from>
    <xdr:to>
      <xdr:col>71</xdr:col>
      <xdr:colOff>177800</xdr:colOff>
      <xdr:row>97</xdr:row>
      <xdr:rowOff>83922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13758"/>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7023</xdr:rowOff>
    </xdr:from>
    <xdr:to>
      <xdr:col>85</xdr:col>
      <xdr:colOff>177800</xdr:colOff>
      <xdr:row>97</xdr:row>
      <xdr:rowOff>108623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156900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1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9550</xdr:rowOff>
    </xdr:from>
    <xdr:to>
      <xdr:col>81</xdr:col>
      <xdr:colOff>101600</xdr:colOff>
      <xdr:row>97</xdr:row>
      <xdr:rowOff>111150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102277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3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15608</xdr:rowOff>
    </xdr:from>
    <xdr:to>
      <xdr:col>76</xdr:col>
      <xdr:colOff>165100</xdr:colOff>
      <xdr:row>97</xdr:row>
      <xdr:rowOff>117208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108335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33122</xdr:rowOff>
    </xdr:from>
    <xdr:to>
      <xdr:col>72</xdr:col>
      <xdr:colOff>38100</xdr:colOff>
      <xdr:row>97</xdr:row>
      <xdr:rowOff>134722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125849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32308</xdr:rowOff>
    </xdr:from>
    <xdr:to>
      <xdr:col>67</xdr:col>
      <xdr:colOff>101600</xdr:colOff>
      <xdr:row>97</xdr:row>
      <xdr:rowOff>133908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125035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144,499</a:t>
          </a:r>
          <a:r>
            <a:rPr kumimoji="1" lang="ja-JP" altLang="ja-JP" sz="1100">
              <a:solidFill>
                <a:schemeClr val="dk1"/>
              </a:solidFill>
              <a:effectLst/>
              <a:latin typeface="+mn-lt"/>
              <a:ea typeface="+mn-ea"/>
              <a:cs typeface="+mn-cs"/>
            </a:rPr>
            <a:t>円となっており、前年度と比較すると住民一人当たり</a:t>
          </a:r>
          <a:r>
            <a:rPr kumimoji="1" lang="en-US" altLang="ja-JP" sz="1100">
              <a:solidFill>
                <a:schemeClr val="dk1"/>
              </a:solidFill>
              <a:effectLst/>
              <a:latin typeface="+mn-lt"/>
              <a:ea typeface="+mn-ea"/>
              <a:cs typeface="+mn-cs"/>
            </a:rPr>
            <a:t>5,999</a:t>
          </a:r>
          <a:r>
            <a:rPr kumimoji="1" lang="ja-JP" altLang="ja-JP" sz="1100">
              <a:solidFill>
                <a:schemeClr val="dk1"/>
              </a:solidFill>
              <a:effectLst/>
              <a:latin typeface="+mn-lt"/>
              <a:ea typeface="+mn-ea"/>
              <a:cs typeface="+mn-cs"/>
            </a:rPr>
            <a:t>円増額となっている。これは、</a:t>
          </a:r>
          <a:r>
            <a:rPr kumimoji="1" lang="ja-JP" altLang="en-US" sz="1100">
              <a:solidFill>
                <a:schemeClr val="dk1"/>
              </a:solidFill>
              <a:effectLst/>
              <a:latin typeface="+mn-lt"/>
              <a:ea typeface="+mn-ea"/>
              <a:cs typeface="+mn-cs"/>
            </a:rPr>
            <a:t>児童手当費の支給対象拡大に伴う増額</a:t>
          </a:r>
          <a:r>
            <a:rPr kumimoji="1" lang="ja-JP" altLang="ja-JP" sz="1100">
              <a:solidFill>
                <a:schemeClr val="dk1"/>
              </a:solidFill>
              <a:effectLst/>
              <a:latin typeface="+mn-lt"/>
              <a:ea typeface="+mn-ea"/>
              <a:cs typeface="+mn-cs"/>
            </a:rPr>
            <a:t>等が主な要因である。</a:t>
          </a:r>
          <a:endParaRPr lang="ja-JP" altLang="ja-JP" sz="1400">
            <a:effectLst/>
          </a:endParaRPr>
        </a:p>
        <a:p>
          <a:r>
            <a:rPr kumimoji="1" lang="ja-JP" altLang="ja-JP" sz="1100">
              <a:solidFill>
                <a:schemeClr val="dk1"/>
              </a:solidFill>
              <a:effectLst/>
              <a:latin typeface="+mn-lt"/>
              <a:ea typeface="+mn-ea"/>
              <a:cs typeface="+mn-cs"/>
            </a:rPr>
            <a:t>　衛生費は、住民一人当たり</a:t>
          </a:r>
          <a:r>
            <a:rPr kumimoji="1" lang="en-US" altLang="ja-JP" sz="1100">
              <a:solidFill>
                <a:schemeClr val="dk1"/>
              </a:solidFill>
              <a:effectLst/>
              <a:latin typeface="+mn-lt"/>
              <a:ea typeface="+mn-ea"/>
              <a:cs typeface="+mn-cs"/>
            </a:rPr>
            <a:t>30,670</a:t>
          </a:r>
          <a:r>
            <a:rPr kumimoji="1" lang="ja-JP" altLang="ja-JP" sz="1100">
              <a:solidFill>
                <a:schemeClr val="dk1"/>
              </a:solidFill>
              <a:effectLst/>
              <a:latin typeface="+mn-lt"/>
              <a:ea typeface="+mn-ea"/>
              <a:cs typeface="+mn-cs"/>
            </a:rPr>
            <a:t>円となっており、前年度と比較すると住民一人当たり</a:t>
          </a:r>
          <a:r>
            <a:rPr kumimoji="1" lang="en-US" altLang="ja-JP" sz="1100">
              <a:solidFill>
                <a:schemeClr val="dk1"/>
              </a:solidFill>
              <a:effectLst/>
              <a:latin typeface="+mn-lt"/>
              <a:ea typeface="+mn-ea"/>
              <a:cs typeface="+mn-cs"/>
            </a:rPr>
            <a:t>2,563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、東埼玉資源環境組合分担金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等が主な要因である。</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23,904</a:t>
          </a:r>
          <a:r>
            <a:rPr kumimoji="1" lang="ja-JP" altLang="ja-JP" sz="1100">
              <a:solidFill>
                <a:schemeClr val="dk1"/>
              </a:solidFill>
              <a:effectLst/>
              <a:latin typeface="+mn-lt"/>
              <a:ea typeface="+mn-ea"/>
              <a:cs typeface="+mn-cs"/>
            </a:rPr>
            <a:t>円となっており、前年度と比較すると住民一人当たり</a:t>
          </a:r>
          <a:r>
            <a:rPr kumimoji="1" lang="en-US" altLang="ja-JP" sz="1100">
              <a:solidFill>
                <a:schemeClr val="dk1"/>
              </a:solidFill>
              <a:effectLst/>
              <a:latin typeface="+mn-lt"/>
              <a:ea typeface="+mn-ea"/>
              <a:cs typeface="+mn-cs"/>
            </a:rPr>
            <a:t>8,201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となっている。これは、町道拡幅整備工事</a:t>
          </a:r>
          <a:r>
            <a:rPr kumimoji="1" lang="ja-JP" altLang="en-US" sz="1100">
              <a:solidFill>
                <a:schemeClr val="dk1"/>
              </a:solidFill>
              <a:effectLst/>
              <a:latin typeface="+mn-lt"/>
              <a:ea typeface="+mn-ea"/>
              <a:cs typeface="+mn-cs"/>
            </a:rPr>
            <a:t>等の工事完了</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消防費は、住民一人当たり</a:t>
          </a:r>
          <a:r>
            <a:rPr kumimoji="1" lang="en-US" altLang="ja-JP" sz="1100">
              <a:solidFill>
                <a:schemeClr val="dk1"/>
              </a:solidFill>
              <a:effectLst/>
              <a:latin typeface="+mn-lt"/>
              <a:ea typeface="+mn-ea"/>
              <a:cs typeface="+mn-cs"/>
            </a:rPr>
            <a:t>23,906</a:t>
          </a:r>
          <a:r>
            <a:rPr kumimoji="1" lang="ja-JP" altLang="ja-JP" sz="1100">
              <a:solidFill>
                <a:schemeClr val="dk1"/>
              </a:solidFill>
              <a:effectLst/>
              <a:latin typeface="+mn-lt"/>
              <a:ea typeface="+mn-ea"/>
              <a:cs typeface="+mn-cs"/>
            </a:rPr>
            <a:t>円となっており、前年度と比較すると住民一人当たり</a:t>
          </a:r>
          <a:r>
            <a:rPr kumimoji="1" lang="en-US" altLang="ja-JP" sz="1100">
              <a:solidFill>
                <a:schemeClr val="dk1"/>
              </a:solidFill>
              <a:effectLst/>
              <a:latin typeface="+mn-lt"/>
              <a:ea typeface="+mn-ea"/>
              <a:cs typeface="+mn-cs"/>
            </a:rPr>
            <a:t>3,471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防災行政無線システム改修業務委託料等の増額</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43,309</a:t>
          </a:r>
          <a:r>
            <a:rPr kumimoji="1" lang="ja-JP" altLang="ja-JP" sz="1100">
              <a:solidFill>
                <a:schemeClr val="dk1"/>
              </a:solidFill>
              <a:effectLst/>
              <a:latin typeface="+mn-lt"/>
              <a:ea typeface="+mn-ea"/>
              <a:cs typeface="+mn-cs"/>
            </a:rPr>
            <a:t>円となっており、前年度と比較すると住民一人当たり</a:t>
          </a:r>
          <a:r>
            <a:rPr kumimoji="1" lang="en-US" altLang="ja-JP" sz="1100">
              <a:solidFill>
                <a:schemeClr val="dk1"/>
              </a:solidFill>
              <a:effectLst/>
              <a:latin typeface="+mn-lt"/>
              <a:ea typeface="+mn-ea"/>
              <a:cs typeface="+mn-cs"/>
            </a:rPr>
            <a:t>1,063</a:t>
          </a:r>
          <a:r>
            <a:rPr kumimoji="1" lang="ja-JP" altLang="ja-JP" sz="1100">
              <a:solidFill>
                <a:schemeClr val="dk1"/>
              </a:solidFill>
              <a:effectLst/>
              <a:latin typeface="+mn-lt"/>
              <a:ea typeface="+mn-ea"/>
              <a:cs typeface="+mn-cs"/>
            </a:rPr>
            <a:t>円増額となっている。これは、</a:t>
          </a:r>
          <a:r>
            <a:rPr kumimoji="1" lang="ja-JP" altLang="en-US" sz="1100">
              <a:solidFill>
                <a:schemeClr val="dk1"/>
              </a:solidFill>
              <a:effectLst/>
              <a:latin typeface="+mn-lt"/>
              <a:ea typeface="+mn-ea"/>
              <a:cs typeface="+mn-cs"/>
            </a:rPr>
            <a:t>学校給食センター空調設備改修工事等の</a:t>
          </a:r>
          <a:r>
            <a:rPr kumimoji="1" lang="ja-JP" altLang="ja-JP" sz="1100">
              <a:solidFill>
                <a:schemeClr val="dk1"/>
              </a:solidFill>
              <a:effectLst/>
              <a:latin typeface="+mn-lt"/>
              <a:ea typeface="+mn-ea"/>
              <a:cs typeface="+mn-cs"/>
            </a:rPr>
            <a:t>増額が主な要因である。</a:t>
          </a:r>
          <a:endParaRPr lang="ja-JP" altLang="ja-JP" sz="1400">
            <a:effectLst/>
          </a:endParaRPr>
        </a:p>
        <a:p>
          <a:r>
            <a:rPr kumimoji="1" lang="ja-JP" altLang="ja-JP" sz="1100">
              <a:solidFill>
                <a:schemeClr val="dk1"/>
              </a:solidFill>
              <a:effectLst/>
              <a:latin typeface="+mn-lt"/>
              <a:ea typeface="+mn-ea"/>
              <a:cs typeface="+mn-cs"/>
            </a:rPr>
            <a:t>　今後も一般行政経費の抑制に努め、財政の健全化を図っていく。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埼玉県松伏町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財政調整基金については、当初予算にて</a:t>
          </a:r>
          <a:r>
            <a:rPr kumimoji="1" lang="en-US" altLang="ja-JP" sz="1100">
              <a:solidFill>
                <a:schemeClr val="dk1"/>
              </a:solidFill>
              <a:effectLst/>
              <a:latin typeface="+mn-lt"/>
              <a:ea typeface="+mn-ea"/>
              <a:cs typeface="+mn-cs"/>
            </a:rPr>
            <a:t>570,000</a:t>
          </a:r>
          <a:r>
            <a:rPr kumimoji="1" lang="ja-JP" altLang="ja-JP" sz="1100">
              <a:solidFill>
                <a:schemeClr val="dk1"/>
              </a:solidFill>
              <a:effectLst/>
              <a:latin typeface="+mn-lt"/>
              <a:ea typeface="+mn-ea"/>
              <a:cs typeface="+mn-cs"/>
            </a:rPr>
            <a:t>千円の取り崩しを行ったが、補正予算にて積立を行ったため、残高が増額した。</a:t>
          </a:r>
          <a:endParaRPr lang="ja-JP" altLang="ja-JP" sz="1400">
            <a:effectLst/>
          </a:endParaRPr>
        </a:p>
        <a:p>
          <a:r>
            <a:rPr kumimoji="1" lang="ja-JP" altLang="ja-JP" sz="1100">
              <a:solidFill>
                <a:schemeClr val="dk1"/>
              </a:solidFill>
              <a:effectLst/>
              <a:latin typeface="+mn-lt"/>
              <a:ea typeface="+mn-ea"/>
              <a:cs typeface="+mn-cs"/>
            </a:rPr>
            <a:t>　実質収支比率は、分母である標準財政規模が</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％増となったが、それを上回る程、分子である実質収支額が昨年度より</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回ったため、</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実質単年度収支は、財政調整基金等の</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額が増額になったことから</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埼玉県松伏町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一般会計の実質収支については、普通交付税</a:t>
          </a:r>
          <a:r>
            <a:rPr kumimoji="1" lang="ja-JP" altLang="en-US" sz="1100">
              <a:solidFill>
                <a:schemeClr val="dk1"/>
              </a:solidFill>
              <a:effectLst/>
              <a:latin typeface="+mn-lt"/>
              <a:ea typeface="+mn-ea"/>
              <a:cs typeface="+mn-cs"/>
            </a:rPr>
            <a:t>等の増額</a:t>
          </a:r>
          <a:r>
            <a:rPr kumimoji="1" lang="ja-JP" altLang="ja-JP" sz="1100">
              <a:solidFill>
                <a:schemeClr val="dk1"/>
              </a:solidFill>
              <a:effectLst/>
              <a:latin typeface="+mn-lt"/>
              <a:ea typeface="+mn-ea"/>
              <a:cs typeface="+mn-cs"/>
            </a:rPr>
            <a:t>に伴い、前年度より</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増となった。</a:t>
          </a:r>
          <a:endParaRPr lang="ja-JP" altLang="ja-JP">
            <a:effectLst/>
          </a:endParaRPr>
        </a:p>
        <a:p>
          <a:r>
            <a:rPr kumimoji="1" lang="ja-JP" altLang="ja-JP" sz="1100">
              <a:solidFill>
                <a:schemeClr val="dk1"/>
              </a:solidFill>
              <a:effectLst/>
              <a:latin typeface="+mn-lt"/>
              <a:ea typeface="+mn-ea"/>
              <a:cs typeface="+mn-cs"/>
            </a:rPr>
            <a:t>　一般会計及び特別会計ともに、自主財源である税・保険料・使用料等の確保並びに歳出において徹底した経費節減や入札による競争性を高めることで抑制につながり黒字計上となっている。引続き、健全な財政運営に努め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S1" workbookViewId="0">
      <selection activeCell="BN13" sqref="BN13:BU13"/>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10854927</v>
      </c>
      <c r="BO4" s="449"/>
      <c r="BP4" s="449"/>
      <c r="BQ4" s="449"/>
      <c r="BR4" s="449"/>
      <c r="BS4" s="449"/>
      <c r="BT4" s="449"/>
      <c r="BU4" s="450"/>
      <c r="BV4" s="448">
        <v>10624207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v>
      </c>
      <c r="CU4" s="589"/>
      <c r="CV4" s="589"/>
      <c r="CW4" s="589"/>
      <c r="CX4" s="589"/>
      <c r="CY4" s="589"/>
      <c r="CZ4" s="589"/>
      <c r="DA4" s="590"/>
      <c r="DB4" s="588">
        <v>9.8000000000000007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10140074</v>
      </c>
      <c r="BO5" s="420"/>
      <c r="BP5" s="420"/>
      <c r="BQ5" s="420"/>
      <c r="BR5" s="420"/>
      <c r="BS5" s="420"/>
      <c r="BT5" s="420"/>
      <c r="BU5" s="421"/>
      <c r="BV5" s="419">
        <v>9898027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84.7</v>
      </c>
      <c r="CU5" s="417"/>
      <c r="CV5" s="417"/>
      <c r="CW5" s="417"/>
      <c r="CX5" s="417"/>
      <c r="CY5" s="417"/>
      <c r="CZ5" s="417"/>
      <c r="DA5" s="418"/>
      <c r="DB5" s="416">
        <v>86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714853</v>
      </c>
      <c r="BO6" s="420"/>
      <c r="BP6" s="420"/>
      <c r="BQ6" s="420"/>
      <c r="BR6" s="420"/>
      <c r="BS6" s="420"/>
      <c r="BT6" s="420"/>
      <c r="BU6" s="421"/>
      <c r="BV6" s="419">
        <v>726180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85.1</v>
      </c>
      <c r="CU6" s="563"/>
      <c r="CV6" s="563"/>
      <c r="CW6" s="563"/>
      <c r="CX6" s="563"/>
      <c r="CY6" s="563"/>
      <c r="CZ6" s="563"/>
      <c r="DA6" s="564"/>
      <c r="DB6" s="562">
        <v>86.3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67206</v>
      </c>
      <c r="BO7" s="420"/>
      <c r="BP7" s="420"/>
      <c r="BQ7" s="420"/>
      <c r="BR7" s="420"/>
      <c r="BS7" s="420"/>
      <c r="BT7" s="420"/>
      <c r="BU7" s="421"/>
      <c r="BV7" s="419">
        <v>111111</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6451019</v>
      </c>
      <c r="CU7" s="420"/>
      <c r="CV7" s="420"/>
      <c r="CW7" s="420"/>
      <c r="CX7" s="420"/>
      <c r="CY7" s="420"/>
      <c r="CZ7" s="420"/>
      <c r="DA7" s="421"/>
      <c r="DB7" s="419">
        <v>6290073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647647</v>
      </c>
      <c r="BO8" s="420"/>
      <c r="BP8" s="420"/>
      <c r="BQ8" s="420"/>
      <c r="BR8" s="420"/>
      <c r="BS8" s="420"/>
      <c r="BT8" s="420"/>
      <c r="BU8" s="421"/>
      <c r="BV8" s="419">
        <v>615069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0.61</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28266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32578</v>
      </c>
      <c r="BO9" s="420"/>
      <c r="BP9" s="420"/>
      <c r="BQ9" s="420"/>
      <c r="BR9" s="420"/>
      <c r="BS9" s="420"/>
      <c r="BT9" s="420"/>
      <c r="BU9" s="421"/>
      <c r="BV9" s="419">
        <v>-25574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9.3000000000000007</v>
      </c>
      <c r="CU9" s="417"/>
      <c r="CV9" s="417"/>
      <c r="CW9" s="417"/>
      <c r="CX9" s="417"/>
      <c r="CY9" s="417"/>
      <c r="CZ9" s="417"/>
      <c r="DA9" s="418"/>
      <c r="DB9" s="416">
        <v>9.4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30061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418400</v>
      </c>
      <c r="BO10" s="420"/>
      <c r="BP10" s="420"/>
      <c r="BQ10" s="420"/>
      <c r="BR10" s="420"/>
      <c r="BS10" s="420"/>
      <c r="BT10" s="420"/>
      <c r="BU10" s="421"/>
      <c r="BV10" s="419">
        <v>320340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27857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393263</v>
      </c>
      <c r="BO12" s="420"/>
      <c r="BP12" s="420"/>
      <c r="BQ12" s="420"/>
      <c r="BR12" s="420"/>
      <c r="BS12" s="420"/>
      <c r="BT12" s="420"/>
      <c r="BU12" s="421"/>
      <c r="BV12" s="419">
        <v>338773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27170</v>
      </c>
      <c r="S13" s="507"/>
      <c r="T13" s="507"/>
      <c r="U13" s="507"/>
      <c r="V13" s="508"/>
      <c r="W13" s="509" t="s">
        <v>131</v>
      </c>
      <c r="X13" s="405"/>
      <c r="Y13" s="405"/>
      <c r="Z13" s="405"/>
      <c r="AA13" s="405"/>
      <c r="AB13" s="406"/>
      <c r="AC13" s="372">
        <v>223</v>
      </c>
      <c r="AD13" s="373"/>
      <c r="AE13" s="373"/>
      <c r="AF13" s="373"/>
      <c r="AG13" s="374"/>
      <c r="AH13" s="372">
        <v>272</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57715</v>
      </c>
      <c r="BO13" s="420"/>
      <c r="BP13" s="420"/>
      <c r="BQ13" s="420"/>
      <c r="BR13" s="420"/>
      <c r="BS13" s="420"/>
      <c r="BT13" s="420"/>
      <c r="BU13" s="421"/>
      <c r="BV13" s="419">
        <v>-44007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6.3</v>
      </c>
      <c r="CU13" s="417"/>
      <c r="CV13" s="417"/>
      <c r="CW13" s="417"/>
      <c r="CX13" s="417"/>
      <c r="CY13" s="417"/>
      <c r="CZ13" s="417"/>
      <c r="DA13" s="418"/>
      <c r="DB13" s="416">
        <v>6.2</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28140</v>
      </c>
      <c r="S14" s="507"/>
      <c r="T14" s="507"/>
      <c r="U14" s="507"/>
      <c r="V14" s="508"/>
      <c r="W14" s="510"/>
      <c r="X14" s="408"/>
      <c r="Y14" s="408"/>
      <c r="Z14" s="408"/>
      <c r="AA14" s="408"/>
      <c r="AB14" s="409"/>
      <c r="AC14" s="499">
        <v>1.7</v>
      </c>
      <c r="AD14" s="500"/>
      <c r="AE14" s="500"/>
      <c r="AF14" s="500"/>
      <c r="AG14" s="501"/>
      <c r="AH14" s="499">
        <v>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v>
      </c>
      <c r="CU14" s="517"/>
      <c r="CV14" s="517"/>
      <c r="CW14" s="517"/>
      <c r="CX14" s="517"/>
      <c r="CY14" s="517"/>
      <c r="CZ14" s="517"/>
      <c r="DA14" s="518"/>
      <c r="DB14" s="516">
        <v>8</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27609</v>
      </c>
      <c r="S15" s="507"/>
      <c r="T15" s="507"/>
      <c r="U15" s="507"/>
      <c r="V15" s="508"/>
      <c r="W15" s="509" t="s">
        <v>137</v>
      </c>
      <c r="X15" s="405"/>
      <c r="Y15" s="405"/>
      <c r="Z15" s="405"/>
      <c r="AA15" s="405"/>
      <c r="AB15" s="406"/>
      <c r="AC15" s="372">
        <v>3634</v>
      </c>
      <c r="AD15" s="373"/>
      <c r="AE15" s="373"/>
      <c r="AF15" s="373"/>
      <c r="AG15" s="374"/>
      <c r="AH15" s="372">
        <v>4169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3346567</v>
      </c>
      <c r="BO15" s="449"/>
      <c r="BP15" s="449"/>
      <c r="BQ15" s="449"/>
      <c r="BR15" s="449"/>
      <c r="BS15" s="449"/>
      <c r="BT15" s="449"/>
      <c r="BU15" s="450"/>
      <c r="BV15" s="448">
        <v>3337748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27.3</v>
      </c>
      <c r="AD16" s="500"/>
      <c r="AE16" s="500"/>
      <c r="AF16" s="500"/>
      <c r="AG16" s="501"/>
      <c r="AH16" s="499">
        <v>29.9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5561845</v>
      </c>
      <c r="BO16" s="420"/>
      <c r="BP16" s="420"/>
      <c r="BQ16" s="420"/>
      <c r="BR16" s="420"/>
      <c r="BS16" s="420"/>
      <c r="BT16" s="420"/>
      <c r="BU16" s="421"/>
      <c r="BV16" s="419">
        <v>5377744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9431</v>
      </c>
      <c r="AD17" s="373"/>
      <c r="AE17" s="373"/>
      <c r="AF17" s="373"/>
      <c r="AG17" s="374"/>
      <c r="AH17" s="372">
        <v>9502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4209239</v>
      </c>
      <c r="BO17" s="420"/>
      <c r="BP17" s="420"/>
      <c r="BQ17" s="420"/>
      <c r="BR17" s="420"/>
      <c r="BS17" s="420"/>
      <c r="BT17" s="420"/>
      <c r="BU17" s="421"/>
      <c r="BV17" s="419">
        <v>4197372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16.2</v>
      </c>
      <c r="M18" s="472"/>
      <c r="N18" s="472"/>
      <c r="O18" s="472"/>
      <c r="P18" s="472"/>
      <c r="Q18" s="472"/>
      <c r="R18" s="473"/>
      <c r="S18" s="473"/>
      <c r="T18" s="473"/>
      <c r="U18" s="473"/>
      <c r="V18" s="474"/>
      <c r="W18" s="490"/>
      <c r="X18" s="491"/>
      <c r="Y18" s="491"/>
      <c r="Z18" s="491"/>
      <c r="AA18" s="491"/>
      <c r="AB18" s="515"/>
      <c r="AC18" s="389">
        <v>71</v>
      </c>
      <c r="AD18" s="390"/>
      <c r="AE18" s="390"/>
      <c r="AF18" s="390"/>
      <c r="AG18" s="475"/>
      <c r="AH18" s="389">
        <v>68.099999999999994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5561643</v>
      </c>
      <c r="BO18" s="420"/>
      <c r="BP18" s="420"/>
      <c r="BQ18" s="420"/>
      <c r="BR18" s="420"/>
      <c r="BS18" s="420"/>
      <c r="BT18" s="420"/>
      <c r="BU18" s="421"/>
      <c r="BV18" s="419">
        <v>5384879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1745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7758191</v>
      </c>
      <c r="BO19" s="420"/>
      <c r="BP19" s="420"/>
      <c r="BQ19" s="420"/>
      <c r="BR19" s="420"/>
      <c r="BS19" s="420"/>
      <c r="BT19" s="420"/>
      <c r="BU19" s="421"/>
      <c r="BV19" s="419">
        <v>7709184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10740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6737704</v>
      </c>
      <c r="BO22" s="449"/>
      <c r="BP22" s="449"/>
      <c r="BQ22" s="449"/>
      <c r="BR22" s="449"/>
      <c r="BS22" s="449"/>
      <c r="BT22" s="449"/>
      <c r="BU22" s="450"/>
      <c r="BV22" s="448">
        <v>7182717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5812015</v>
      </c>
      <c r="BO23" s="420"/>
      <c r="BP23" s="420"/>
      <c r="BQ23" s="420"/>
      <c r="BR23" s="420"/>
      <c r="BS23" s="420"/>
      <c r="BT23" s="420"/>
      <c r="BU23" s="421"/>
      <c r="BV23" s="419">
        <v>6224511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7340</v>
      </c>
      <c r="R24" s="373"/>
      <c r="S24" s="373"/>
      <c r="T24" s="373"/>
      <c r="U24" s="373"/>
      <c r="V24" s="374"/>
      <c r="W24" s="462"/>
      <c r="X24" s="399"/>
      <c r="Y24" s="400"/>
      <c r="Z24" s="375" t="s">
        <v>162</v>
      </c>
      <c r="AA24" s="376"/>
      <c r="AB24" s="376"/>
      <c r="AC24" s="376"/>
      <c r="AD24" s="376"/>
      <c r="AE24" s="376"/>
      <c r="AF24" s="376"/>
      <c r="AG24" s="377"/>
      <c r="AH24" s="372">
        <v>175</v>
      </c>
      <c r="AI24" s="373"/>
      <c r="AJ24" s="373"/>
      <c r="AK24" s="373"/>
      <c r="AL24" s="374"/>
      <c r="AM24" s="372">
        <v>565250</v>
      </c>
      <c r="AN24" s="373"/>
      <c r="AO24" s="373"/>
      <c r="AP24" s="373"/>
      <c r="AQ24" s="373"/>
      <c r="AR24" s="374"/>
      <c r="AS24" s="372">
        <v>3230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2881067</v>
      </c>
      <c r="BO24" s="420"/>
      <c r="BP24" s="420"/>
      <c r="BQ24" s="420"/>
      <c r="BR24" s="420"/>
      <c r="BS24" s="420"/>
      <c r="BT24" s="420"/>
      <c r="BU24" s="421"/>
      <c r="BV24" s="419">
        <v>2924742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6210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1046286</v>
      </c>
      <c r="BO25" s="449"/>
      <c r="BP25" s="449"/>
      <c r="BQ25" s="449"/>
      <c r="BR25" s="449"/>
      <c r="BS25" s="449"/>
      <c r="BT25" s="449"/>
      <c r="BU25" s="450"/>
      <c r="BV25" s="448">
        <v>1276055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5810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3120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11784</v>
      </c>
      <c r="AN27" s="373"/>
      <c r="AO27" s="373"/>
      <c r="AP27" s="373"/>
      <c r="AQ27" s="373"/>
      <c r="AR27" s="374"/>
      <c r="AS27" s="372">
        <v>3928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2550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940608</v>
      </c>
      <c r="BO28" s="449"/>
      <c r="BP28" s="449"/>
      <c r="BQ28" s="449"/>
      <c r="BR28" s="449"/>
      <c r="BS28" s="449"/>
      <c r="BT28" s="449"/>
      <c r="BU28" s="450"/>
      <c r="BV28" s="448">
        <v>915471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13</v>
      </c>
      <c r="M29" s="373"/>
      <c r="N29" s="373"/>
      <c r="O29" s="373"/>
      <c r="P29" s="374"/>
      <c r="Q29" s="372">
        <v>2350</v>
      </c>
      <c r="R29" s="373"/>
      <c r="S29" s="373"/>
      <c r="T29" s="373"/>
      <c r="U29" s="373"/>
      <c r="V29" s="374"/>
      <c r="W29" s="463"/>
      <c r="X29" s="464"/>
      <c r="Y29" s="465"/>
      <c r="Z29" s="375" t="s">
        <v>177</v>
      </c>
      <c r="AA29" s="376"/>
      <c r="AB29" s="376"/>
      <c r="AC29" s="376"/>
      <c r="AD29" s="376"/>
      <c r="AE29" s="376"/>
      <c r="AF29" s="376"/>
      <c r="AG29" s="377"/>
      <c r="AH29" s="372">
        <v>178</v>
      </c>
      <c r="AI29" s="373"/>
      <c r="AJ29" s="373"/>
      <c r="AK29" s="373"/>
      <c r="AL29" s="374"/>
      <c r="AM29" s="372">
        <v>577034</v>
      </c>
      <c r="AN29" s="373"/>
      <c r="AO29" s="373"/>
      <c r="AP29" s="373"/>
      <c r="AQ29" s="373"/>
      <c r="AR29" s="374"/>
      <c r="AS29" s="372">
        <v>3242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890572</v>
      </c>
      <c r="BO30" s="454"/>
      <c r="BP30" s="454"/>
      <c r="BQ30" s="454"/>
      <c r="BR30" s="454"/>
      <c r="BS30" s="454"/>
      <c r="BT30" s="454"/>
      <c r="BU30" s="455"/>
      <c r="BV30" s="453">
        <v>914252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松伏町下水道事業会計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東埼玉資源環境組合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松伏町土地開発公社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越谷・松伏水道企業団</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吉川松伏消防組合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埼玉県後期高齢者医療広域連合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埼玉県後期高齢者医療広域連合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埼玉県市町村総合事務組合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埼玉県市町村総合事務組合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江戸川水防事務組合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彩の国さいたま人づくり広域連合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t60jErUwaZbhYF8BHSQrhj35Iv5K9HClJxQwHUOsRQa57ne9qlY9N1CSBBbaVBYKYy9Ah2YAVY9Z80HxHJMabQ==" saltValue="HyfXSvnWJBOMRmxqUmZz3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1" zoomScale="85" zoomScaleNormal="85" zoomScaleSheetLayoutView="100" workbookViewId="0">
      <selection activeCell="G34" sqref="G34:G3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530</v>
      </c>
      <c r="D34" s="1151"/>
      <c r="E34" s="1152"/>
      <c r="F34" s="32">
        <v>9.81</v>
      </c>
      <c r="G34" s="33">
        <v>15.48</v>
      </c>
      <c r="H34" s="33">
        <v>10.33</v>
      </c>
      <c r="I34" s="33">
        <v>9.77</v>
      </c>
      <c r="J34" s="34">
        <v>10.029999999999999</v>
      </c>
      <c r="K34" s="22"/>
      <c r="L34" s="22"/>
      <c r="M34" s="22"/>
      <c r="N34" s="22"/>
      <c r="O34" s="22"/>
      <c r="P34" s="22"/>
    </row>
    <row r="35" spans="1:16" ht="39" customHeight="1" x14ac:dyDescent="0.2">
      <c r="A35" s="22"/>
      <c r="B35" s="35"/>
      <c r="C35" s="1145" t="s">
        <v>531</v>
      </c>
      <c r="D35" s="1146"/>
      <c r="E35" s="1147"/>
      <c r="F35" s="36">
        <v>2.04</v>
      </c>
      <c r="G35" s="37">
        <v>1.1000000000000001</v>
      </c>
      <c r="H35" s="37">
        <v>1.49</v>
      </c>
      <c r="I35" s="37">
        <v>1.29</v>
      </c>
      <c r="J35" s="38">
        <v>1.61</v>
      </c>
      <c r="K35" s="22"/>
      <c r="L35" s="22"/>
      <c r="M35" s="22"/>
      <c r="N35" s="22"/>
      <c r="O35" s="22"/>
      <c r="P35" s="22"/>
    </row>
    <row r="36" spans="1:16" ht="39" customHeight="1" x14ac:dyDescent="0.2">
      <c r="A36" s="22"/>
      <c r="B36" s="35"/>
      <c r="C36" s="1145" t="s">
        <v>532</v>
      </c>
      <c r="D36" s="1146"/>
      <c r="E36" s="1147"/>
      <c r="F36" s="36">
        <v>2.73</v>
      </c>
      <c r="G36" s="37">
        <v>2.48</v>
      </c>
      <c r="H36" s="37">
        <v>2.0299999999999998</v>
      </c>
      <c r="I36" s="37">
        <v>1.24</v>
      </c>
      <c r="J36" s="38">
        <v>1.19</v>
      </c>
      <c r="K36" s="22"/>
      <c r="L36" s="22"/>
      <c r="M36" s="22"/>
      <c r="N36" s="22"/>
      <c r="O36" s="22"/>
      <c r="P36" s="22"/>
    </row>
    <row r="37" spans="1:16" ht="39" customHeight="1" x14ac:dyDescent="0.2">
      <c r="A37" s="22"/>
      <c r="B37" s="35"/>
      <c r="C37" s="1145" t="s">
        <v>533</v>
      </c>
      <c r="D37" s="1146"/>
      <c r="E37" s="1147"/>
      <c r="F37" s="36">
        <v>0.39</v>
      </c>
      <c r="G37" s="37">
        <v>0.63</v>
      </c>
      <c r="H37" s="37">
        <v>0.77</v>
      </c>
      <c r="I37" s="37">
        <v>0.8</v>
      </c>
      <c r="J37" s="38">
        <v>0.28000000000000003</v>
      </c>
      <c r="K37" s="22"/>
      <c r="L37" s="22"/>
      <c r="M37" s="22"/>
      <c r="N37" s="22"/>
      <c r="O37" s="22"/>
      <c r="P37" s="22"/>
    </row>
    <row r="38" spans="1:16" ht="39" customHeight="1" x14ac:dyDescent="0.2">
      <c r="A38" s="22"/>
      <c r="B38" s="35"/>
      <c r="C38" s="1145" t="s">
        <v>534</v>
      </c>
      <c r="D38" s="1146"/>
      <c r="E38" s="1147"/>
      <c r="F38" s="36">
        <v>0.05</v>
      </c>
      <c r="G38" s="37">
        <v>0.01</v>
      </c>
      <c r="H38" s="37">
        <v>0.09</v>
      </c>
      <c r="I38" s="37">
        <v>0.06</v>
      </c>
      <c r="J38" s="38">
        <v>0.04</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536</v>
      </c>
      <c r="D43" s="1149"/>
      <c r="E43" s="1150"/>
      <c r="F43" s="41">
        <v>0.01</v>
      </c>
      <c r="G43" s="42">
        <v>0.01</v>
      </c>
      <c r="H43" s="42">
        <v>0</v>
      </c>
      <c r="I43" s="42">
        <v>0.27</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4fAFUSGgVnsGO75h2wfh3Y77wfEmg6Bkn39iwf03ahCZvgG8VbXPpOCLfvtTYsdzVJH851CbgzQQ2PUBRai5Q==" saltValue="4IWfsLYMqdaGgU+RhVw7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85" zoomScaleNormal="85" zoomScaleSheetLayoutView="55" workbookViewId="0">
      <selection activeCell="P55" sqref="P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691</v>
      </c>
      <c r="L45" s="60">
        <v>682</v>
      </c>
      <c r="M45" s="60">
        <v>718</v>
      </c>
      <c r="N45" s="60">
        <v>725</v>
      </c>
      <c r="O45" s="61">
        <v>723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2">
      <c r="A48" s="48"/>
      <c r="B48" s="1178"/>
      <c r="C48" s="1179"/>
      <c r="D48" s="62"/>
      <c r="E48" s="1155" t="s">
        <v>13</v>
      </c>
      <c r="F48" s="1155"/>
      <c r="G48" s="1155"/>
      <c r="H48" s="1155"/>
      <c r="I48" s="1155"/>
      <c r="J48" s="1156"/>
      <c r="K48" s="63">
        <v>132</v>
      </c>
      <c r="L48" s="64">
        <v>213</v>
      </c>
      <c r="M48" s="64">
        <v>199</v>
      </c>
      <c r="N48" s="64">
        <v>188</v>
      </c>
      <c r="O48" s="65">
        <v>154</v>
      </c>
      <c r="P48" s="48"/>
      <c r="Q48" s="48"/>
      <c r="R48" s="48"/>
      <c r="S48" s="48"/>
      <c r="T48" s="48"/>
      <c r="U48" s="48"/>
    </row>
    <row r="49" spans="1:21" ht="30.75" customHeight="1" x14ac:dyDescent="0.2">
      <c r="A49" s="48"/>
      <c r="B49" s="1178"/>
      <c r="C49" s="1179"/>
      <c r="D49" s="62"/>
      <c r="E49" s="1155" t="s">
        <v>14</v>
      </c>
      <c r="F49" s="1155"/>
      <c r="G49" s="1155"/>
      <c r="H49" s="1155"/>
      <c r="I49" s="1155"/>
      <c r="J49" s="1156"/>
      <c r="K49" s="63">
        <v>94</v>
      </c>
      <c r="L49" s="64">
        <v>91</v>
      </c>
      <c r="M49" s="64">
        <v>86</v>
      </c>
      <c r="N49" s="64">
        <v>101</v>
      </c>
      <c r="O49" s="65">
        <v>92</v>
      </c>
      <c r="P49" s="48"/>
      <c r="Q49" s="48"/>
      <c r="R49" s="48"/>
      <c r="S49" s="48"/>
      <c r="T49" s="48"/>
      <c r="U49" s="48"/>
    </row>
    <row r="50" spans="1:21" ht="30.75" customHeight="1" x14ac:dyDescent="0.2">
      <c r="A50" s="48"/>
      <c r="B50" s="1178"/>
      <c r="C50" s="1179"/>
      <c r="D50" s="62"/>
      <c r="E50" s="1155" t="s">
        <v>15</v>
      </c>
      <c r="F50" s="1155"/>
      <c r="G50" s="1155"/>
      <c r="H50" s="1155"/>
      <c r="I50" s="1155"/>
      <c r="J50" s="1156"/>
      <c r="K50" s="63">
        <v>60</v>
      </c>
      <c r="L50" s="64">
        <v>53</v>
      </c>
      <c r="M50" s="64">
        <v>42</v>
      </c>
      <c r="N50" s="64">
        <v>43</v>
      </c>
      <c r="O50" s="65">
        <v>49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701</v>
      </c>
      <c r="L52" s="64">
        <v>700</v>
      </c>
      <c r="M52" s="64">
        <v>701</v>
      </c>
      <c r="N52" s="64">
        <v>689</v>
      </c>
      <c r="O52" s="65">
        <v>657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276</v>
      </c>
      <c r="L53" s="69">
        <v>339</v>
      </c>
      <c r="M53" s="69">
        <v>344</v>
      </c>
      <c r="N53" s="69">
        <v>368</v>
      </c>
      <c r="O53" s="70">
        <v>361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KL2ZI5MDSO9pia+nWYQLweU+1WEDiFSgzxI22HSEFC5j6yPtjtGXzvPpIkmu5RIAe4P788oMjStlIfwP2jZA==" saltValue="NqfrFQ7+Xc1lDZzLmETu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3" zoomScale="70" zoomScaleNormal="70" zoomScaleSheetLayoutView="100" workbookViewId="0">
      <selection activeCell="L51" sqref="L5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43">
        <v>7414</v>
      </c>
      <c r="J41" s="344">
        <v>7603</v>
      </c>
      <c r="K41" s="344">
        <v>7566</v>
      </c>
      <c r="L41" s="344">
        <v>7183</v>
      </c>
      <c r="M41" s="345">
        <v>6738</v>
      </c>
    </row>
    <row r="42" spans="2:13" ht="27.75" customHeight="1" x14ac:dyDescent="0.2">
      <c r="B42" s="1186"/>
      <c r="C42" s="1187"/>
      <c r="D42" s="106"/>
      <c r="E42" s="1190" t="s">
        <v>32</v>
      </c>
      <c r="F42" s="1190"/>
      <c r="G42" s="1190"/>
      <c r="H42" s="1191"/>
      <c r="I42" s="346">
        <v>43</v>
      </c>
      <c r="J42" s="347">
        <v>34</v>
      </c>
      <c r="K42" s="347">
        <v>26</v>
      </c>
      <c r="L42" s="347">
        <v>18</v>
      </c>
      <c r="M42" s="348">
        <v>11</v>
      </c>
    </row>
    <row r="43" spans="2:13" ht="27.75" customHeight="1" x14ac:dyDescent="0.2">
      <c r="B43" s="1186"/>
      <c r="C43" s="1187"/>
      <c r="D43" s="106"/>
      <c r="E43" s="1190" t="s">
        <v>33</v>
      </c>
      <c r="F43" s="1190"/>
      <c r="G43" s="1190"/>
      <c r="H43" s="1191"/>
      <c r="I43" s="346">
        <v>1723</v>
      </c>
      <c r="J43" s="347">
        <v>1453</v>
      </c>
      <c r="K43" s="347">
        <v>1286</v>
      </c>
      <c r="L43" s="347">
        <v>1148</v>
      </c>
      <c r="M43" s="348">
        <v>964</v>
      </c>
    </row>
    <row r="44" spans="2:13" ht="27.75" customHeight="1" x14ac:dyDescent="0.2">
      <c r="B44" s="1186"/>
      <c r="C44" s="1187"/>
      <c r="D44" s="106"/>
      <c r="E44" s="1190" t="s">
        <v>34</v>
      </c>
      <c r="F44" s="1190"/>
      <c r="G44" s="1190"/>
      <c r="H44" s="1191"/>
      <c r="I44" s="346">
        <v>607</v>
      </c>
      <c r="J44" s="347">
        <v>564</v>
      </c>
      <c r="K44" s="347">
        <v>514</v>
      </c>
      <c r="L44" s="347">
        <v>486</v>
      </c>
      <c r="M44" s="348">
        <v>404</v>
      </c>
    </row>
    <row r="45" spans="2:13" ht="27.75" customHeight="1" x14ac:dyDescent="0.2">
      <c r="B45" s="1186"/>
      <c r="C45" s="1187"/>
      <c r="D45" s="106"/>
      <c r="E45" s="1190" t="s">
        <v>35</v>
      </c>
      <c r="F45" s="1190"/>
      <c r="G45" s="1190"/>
      <c r="H45" s="1191"/>
      <c r="I45" s="346">
        <v>856</v>
      </c>
      <c r="J45" s="347">
        <v>834</v>
      </c>
      <c r="K45" s="347">
        <v>787</v>
      </c>
      <c r="L45" s="347">
        <v>844</v>
      </c>
      <c r="M45" s="348">
        <v>799</v>
      </c>
    </row>
    <row r="46" spans="2:13" ht="27.75" customHeight="1" x14ac:dyDescent="0.2">
      <c r="B46" s="1186"/>
      <c r="C46" s="1187"/>
      <c r="D46" s="107"/>
      <c r="E46" s="1190" t="s">
        <v>36</v>
      </c>
      <c r="F46" s="1190"/>
      <c r="G46" s="1190"/>
      <c r="H46" s="1191"/>
      <c r="I46" s="346">
        <v>176</v>
      </c>
      <c r="J46" s="347">
        <v>176</v>
      </c>
      <c r="K46" s="347">
        <v>177</v>
      </c>
      <c r="L46" s="347">
        <v>176</v>
      </c>
      <c r="M46" s="348">
        <v>178</v>
      </c>
    </row>
    <row r="47" spans="2:13" ht="27.75" customHeight="1" x14ac:dyDescent="0.2">
      <c r="B47" s="1186"/>
      <c r="C47" s="1187"/>
      <c r="D47" s="108"/>
      <c r="E47" s="1200" t="s">
        <v>37</v>
      </c>
      <c r="F47" s="1201"/>
      <c r="G47" s="1201"/>
      <c r="H47" s="1202"/>
      <c r="I47" s="346" t="s">
        <v>484</v>
      </c>
      <c r="J47" s="347" t="s">
        <v>484</v>
      </c>
      <c r="K47" s="347" t="s">
        <v>484</v>
      </c>
      <c r="L47" s="347" t="s">
        <v>484</v>
      </c>
      <c r="M47" s="348" t="s">
        <v>484</v>
      </c>
    </row>
    <row r="48" spans="2:13" ht="27.75" customHeight="1" x14ac:dyDescent="0.2">
      <c r="B48" s="1186"/>
      <c r="C48" s="1187"/>
      <c r="D48" s="106"/>
      <c r="E48" s="1190" t="s">
        <v>38</v>
      </c>
      <c r="F48" s="1190"/>
      <c r="G48" s="1190"/>
      <c r="H48" s="1191"/>
      <c r="I48" s="346" t="s">
        <v>484</v>
      </c>
      <c r="J48" s="347" t="s">
        <v>484</v>
      </c>
      <c r="K48" s="347" t="s">
        <v>484</v>
      </c>
      <c r="L48" s="347" t="s">
        <v>484</v>
      </c>
      <c r="M48" s="348" t="s">
        <v>484</v>
      </c>
    </row>
    <row r="49" spans="2:13" ht="27.75" customHeight="1" x14ac:dyDescent="0.2">
      <c r="B49" s="1188"/>
      <c r="C49" s="1189"/>
      <c r="D49" s="106"/>
      <c r="E49" s="1190" t="s">
        <v>39</v>
      </c>
      <c r="F49" s="1190"/>
      <c r="G49" s="1190"/>
      <c r="H49" s="1191"/>
      <c r="I49" s="346" t="s">
        <v>484</v>
      </c>
      <c r="J49" s="347" t="s">
        <v>484</v>
      </c>
      <c r="K49" s="347" t="s">
        <v>484</v>
      </c>
      <c r="L49" s="347" t="s">
        <v>484</v>
      </c>
      <c r="M49" s="348" t="s">
        <v>484</v>
      </c>
    </row>
    <row r="50" spans="2:13" ht="27.75" customHeight="1" x14ac:dyDescent="0.2">
      <c r="B50" s="1184" t="s">
        <v>40</v>
      </c>
      <c r="C50" s="1185"/>
      <c r="D50" s="109"/>
      <c r="E50" s="1190" t="s">
        <v>41</v>
      </c>
      <c r="F50" s="1190"/>
      <c r="G50" s="1190"/>
      <c r="H50" s="1191"/>
      <c r="I50" s="346">
        <v>1851</v>
      </c>
      <c r="J50" s="347">
        <v>2292</v>
      </c>
      <c r="K50" s="347">
        <v>2398</v>
      </c>
      <c r="L50" s="347">
        <v>2378</v>
      </c>
      <c r="M50" s="348">
        <v>2307</v>
      </c>
    </row>
    <row r="51" spans="2:13" ht="27.75" customHeight="1" x14ac:dyDescent="0.2">
      <c r="B51" s="1186"/>
      <c r="C51" s="1187"/>
      <c r="D51" s="106"/>
      <c r="E51" s="1190" t="s">
        <v>42</v>
      </c>
      <c r="F51" s="1190"/>
      <c r="G51" s="1190"/>
      <c r="H51" s="1191"/>
      <c r="I51" s="346" t="s">
        <v>484</v>
      </c>
      <c r="J51" s="347" t="s">
        <v>484</v>
      </c>
      <c r="K51" s="347" t="s">
        <v>484</v>
      </c>
      <c r="L51" s="347" t="s">
        <v>484</v>
      </c>
      <c r="M51" s="348" t="s">
        <v>484</v>
      </c>
    </row>
    <row r="52" spans="2:13" ht="27.75" customHeight="1" x14ac:dyDescent="0.2">
      <c r="B52" s="1188"/>
      <c r="C52" s="1189"/>
      <c r="D52" s="106"/>
      <c r="E52" s="1190" t="s">
        <v>43</v>
      </c>
      <c r="F52" s="1190"/>
      <c r="G52" s="1190"/>
      <c r="H52" s="1191"/>
      <c r="I52" s="346">
        <v>8046</v>
      </c>
      <c r="J52" s="347">
        <v>7867</v>
      </c>
      <c r="K52" s="347">
        <v>7604</v>
      </c>
      <c r="L52" s="347">
        <v>7024</v>
      </c>
      <c r="M52" s="348">
        <v>6319</v>
      </c>
    </row>
    <row r="53" spans="2:13" ht="27.75" customHeight="1" thickBot="1" x14ac:dyDescent="0.25">
      <c r="B53" s="1192" t="s">
        <v>19</v>
      </c>
      <c r="C53" s="1193"/>
      <c r="D53" s="110"/>
      <c r="E53" s="1194" t="s">
        <v>44</v>
      </c>
      <c r="F53" s="1194"/>
      <c r="G53" s="1194"/>
      <c r="H53" s="1195"/>
      <c r="I53" s="349">
        <v>922</v>
      </c>
      <c r="J53" s="350">
        <v>504</v>
      </c>
      <c r="K53" s="350">
        <v>353</v>
      </c>
      <c r="L53" s="350">
        <v>453</v>
      </c>
      <c r="M53" s="351">
        <v>467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Qdyy/4sdFdgnhfu+ik2k1i+jbcoTYFcoXT7+2s5/d9FtkfDd8azcWZx31UMxvKs3CvNemZOrysKt1Qb0MR5X2w==" saltValue="qt5YMQIXW5Ob7s/o4W9b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activeCell="G57" sqref="G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352">
        <v>934</v>
      </c>
      <c r="G55" s="352">
        <v>915</v>
      </c>
      <c r="H55" s="353">
        <v>941</v>
      </c>
    </row>
    <row r="56" spans="2:8" ht="52.5" customHeight="1" x14ac:dyDescent="0.2">
      <c r="B56" s="122"/>
      <c r="C56" s="1213" t="s">
        <v>47</v>
      </c>
      <c r="D56" s="1213"/>
      <c r="E56" s="1214"/>
      <c r="F56" s="354" t="s">
        <v>484</v>
      </c>
      <c r="G56" s="354" t="s">
        <v>484</v>
      </c>
      <c r="H56" s="355" t="s">
        <v>484</v>
      </c>
    </row>
    <row r="57" spans="2:8" ht="53.25" customHeight="1" x14ac:dyDescent="0.2">
      <c r="B57" s="122"/>
      <c r="C57" s="1215" t="s">
        <v>48</v>
      </c>
      <c r="D57" s="1215"/>
      <c r="E57" s="1216"/>
      <c r="F57" s="356">
        <v>840</v>
      </c>
      <c r="G57" s="356">
        <v>914</v>
      </c>
      <c r="H57" s="357">
        <v>891</v>
      </c>
    </row>
    <row r="58" spans="2:8" ht="45.75" customHeight="1" x14ac:dyDescent="0.2">
      <c r="B58" s="123"/>
      <c r="C58" s="1203" t="s">
        <v>555</v>
      </c>
      <c r="D58" s="1204"/>
      <c r="E58" s="1205"/>
      <c r="F58" s="358">
        <v>569</v>
      </c>
      <c r="G58" s="359">
        <v>599</v>
      </c>
      <c r="H58" s="359">
        <v>576</v>
      </c>
    </row>
    <row r="59" spans="2:8" ht="45.75" customHeight="1" x14ac:dyDescent="0.2">
      <c r="B59" s="123"/>
      <c r="C59" s="1203" t="s">
        <v>556</v>
      </c>
      <c r="D59" s="1204"/>
      <c r="E59" s="1205"/>
      <c r="F59" s="358">
        <v>260</v>
      </c>
      <c r="G59" s="359">
        <v>270</v>
      </c>
      <c r="H59" s="359">
        <v>262</v>
      </c>
    </row>
    <row r="60" spans="2:8" ht="45.75" customHeight="1" x14ac:dyDescent="0.2">
      <c r="B60" s="123"/>
      <c r="C60" s="1203" t="s">
        <v>557</v>
      </c>
      <c r="D60" s="1204"/>
      <c r="E60" s="1205"/>
      <c r="F60" s="358" t="s">
        <v>560</v>
      </c>
      <c r="G60" s="359">
        <v>35</v>
      </c>
      <c r="H60" s="359">
        <v>30</v>
      </c>
    </row>
    <row r="61" spans="2:8" ht="45.75" customHeight="1" x14ac:dyDescent="0.2">
      <c r="B61" s="123"/>
      <c r="C61" s="1203" t="s">
        <v>558</v>
      </c>
      <c r="D61" s="1204"/>
      <c r="E61" s="1205"/>
      <c r="F61" s="358">
        <v>6</v>
      </c>
      <c r="G61" s="359">
        <v>9</v>
      </c>
      <c r="H61" s="359">
        <v>12</v>
      </c>
    </row>
    <row r="62" spans="2:8" ht="45.75" customHeight="1" thickBot="1" x14ac:dyDescent="0.25">
      <c r="B62" s="124"/>
      <c r="C62" s="1206" t="s">
        <v>559</v>
      </c>
      <c r="D62" s="1207"/>
      <c r="E62" s="1208"/>
      <c r="F62" s="360">
        <v>5</v>
      </c>
      <c r="G62" s="361">
        <v>1</v>
      </c>
      <c r="H62" s="361">
        <v>11</v>
      </c>
    </row>
    <row r="63" spans="2:8" ht="52.5" customHeight="1" thickBot="1" x14ac:dyDescent="0.25">
      <c r="B63" s="125"/>
      <c r="C63" s="1209" t="s">
        <v>49</v>
      </c>
      <c r="D63" s="1209"/>
      <c r="E63" s="1210"/>
      <c r="F63" s="362">
        <v>1774</v>
      </c>
      <c r="G63" s="362">
        <v>1830</v>
      </c>
      <c r="H63" s="363">
        <v>1831</v>
      </c>
    </row>
    <row r="64" spans="2:8" ht="13.2" x14ac:dyDescent="0.2"/>
  </sheetData>
  <sheetProtection algorithmName="SHA-512" hashValue="RyKoyhHmJ9k0neIHkH8Hq0ot34f9l/a0rMyHX40LLVHpletQTXECdvsGikuyQ7AaOVvsIpX8dib7il/irpdi2g==" saltValue="QCtDBHoInzycaUNv8BEh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14814</v>
      </c>
      <c r="E3" s="144"/>
      <c r="F3" s="145">
        <v>52068</v>
      </c>
      <c r="G3" s="146"/>
      <c r="H3" s="147"/>
    </row>
    <row r="4" spans="1:8" x14ac:dyDescent="0.2">
      <c r="A4" s="148"/>
      <c r="B4" s="149"/>
      <c r="C4" s="150"/>
      <c r="D4" s="151">
        <v>6863</v>
      </c>
      <c r="E4" s="152"/>
      <c r="F4" s="153">
        <v>26936</v>
      </c>
      <c r="G4" s="154"/>
      <c r="H4" s="155"/>
    </row>
    <row r="5" spans="1:8" x14ac:dyDescent="0.2">
      <c r="A5" s="136" t="s">
        <v>517</v>
      </c>
      <c r="B5" s="141"/>
      <c r="C5" s="142"/>
      <c r="D5" s="143">
        <v>37215</v>
      </c>
      <c r="E5" s="144"/>
      <c r="F5" s="145">
        <v>47161</v>
      </c>
      <c r="G5" s="146"/>
      <c r="H5" s="147"/>
    </row>
    <row r="6" spans="1:8" x14ac:dyDescent="0.2">
      <c r="A6" s="148"/>
      <c r="B6" s="149"/>
      <c r="C6" s="150"/>
      <c r="D6" s="151">
        <v>8152</v>
      </c>
      <c r="E6" s="152"/>
      <c r="F6" s="153">
        <v>24595</v>
      </c>
      <c r="G6" s="154"/>
      <c r="H6" s="155"/>
    </row>
    <row r="7" spans="1:8" x14ac:dyDescent="0.2">
      <c r="A7" s="136" t="s">
        <v>518</v>
      </c>
      <c r="B7" s="141"/>
      <c r="C7" s="142"/>
      <c r="D7" s="143">
        <v>34644</v>
      </c>
      <c r="E7" s="144"/>
      <c r="F7" s="145">
        <v>43423</v>
      </c>
      <c r="G7" s="146"/>
      <c r="H7" s="147"/>
    </row>
    <row r="8" spans="1:8" x14ac:dyDescent="0.2">
      <c r="A8" s="148"/>
      <c r="B8" s="149"/>
      <c r="C8" s="150"/>
      <c r="D8" s="151">
        <v>31149</v>
      </c>
      <c r="E8" s="152"/>
      <c r="F8" s="153">
        <v>22207</v>
      </c>
      <c r="G8" s="154"/>
      <c r="H8" s="155"/>
    </row>
    <row r="9" spans="1:8" x14ac:dyDescent="0.2">
      <c r="A9" s="136" t="s">
        <v>519</v>
      </c>
      <c r="B9" s="141"/>
      <c r="C9" s="142"/>
      <c r="D9" s="143">
        <v>22644</v>
      </c>
      <c r="E9" s="144"/>
      <c r="F9" s="145">
        <v>45265</v>
      </c>
      <c r="G9" s="146"/>
      <c r="H9" s="147"/>
    </row>
    <row r="10" spans="1:8" x14ac:dyDescent="0.2">
      <c r="A10" s="148"/>
      <c r="B10" s="149"/>
      <c r="C10" s="150"/>
      <c r="D10" s="151">
        <v>15320</v>
      </c>
      <c r="E10" s="152"/>
      <c r="F10" s="153">
        <v>22600</v>
      </c>
      <c r="G10" s="154"/>
      <c r="H10" s="155"/>
    </row>
    <row r="11" spans="1:8" x14ac:dyDescent="0.2">
      <c r="A11" s="136" t="s">
        <v>520</v>
      </c>
      <c r="B11" s="141"/>
      <c r="C11" s="142"/>
      <c r="D11" s="143">
        <v>15756</v>
      </c>
      <c r="E11" s="144"/>
      <c r="F11" s="145">
        <v>54621</v>
      </c>
      <c r="G11" s="146"/>
      <c r="H11" s="147"/>
    </row>
    <row r="12" spans="1:8" x14ac:dyDescent="0.2">
      <c r="A12" s="148"/>
      <c r="B12" s="149"/>
      <c r="C12" s="156"/>
      <c r="D12" s="151">
        <v>9401</v>
      </c>
      <c r="E12" s="152"/>
      <c r="F12" s="153">
        <v>30892</v>
      </c>
      <c r="G12" s="154"/>
      <c r="H12" s="155"/>
    </row>
    <row r="13" spans="1:8" x14ac:dyDescent="0.2">
      <c r="A13" s="136"/>
      <c r="B13" s="141"/>
      <c r="C13" s="157"/>
      <c r="D13" s="158">
        <v>25015</v>
      </c>
      <c r="E13" s="159"/>
      <c r="F13" s="160">
        <v>48508</v>
      </c>
      <c r="G13" s="161"/>
      <c r="H13" s="147"/>
    </row>
    <row r="14" spans="1:8" x14ac:dyDescent="0.2">
      <c r="A14" s="148"/>
      <c r="B14" s="149"/>
      <c r="C14" s="150"/>
      <c r="D14" s="151">
        <v>14177</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9.81</v>
      </c>
      <c r="C19" s="162">
        <f>ROUND(VALUE(SUBSTITUTE(実質収支比率等に係る経年分析!G$48,"▲","-")),2)</f>
        <v>15.48</v>
      </c>
      <c r="D19" s="162">
        <f>ROUND(VALUE(SUBSTITUTE(実質収支比率等に係る経年分析!H$48,"▲","-")),2)</f>
        <v>10.34</v>
      </c>
      <c r="E19" s="162">
        <f>ROUND(VALUE(SUBSTITUTE(実質収支比率等に係る経年分析!I$48,"▲","-")),2)</f>
        <v>9.7799999999999994</v>
      </c>
      <c r="F19" s="162">
        <f>ROUND(VALUE(SUBSTITUTE(実質収支比率等に係る経年分析!J$48,"▲","-")),2)</f>
        <v>10.039999999999999</v>
      </c>
    </row>
    <row r="20" spans="1:11" x14ac:dyDescent="0.2">
      <c r="A20" s="162" t="s">
        <v>53</v>
      </c>
      <c r="B20" s="162">
        <f>ROUND(VALUE(SUBSTITUTE(実質収支比率等に係る経年分析!F$47,"▲","-")),2)</f>
        <v>12.12</v>
      </c>
      <c r="C20" s="162">
        <f>ROUND(VALUE(SUBSTITUTE(実質収支比率等に係る経年分析!G$47,"▲","-")),2)</f>
        <v>13.51</v>
      </c>
      <c r="D20" s="162">
        <f>ROUND(VALUE(SUBSTITUTE(実質収支比率等に係る経年分析!H$47,"▲","-")),2)</f>
        <v>15.07</v>
      </c>
      <c r="E20" s="162">
        <f>ROUND(VALUE(SUBSTITUTE(実質収支比率等に係る経年分析!I$47,"▲","-")),2)</f>
        <v>14.55</v>
      </c>
      <c r="F20" s="162">
        <f>ROUND(VALUE(SUBSTITUTE(実質収支比率等に係る経年分析!J$47,"▲","-")),2)</f>
        <v>14.58</v>
      </c>
    </row>
    <row r="21" spans="1:11" x14ac:dyDescent="0.2">
      <c r="A21" s="162" t="s">
        <v>54</v>
      </c>
      <c r="B21" s="162">
        <f>IF(ISNUMBER(VALUE(SUBSTITUTE(実質収支比率等に係る経年分析!F$49,"▲","-"))),ROUND(VALUE(SUBSTITUTE(実質収支比率等に係る経年分析!F$49,"▲","-")),2),NA())</f>
        <v>1.34</v>
      </c>
      <c r="C21" s="162">
        <f>IF(ISNUMBER(VALUE(SUBSTITUTE(実質収支比率等に係る経年分析!G$49,"▲","-"))),ROUND(VALUE(SUBSTITUTE(実質収支比率等に係る経年分析!G$49,"▲","-")),2),NA())</f>
        <v>8.35</v>
      </c>
      <c r="D21" s="162">
        <f>IF(ISNUMBER(VALUE(SUBSTITUTE(実質収支比率等に係る経年分析!H$49,"▲","-"))),ROUND(VALUE(SUBSTITUTE(実質収支比率等に係る経年分析!H$49,"▲","-")),2),NA())</f>
        <v>-4.41</v>
      </c>
      <c r="E21" s="162">
        <f>IF(ISNUMBER(VALUE(SUBSTITUTE(実質収支比率等に係る経年分析!I$49,"▲","-"))),ROUND(VALUE(SUBSTITUTE(実質収支比率等に係る経年分析!I$49,"▲","-")),2),NA())</f>
        <v>-0.7</v>
      </c>
      <c r="F21" s="162">
        <f>IF(ISNUMBER(VALUE(SUBSTITUTE(実質収支比率等に係る経年分析!J$49,"▲","-"))),ROUND(VALUE(SUBSTITUTE(実質収支比率等に係る経年分析!J$49,"▲","-")),2),NA())</f>
        <v>0.89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2">
      <c r="A33" s="163" t="str">
        <f>IF(連結実質赤字比率に係る赤字・黒字の構成分析!C$37="",NA(),連結実質赤字比率に係る赤字・黒字の構成分析!C$37)</f>
        <v>松伏町下水道事業会計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2.73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2.48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2.0299999999999998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1.19</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1.1000000000000001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1.61</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9.81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15.48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10.33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10.029999999999999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701</v>
      </c>
      <c r="E42" s="164"/>
      <c r="F42" s="164"/>
      <c r="G42" s="164">
        <f>'実質公債費比率（分子）の構造'!L$52</f>
        <v>700</v>
      </c>
      <c r="H42" s="164"/>
      <c r="I42" s="164"/>
      <c r="J42" s="164">
        <f>'実質公債費比率（分子）の構造'!M$52</f>
        <v>701</v>
      </c>
      <c r="K42" s="164"/>
      <c r="L42" s="164"/>
      <c r="M42" s="164">
        <f>'実質公債費比率（分子）の構造'!N$52</f>
        <v>689</v>
      </c>
      <c r="N42" s="164"/>
      <c r="O42" s="164"/>
      <c r="P42" s="164">
        <f>'実質公債費比率（分子）の構造'!O$52</f>
        <v>657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60</v>
      </c>
      <c r="C44" s="164"/>
      <c r="D44" s="164"/>
      <c r="E44" s="164">
        <f>'実質公債費比率（分子）の構造'!L$50</f>
        <v>53</v>
      </c>
      <c r="F44" s="164"/>
      <c r="G44" s="164"/>
      <c r="H44" s="164">
        <f>'実質公債費比率（分子）の構造'!M$50</f>
        <v>42</v>
      </c>
      <c r="I44" s="164"/>
      <c r="J44" s="164"/>
      <c r="K44" s="164">
        <f>'実質公債費比率（分子）の構造'!N$50</f>
        <v>43</v>
      </c>
      <c r="L44" s="164"/>
      <c r="M44" s="164"/>
      <c r="N44" s="164">
        <f>'実質公債費比率（分子）の構造'!O$50</f>
        <v>49</v>
      </c>
      <c r="O44" s="164"/>
      <c r="P44" s="164"/>
    </row>
    <row r="45" spans="1:16" x14ac:dyDescent="0.2">
      <c r="A45" s="164" t="s">
        <v>63</v>
      </c>
      <c r="B45" s="164">
        <f>'実質公債費比率（分子）の構造'!K$49</f>
        <v>94</v>
      </c>
      <c r="C45" s="164"/>
      <c r="D45" s="164"/>
      <c r="E45" s="164">
        <f>'実質公債費比率（分子）の構造'!L$49</f>
        <v>91</v>
      </c>
      <c r="F45" s="164"/>
      <c r="G45" s="164"/>
      <c r="H45" s="164">
        <f>'実質公債費比率（分子）の構造'!M$49</f>
        <v>86</v>
      </c>
      <c r="I45" s="164"/>
      <c r="J45" s="164"/>
      <c r="K45" s="164">
        <f>'実質公債費比率（分子）の構造'!N$49</f>
        <v>101</v>
      </c>
      <c r="L45" s="164"/>
      <c r="M45" s="164"/>
      <c r="N45" s="164">
        <f>'実質公債費比率（分子）の構造'!O$49</f>
        <v>92</v>
      </c>
      <c r="O45" s="164"/>
      <c r="P45" s="164"/>
    </row>
    <row r="46" spans="1:16" x14ac:dyDescent="0.2">
      <c r="A46" s="164" t="s">
        <v>64</v>
      </c>
      <c r="B46" s="164">
        <f>'実質公債費比率（分子）の構造'!K$48</f>
        <v>132</v>
      </c>
      <c r="C46" s="164"/>
      <c r="D46" s="164"/>
      <c r="E46" s="164">
        <f>'実質公債費比率（分子）の構造'!L$48</f>
        <v>213</v>
      </c>
      <c r="F46" s="164"/>
      <c r="G46" s="164"/>
      <c r="H46" s="164">
        <f>'実質公債費比率（分子）の構造'!M$48</f>
        <v>199</v>
      </c>
      <c r="I46" s="164"/>
      <c r="J46" s="164"/>
      <c r="K46" s="164">
        <f>'実質公債費比率（分子）の構造'!N$48</f>
        <v>188</v>
      </c>
      <c r="L46" s="164"/>
      <c r="M46" s="164"/>
      <c r="N46" s="164">
        <f>'実質公債費比率（分子）の構造'!O$48</f>
        <v>154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691</v>
      </c>
      <c r="C49" s="164"/>
      <c r="D49" s="164"/>
      <c r="E49" s="164">
        <f>'実質公債費比率（分子）の構造'!L$45</f>
        <v>682</v>
      </c>
      <c r="F49" s="164"/>
      <c r="G49" s="164"/>
      <c r="H49" s="164">
        <f>'実質公債費比率（分子）の構造'!M$45</f>
        <v>718</v>
      </c>
      <c r="I49" s="164"/>
      <c r="J49" s="164"/>
      <c r="K49" s="164">
        <f>'実質公債費比率（分子）の構造'!N$45</f>
        <v>725</v>
      </c>
      <c r="L49" s="164"/>
      <c r="M49" s="164"/>
      <c r="N49" s="164">
        <f>'実質公債費比率（分子）の構造'!O$45</f>
        <v>723</v>
      </c>
      <c r="O49" s="164"/>
      <c r="P49" s="164"/>
    </row>
    <row r="50" spans="1:16" x14ac:dyDescent="0.2">
      <c r="A50" s="164" t="s">
        <v>67</v>
      </c>
      <c r="B50" s="164" t="e">
        <f>NA()</f>
        <v>#N/A</v>
      </c>
      <c r="C50" s="164">
        <f>IF(ISNUMBER('実質公債費比率（分子）の構造'!K$53),'実質公債費比率（分子）の構造'!K$53,NA())</f>
        <v>276</v>
      </c>
      <c r="D50" s="164" t="e">
        <f>NA()</f>
        <v>#N/A</v>
      </c>
      <c r="E50" s="164" t="e">
        <f>NA()</f>
        <v>#N/A</v>
      </c>
      <c r="F50" s="164">
        <f>IF(ISNUMBER('実質公債費比率（分子）の構造'!L$53),'実質公債費比率（分子）の構造'!L$53,NA())</f>
        <v>339</v>
      </c>
      <c r="G50" s="164" t="e">
        <f>NA()</f>
        <v>#N/A</v>
      </c>
      <c r="H50" s="164" t="e">
        <f>NA()</f>
        <v>#N/A</v>
      </c>
      <c r="I50" s="164">
        <f>IF(ISNUMBER('実質公債費比率（分子）の構造'!M$53),'実質公債費比率（分子）の構造'!M$53,NA())</f>
        <v>344</v>
      </c>
      <c r="J50" s="164" t="e">
        <f>NA()</f>
        <v>#N/A</v>
      </c>
      <c r="K50" s="164" t="e">
        <f>NA()</f>
        <v>#N/A</v>
      </c>
      <c r="L50" s="164">
        <f>IF(ISNUMBER('実質公債費比率（分子）の構造'!N$53),'実質公債費比率（分子）の構造'!N$53,NA())</f>
        <v>368</v>
      </c>
      <c r="M50" s="164" t="e">
        <f>NA()</f>
        <v>#N/A</v>
      </c>
      <c r="N50" s="164" t="e">
        <f>NA()</f>
        <v>#N/A</v>
      </c>
      <c r="O50" s="164">
        <f>IF(ISNUMBER('実質公債費比率（分子）の構造'!O$53),'実質公債費比率（分子）の構造'!O$53,NA())</f>
        <v>361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8046</v>
      </c>
      <c r="E56" s="163"/>
      <c r="F56" s="163"/>
      <c r="G56" s="163">
        <f>'将来負担比率（分子）の構造'!J$52</f>
        <v>7867</v>
      </c>
      <c r="H56" s="163"/>
      <c r="I56" s="163"/>
      <c r="J56" s="163">
        <f>'将来負担比率（分子）の構造'!K$52</f>
        <v>7604</v>
      </c>
      <c r="K56" s="163"/>
      <c r="L56" s="163"/>
      <c r="M56" s="163">
        <f>'将来負担比率（分子）の構造'!L$52</f>
        <v>7024</v>
      </c>
      <c r="N56" s="163"/>
      <c r="O56" s="163"/>
      <c r="P56" s="163">
        <f>'将来負担比率（分子）の構造'!M$52</f>
        <v>6319</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1851</v>
      </c>
      <c r="E58" s="163"/>
      <c r="F58" s="163"/>
      <c r="G58" s="163">
        <f>'将来負担比率（分子）の構造'!J$50</f>
        <v>2292</v>
      </c>
      <c r="H58" s="163"/>
      <c r="I58" s="163"/>
      <c r="J58" s="163">
        <f>'将来負担比率（分子）の構造'!K$50</f>
        <v>2398</v>
      </c>
      <c r="K58" s="163"/>
      <c r="L58" s="163"/>
      <c r="M58" s="163">
        <f>'将来負担比率（分子）の構造'!L$50</f>
        <v>2378</v>
      </c>
      <c r="N58" s="163"/>
      <c r="O58" s="163"/>
      <c r="P58" s="163">
        <f>'将来負担比率（分子）の構造'!M$50</f>
        <v>2307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176</v>
      </c>
      <c r="C61" s="163"/>
      <c r="D61" s="163"/>
      <c r="E61" s="163">
        <f>'将来負担比率（分子）の構造'!J$46</f>
        <v>176</v>
      </c>
      <c r="F61" s="163"/>
      <c r="G61" s="163"/>
      <c r="H61" s="163">
        <f>'将来負担比率（分子）の構造'!K$46</f>
        <v>177</v>
      </c>
      <c r="I61" s="163"/>
      <c r="J61" s="163"/>
      <c r="K61" s="163">
        <f>'将来負担比率（分子）の構造'!L$46</f>
        <v>176</v>
      </c>
      <c r="L61" s="163"/>
      <c r="M61" s="163"/>
      <c r="N61" s="163">
        <f>'将来負担比率（分子）の構造'!M$46</f>
        <v>178</v>
      </c>
      <c r="O61" s="163"/>
      <c r="P61" s="163"/>
    </row>
    <row r="62" spans="1:16" x14ac:dyDescent="0.2">
      <c r="A62" s="163" t="s">
        <v>35</v>
      </c>
      <c r="B62" s="163">
        <f>'将来負担比率（分子）の構造'!I$45</f>
        <v>856</v>
      </c>
      <c r="C62" s="163"/>
      <c r="D62" s="163"/>
      <c r="E62" s="163">
        <f>'将来負担比率（分子）の構造'!J$45</f>
        <v>834</v>
      </c>
      <c r="F62" s="163"/>
      <c r="G62" s="163"/>
      <c r="H62" s="163">
        <f>'将来負担比率（分子）の構造'!K$45</f>
        <v>787</v>
      </c>
      <c r="I62" s="163"/>
      <c r="J62" s="163"/>
      <c r="K62" s="163">
        <f>'将来負担比率（分子）の構造'!L$45</f>
        <v>844</v>
      </c>
      <c r="L62" s="163"/>
      <c r="M62" s="163"/>
      <c r="N62" s="163">
        <f>'将来負担比率（分子）の構造'!M$45</f>
        <v>799</v>
      </c>
      <c r="O62" s="163"/>
      <c r="P62" s="163"/>
    </row>
    <row r="63" spans="1:16" x14ac:dyDescent="0.2">
      <c r="A63" s="163" t="s">
        <v>34</v>
      </c>
      <c r="B63" s="163">
        <f>'将来負担比率（分子）の構造'!I$44</f>
        <v>607</v>
      </c>
      <c r="C63" s="163"/>
      <c r="D63" s="163"/>
      <c r="E63" s="163">
        <f>'将来負担比率（分子）の構造'!J$44</f>
        <v>564</v>
      </c>
      <c r="F63" s="163"/>
      <c r="G63" s="163"/>
      <c r="H63" s="163">
        <f>'将来負担比率（分子）の構造'!K$44</f>
        <v>514</v>
      </c>
      <c r="I63" s="163"/>
      <c r="J63" s="163"/>
      <c r="K63" s="163">
        <f>'将来負担比率（分子）の構造'!L$44</f>
        <v>486</v>
      </c>
      <c r="L63" s="163"/>
      <c r="M63" s="163"/>
      <c r="N63" s="163">
        <f>'将来負担比率（分子）の構造'!M$44</f>
        <v>404</v>
      </c>
      <c r="O63" s="163"/>
      <c r="P63" s="163"/>
    </row>
    <row r="64" spans="1:16" x14ac:dyDescent="0.2">
      <c r="A64" s="163" t="s">
        <v>33</v>
      </c>
      <c r="B64" s="163">
        <f>'将来負担比率（分子）の構造'!I$43</f>
        <v>1723</v>
      </c>
      <c r="C64" s="163"/>
      <c r="D64" s="163"/>
      <c r="E64" s="163">
        <f>'将来負担比率（分子）の構造'!J$43</f>
        <v>1453</v>
      </c>
      <c r="F64" s="163"/>
      <c r="G64" s="163"/>
      <c r="H64" s="163">
        <f>'将来負担比率（分子）の構造'!K$43</f>
        <v>1286</v>
      </c>
      <c r="I64" s="163"/>
      <c r="J64" s="163"/>
      <c r="K64" s="163">
        <f>'将来負担比率（分子）の構造'!L$43</f>
        <v>1148</v>
      </c>
      <c r="L64" s="163"/>
      <c r="M64" s="163"/>
      <c r="N64" s="163">
        <f>'将来負担比率（分子）の構造'!M$43</f>
        <v>964</v>
      </c>
      <c r="O64" s="163"/>
      <c r="P64" s="163"/>
    </row>
    <row r="65" spans="1:16" x14ac:dyDescent="0.2">
      <c r="A65" s="163" t="s">
        <v>32</v>
      </c>
      <c r="B65" s="163">
        <f>'将来負担比率（分子）の構造'!I$42</f>
        <v>43</v>
      </c>
      <c r="C65" s="163"/>
      <c r="D65" s="163"/>
      <c r="E65" s="163">
        <f>'将来負担比率（分子）の構造'!J$42</f>
        <v>34</v>
      </c>
      <c r="F65" s="163"/>
      <c r="G65" s="163"/>
      <c r="H65" s="163">
        <f>'将来負担比率（分子）の構造'!K$42</f>
        <v>26</v>
      </c>
      <c r="I65" s="163"/>
      <c r="J65" s="163"/>
      <c r="K65" s="163">
        <f>'将来負担比率（分子）の構造'!L$42</f>
        <v>18</v>
      </c>
      <c r="L65" s="163"/>
      <c r="M65" s="163"/>
      <c r="N65" s="163">
        <f>'将来負担比率（分子）の構造'!M$42</f>
        <v>11</v>
      </c>
      <c r="O65" s="163"/>
      <c r="P65" s="163"/>
    </row>
    <row r="66" spans="1:16" x14ac:dyDescent="0.2">
      <c r="A66" s="163" t="s">
        <v>31</v>
      </c>
      <c r="B66" s="163">
        <f>'将来負担比率（分子）の構造'!I$41</f>
        <v>7414</v>
      </c>
      <c r="C66" s="163"/>
      <c r="D66" s="163"/>
      <c r="E66" s="163">
        <f>'将来負担比率（分子）の構造'!J$41</f>
        <v>7603</v>
      </c>
      <c r="F66" s="163"/>
      <c r="G66" s="163"/>
      <c r="H66" s="163">
        <f>'将来負担比率（分子）の構造'!K$41</f>
        <v>7566</v>
      </c>
      <c r="I66" s="163"/>
      <c r="J66" s="163"/>
      <c r="K66" s="163">
        <f>'将来負担比率（分子）の構造'!L$41</f>
        <v>7183</v>
      </c>
      <c r="L66" s="163"/>
      <c r="M66" s="163"/>
      <c r="N66" s="163">
        <f>'将来負担比率（分子）の構造'!M$41</f>
        <v>6738</v>
      </c>
      <c r="O66" s="163"/>
      <c r="P66" s="163"/>
    </row>
    <row r="67" spans="1:16" x14ac:dyDescent="0.2">
      <c r="A67" s="163" t="s">
        <v>71</v>
      </c>
      <c r="B67" s="163" t="e">
        <f>NA()</f>
        <v>#N/A</v>
      </c>
      <c r="C67" s="163">
        <f>IF(ISNUMBER('将来負担比率（分子）の構造'!I$53), IF('将来負担比率（分子）の構造'!I$53 &lt; 0, 0, '将来負担比率（分子）の構造'!I$53), NA())</f>
        <v>922</v>
      </c>
      <c r="D67" s="163" t="e">
        <f>NA()</f>
        <v>#N/A</v>
      </c>
      <c r="E67" s="163" t="e">
        <f>NA()</f>
        <v>#N/A</v>
      </c>
      <c r="F67" s="163">
        <f>IF(ISNUMBER('将来負担比率（分子）の構造'!J$53), IF('将来負担比率（分子）の構造'!J$53 &lt; 0, 0, '将来負担比率（分子）の構造'!J$53), NA())</f>
        <v>504</v>
      </c>
      <c r="G67" s="163" t="e">
        <f>NA()</f>
        <v>#N/A</v>
      </c>
      <c r="H67" s="163" t="e">
        <f>NA()</f>
        <v>#N/A</v>
      </c>
      <c r="I67" s="163">
        <f>IF(ISNUMBER('将来負担比率（分子）の構造'!K$53), IF('将来負担比率（分子）の構造'!K$53 &lt; 0, 0, '将来負担比率（分子）の構造'!K$53), NA())</f>
        <v>353</v>
      </c>
      <c r="J67" s="163" t="e">
        <f>NA()</f>
        <v>#N/A</v>
      </c>
      <c r="K67" s="163" t="e">
        <f>NA()</f>
        <v>#N/A</v>
      </c>
      <c r="L67" s="163">
        <f>IF(ISNUMBER('将来負担比率（分子）の構造'!L$53), IF('将来負担比率（分子）の構造'!L$53 &lt; 0, 0, '将来負担比率（分子）の構造'!L$53), NA())</f>
        <v>453</v>
      </c>
      <c r="M67" s="163" t="e">
        <f>NA()</f>
        <v>#N/A</v>
      </c>
      <c r="N67" s="163" t="e">
        <f>NA()</f>
        <v>#N/A</v>
      </c>
      <c r="O67" s="163">
        <f>IF(ISNUMBER('将来負担比率（分子）の構造'!M$53), IF('将来負担比率（分子）の構造'!M$53 &lt; 0, 0, '将来負担比率（分子）の構造'!M$53), NA())</f>
        <v>467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934</v>
      </c>
      <c r="C72" s="167">
        <f>基金残高に係る経年分析!G55</f>
        <v>915</v>
      </c>
      <c r="D72" s="167">
        <f>基金残高に係る経年分析!H55</f>
        <v>941</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840</v>
      </c>
      <c r="C74" s="167">
        <f>基金残高に係る経年分析!G57</f>
        <v>914</v>
      </c>
      <c r="D74" s="167">
        <f>基金残高に係る経年分析!H57</f>
        <v>891</v>
      </c>
    </row>
  </sheetData>
  <sheetProtection algorithmName="SHA-512" hashValue="+tTknE+63p4EoiVu/yZQ/L2fpa/qQQdT/kyhbHntwAG1Dk586jfiLCyz/t4sMDLp/oYnGtXLpP++2i4jS1Z86w==" saltValue="gDMQMNt8OmL9uBhrhHqR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3267580</v>
      </c>
      <c r="S5" s="674"/>
      <c r="T5" s="674"/>
      <c r="U5" s="674"/>
      <c r="V5" s="674"/>
      <c r="W5" s="674"/>
      <c r="X5" s="674"/>
      <c r="Y5" s="702"/>
      <c r="Z5" s="715">
        <v>30.1</v>
      </c>
      <c r="AA5" s="715"/>
      <c r="AB5" s="715"/>
      <c r="AC5" s="715"/>
      <c r="AD5" s="716">
        <v>3267580</v>
      </c>
      <c r="AE5" s="716"/>
      <c r="AF5" s="716"/>
      <c r="AG5" s="716"/>
      <c r="AH5" s="716"/>
      <c r="AI5" s="716"/>
      <c r="AJ5" s="716"/>
      <c r="AK5" s="716"/>
      <c r="AL5" s="703">
        <v>50</v>
      </c>
      <c r="AM5" s="685"/>
      <c r="AN5" s="685"/>
      <c r="AO5" s="704"/>
      <c r="AP5" s="676" t="s">
        <v>216</v>
      </c>
      <c r="AQ5" s="677"/>
      <c r="AR5" s="677"/>
      <c r="AS5" s="677"/>
      <c r="AT5" s="677"/>
      <c r="AU5" s="677"/>
      <c r="AV5" s="677"/>
      <c r="AW5" s="677"/>
      <c r="AX5" s="677"/>
      <c r="AY5" s="677"/>
      <c r="AZ5" s="677"/>
      <c r="BA5" s="677"/>
      <c r="BB5" s="677"/>
      <c r="BC5" s="677"/>
      <c r="BD5" s="677"/>
      <c r="BE5" s="677"/>
      <c r="BF5" s="678"/>
      <c r="BG5" s="621">
        <v>3267580</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77352</v>
      </c>
      <c r="S6" s="622"/>
      <c r="T6" s="622"/>
      <c r="U6" s="622"/>
      <c r="V6" s="622"/>
      <c r="W6" s="622"/>
      <c r="X6" s="622"/>
      <c r="Y6" s="623"/>
      <c r="Z6" s="659">
        <v>0.7</v>
      </c>
      <c r="AA6" s="659"/>
      <c r="AB6" s="659"/>
      <c r="AC6" s="659"/>
      <c r="AD6" s="660">
        <v>77352</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3267580</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112414</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112414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1682</v>
      </c>
      <c r="S7" s="622"/>
      <c r="T7" s="622"/>
      <c r="U7" s="622"/>
      <c r="V7" s="622"/>
      <c r="W7" s="622"/>
      <c r="X7" s="622"/>
      <c r="Y7" s="623"/>
      <c r="Z7" s="659">
        <v>0</v>
      </c>
      <c r="AA7" s="659"/>
      <c r="AB7" s="659"/>
      <c r="AC7" s="659"/>
      <c r="AD7" s="660">
        <v>1682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1530166</v>
      </c>
      <c r="BH7" s="622"/>
      <c r="BI7" s="622"/>
      <c r="BJ7" s="622"/>
      <c r="BK7" s="622"/>
      <c r="BL7" s="622"/>
      <c r="BM7" s="622"/>
      <c r="BN7" s="623"/>
      <c r="BO7" s="659">
        <v>46.8</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1703686</v>
      </c>
      <c r="CS7" s="622"/>
      <c r="CT7" s="622"/>
      <c r="CU7" s="622"/>
      <c r="CV7" s="622"/>
      <c r="CW7" s="622"/>
      <c r="CX7" s="622"/>
      <c r="CY7" s="623"/>
      <c r="CZ7" s="659">
        <v>16.8</v>
      </c>
      <c r="DA7" s="659"/>
      <c r="DB7" s="659"/>
      <c r="DC7" s="659"/>
      <c r="DD7" s="627">
        <v>12936</v>
      </c>
      <c r="DE7" s="622"/>
      <c r="DF7" s="622"/>
      <c r="DG7" s="622"/>
      <c r="DH7" s="622"/>
      <c r="DI7" s="622"/>
      <c r="DJ7" s="622"/>
      <c r="DK7" s="622"/>
      <c r="DL7" s="622"/>
      <c r="DM7" s="622"/>
      <c r="DN7" s="622"/>
      <c r="DO7" s="622"/>
      <c r="DP7" s="623"/>
      <c r="DQ7" s="627">
        <v>1348484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32024</v>
      </c>
      <c r="S8" s="622"/>
      <c r="T8" s="622"/>
      <c r="U8" s="622"/>
      <c r="V8" s="622"/>
      <c r="W8" s="622"/>
      <c r="X8" s="622"/>
      <c r="Y8" s="623"/>
      <c r="Z8" s="659">
        <v>0.3</v>
      </c>
      <c r="AA8" s="659"/>
      <c r="AB8" s="659"/>
      <c r="AC8" s="659"/>
      <c r="AD8" s="660">
        <v>32024</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46399</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4025321</v>
      </c>
      <c r="CS8" s="622"/>
      <c r="CT8" s="622"/>
      <c r="CU8" s="622"/>
      <c r="CV8" s="622"/>
      <c r="CW8" s="622"/>
      <c r="CX8" s="622"/>
      <c r="CY8" s="623"/>
      <c r="CZ8" s="659">
        <v>39.700000000000003</v>
      </c>
      <c r="DA8" s="659"/>
      <c r="DB8" s="659"/>
      <c r="DC8" s="659"/>
      <c r="DD8" s="627">
        <v>33012</v>
      </c>
      <c r="DE8" s="622"/>
      <c r="DF8" s="622"/>
      <c r="DG8" s="622"/>
      <c r="DH8" s="622"/>
      <c r="DI8" s="622"/>
      <c r="DJ8" s="622"/>
      <c r="DK8" s="622"/>
      <c r="DL8" s="622"/>
      <c r="DM8" s="622"/>
      <c r="DN8" s="622"/>
      <c r="DO8" s="622"/>
      <c r="DP8" s="623"/>
      <c r="DQ8" s="627">
        <v>2005235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45970</v>
      </c>
      <c r="S9" s="622"/>
      <c r="T9" s="622"/>
      <c r="U9" s="622"/>
      <c r="V9" s="622"/>
      <c r="W9" s="622"/>
      <c r="X9" s="622"/>
      <c r="Y9" s="623"/>
      <c r="Z9" s="659">
        <v>0.4</v>
      </c>
      <c r="AA9" s="659"/>
      <c r="AB9" s="659"/>
      <c r="AC9" s="659"/>
      <c r="AD9" s="660">
        <v>45970</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1342776</v>
      </c>
      <c r="BH9" s="622"/>
      <c r="BI9" s="622"/>
      <c r="BJ9" s="622"/>
      <c r="BK9" s="622"/>
      <c r="BL9" s="622"/>
      <c r="BM9" s="622"/>
      <c r="BN9" s="623"/>
      <c r="BO9" s="659">
        <v>41.1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854362</v>
      </c>
      <c r="CS9" s="622"/>
      <c r="CT9" s="622"/>
      <c r="CU9" s="622"/>
      <c r="CV9" s="622"/>
      <c r="CW9" s="622"/>
      <c r="CX9" s="622"/>
      <c r="CY9" s="623"/>
      <c r="CZ9" s="659">
        <v>8.4</v>
      </c>
      <c r="DA9" s="659"/>
      <c r="DB9" s="659"/>
      <c r="DC9" s="659"/>
      <c r="DD9" s="627" t="s">
        <v>122</v>
      </c>
      <c r="DE9" s="622"/>
      <c r="DF9" s="622"/>
      <c r="DG9" s="622"/>
      <c r="DH9" s="622"/>
      <c r="DI9" s="622"/>
      <c r="DJ9" s="622"/>
      <c r="DK9" s="622"/>
      <c r="DL9" s="622"/>
      <c r="DM9" s="622"/>
      <c r="DN9" s="622"/>
      <c r="DO9" s="622"/>
      <c r="DP9" s="623"/>
      <c r="DQ9" s="627">
        <v>727811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65800</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647712</v>
      </c>
      <c r="S11" s="622"/>
      <c r="T11" s="622"/>
      <c r="U11" s="622"/>
      <c r="V11" s="622"/>
      <c r="W11" s="622"/>
      <c r="X11" s="622"/>
      <c r="Y11" s="623"/>
      <c r="Z11" s="624">
        <v>6</v>
      </c>
      <c r="AA11" s="625"/>
      <c r="AB11" s="625"/>
      <c r="AC11" s="626"/>
      <c r="AD11" s="627">
        <v>647712</v>
      </c>
      <c r="AE11" s="622"/>
      <c r="AF11" s="622"/>
      <c r="AG11" s="622"/>
      <c r="AH11" s="622"/>
      <c r="AI11" s="622"/>
      <c r="AJ11" s="622"/>
      <c r="AK11" s="623"/>
      <c r="AL11" s="624">
        <v>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75191</v>
      </c>
      <c r="BH11" s="622"/>
      <c r="BI11" s="622"/>
      <c r="BJ11" s="622"/>
      <c r="BK11" s="622"/>
      <c r="BL11" s="622"/>
      <c r="BM11" s="622"/>
      <c r="BN11" s="623"/>
      <c r="BO11" s="659">
        <v>2.2999999999999998</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139981</v>
      </c>
      <c r="CS11" s="622"/>
      <c r="CT11" s="622"/>
      <c r="CU11" s="622"/>
      <c r="CV11" s="622"/>
      <c r="CW11" s="622"/>
      <c r="CX11" s="622"/>
      <c r="CY11" s="623"/>
      <c r="CZ11" s="659">
        <v>1.4</v>
      </c>
      <c r="DA11" s="659"/>
      <c r="DB11" s="659"/>
      <c r="DC11" s="659"/>
      <c r="DD11" s="627">
        <v>41268</v>
      </c>
      <c r="DE11" s="622"/>
      <c r="DF11" s="622"/>
      <c r="DG11" s="622"/>
      <c r="DH11" s="622"/>
      <c r="DI11" s="622"/>
      <c r="DJ11" s="622"/>
      <c r="DK11" s="622"/>
      <c r="DL11" s="622"/>
      <c r="DM11" s="622"/>
      <c r="DN11" s="622"/>
      <c r="DO11" s="622"/>
      <c r="DP11" s="623"/>
      <c r="DQ11" s="627">
        <v>110362</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1435239</v>
      </c>
      <c r="BH12" s="622"/>
      <c r="BI12" s="622"/>
      <c r="BJ12" s="622"/>
      <c r="BK12" s="622"/>
      <c r="BL12" s="622"/>
      <c r="BM12" s="622"/>
      <c r="BN12" s="623"/>
      <c r="BO12" s="659">
        <v>43.9</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43199</v>
      </c>
      <c r="CS12" s="622"/>
      <c r="CT12" s="622"/>
      <c r="CU12" s="622"/>
      <c r="CV12" s="622"/>
      <c r="CW12" s="622"/>
      <c r="CX12" s="622"/>
      <c r="CY12" s="623"/>
      <c r="CZ12" s="659">
        <v>0.4</v>
      </c>
      <c r="DA12" s="659"/>
      <c r="DB12" s="659"/>
      <c r="DC12" s="659"/>
      <c r="DD12" s="627" t="s">
        <v>122</v>
      </c>
      <c r="DE12" s="622"/>
      <c r="DF12" s="622"/>
      <c r="DG12" s="622"/>
      <c r="DH12" s="622"/>
      <c r="DI12" s="622"/>
      <c r="DJ12" s="622"/>
      <c r="DK12" s="622"/>
      <c r="DL12" s="622"/>
      <c r="DM12" s="622"/>
      <c r="DN12" s="622"/>
      <c r="DO12" s="622"/>
      <c r="DP12" s="623"/>
      <c r="DQ12" s="627">
        <v>38493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1434804</v>
      </c>
      <c r="BH13" s="622"/>
      <c r="BI13" s="622"/>
      <c r="BJ13" s="622"/>
      <c r="BK13" s="622"/>
      <c r="BL13" s="622"/>
      <c r="BM13" s="622"/>
      <c r="BN13" s="623"/>
      <c r="BO13" s="659">
        <v>43.9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665900</v>
      </c>
      <c r="CS13" s="622"/>
      <c r="CT13" s="622"/>
      <c r="CU13" s="622"/>
      <c r="CV13" s="622"/>
      <c r="CW13" s="622"/>
      <c r="CX13" s="622"/>
      <c r="CY13" s="623"/>
      <c r="CZ13" s="659">
        <v>6.6</v>
      </c>
      <c r="DA13" s="659"/>
      <c r="DB13" s="659"/>
      <c r="DC13" s="659"/>
      <c r="DD13" s="627">
        <v>142883</v>
      </c>
      <c r="DE13" s="622"/>
      <c r="DF13" s="622"/>
      <c r="DG13" s="622"/>
      <c r="DH13" s="622"/>
      <c r="DI13" s="622"/>
      <c r="DJ13" s="622"/>
      <c r="DK13" s="622"/>
      <c r="DL13" s="622"/>
      <c r="DM13" s="622"/>
      <c r="DN13" s="622"/>
      <c r="DO13" s="622"/>
      <c r="DP13" s="623"/>
      <c r="DQ13" s="627">
        <v>472480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89336</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665947</v>
      </c>
      <c r="CS14" s="622"/>
      <c r="CT14" s="622"/>
      <c r="CU14" s="622"/>
      <c r="CV14" s="622"/>
      <c r="CW14" s="622"/>
      <c r="CX14" s="622"/>
      <c r="CY14" s="623"/>
      <c r="CZ14" s="659">
        <v>6.6</v>
      </c>
      <c r="DA14" s="659"/>
      <c r="DB14" s="659"/>
      <c r="DC14" s="659"/>
      <c r="DD14" s="627">
        <v>38574</v>
      </c>
      <c r="DE14" s="622"/>
      <c r="DF14" s="622"/>
      <c r="DG14" s="622"/>
      <c r="DH14" s="622"/>
      <c r="DI14" s="622"/>
      <c r="DJ14" s="622"/>
      <c r="DK14" s="622"/>
      <c r="DL14" s="622"/>
      <c r="DM14" s="622"/>
      <c r="DN14" s="622"/>
      <c r="DO14" s="622"/>
      <c r="DP14" s="623"/>
      <c r="DQ14" s="627">
        <v>615557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16754</v>
      </c>
      <c r="S15" s="622"/>
      <c r="T15" s="622"/>
      <c r="U15" s="622"/>
      <c r="V15" s="622"/>
      <c r="W15" s="622"/>
      <c r="X15" s="622"/>
      <c r="Y15" s="623"/>
      <c r="Z15" s="659">
        <v>0.2</v>
      </c>
      <c r="AA15" s="659"/>
      <c r="AB15" s="659"/>
      <c r="AC15" s="659"/>
      <c r="AD15" s="660">
        <v>16754</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212839</v>
      </c>
      <c r="BH15" s="622"/>
      <c r="BI15" s="622"/>
      <c r="BJ15" s="622"/>
      <c r="BK15" s="622"/>
      <c r="BL15" s="622"/>
      <c r="BM15" s="622"/>
      <c r="BN15" s="623"/>
      <c r="BO15" s="659">
        <v>6.5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1206460</v>
      </c>
      <c r="CS15" s="622"/>
      <c r="CT15" s="622"/>
      <c r="CU15" s="622"/>
      <c r="CV15" s="622"/>
      <c r="CW15" s="622"/>
      <c r="CX15" s="622"/>
      <c r="CY15" s="623"/>
      <c r="CZ15" s="659">
        <v>11.9</v>
      </c>
      <c r="DA15" s="659"/>
      <c r="DB15" s="659"/>
      <c r="DC15" s="659"/>
      <c r="DD15" s="627">
        <v>170234</v>
      </c>
      <c r="DE15" s="622"/>
      <c r="DF15" s="622"/>
      <c r="DG15" s="622"/>
      <c r="DH15" s="622"/>
      <c r="DI15" s="622"/>
      <c r="DJ15" s="622"/>
      <c r="DK15" s="622"/>
      <c r="DL15" s="622"/>
      <c r="DM15" s="622"/>
      <c r="DN15" s="622"/>
      <c r="DO15" s="622"/>
      <c r="DP15" s="623"/>
      <c r="DQ15" s="627">
        <v>889698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42618</v>
      </c>
      <c r="S16" s="622"/>
      <c r="T16" s="622"/>
      <c r="U16" s="622"/>
      <c r="V16" s="622"/>
      <c r="W16" s="622"/>
      <c r="X16" s="622"/>
      <c r="Y16" s="623"/>
      <c r="Z16" s="659">
        <v>0.4</v>
      </c>
      <c r="AA16" s="659"/>
      <c r="AB16" s="659"/>
      <c r="AC16" s="659"/>
      <c r="AD16" s="660">
        <v>42618</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174359</v>
      </c>
      <c r="S17" s="622"/>
      <c r="T17" s="622"/>
      <c r="U17" s="622"/>
      <c r="V17" s="622"/>
      <c r="W17" s="622"/>
      <c r="X17" s="622"/>
      <c r="Y17" s="623"/>
      <c r="Z17" s="659">
        <v>1.6</v>
      </c>
      <c r="AA17" s="659"/>
      <c r="AB17" s="659"/>
      <c r="AC17" s="659"/>
      <c r="AD17" s="660">
        <v>174359</v>
      </c>
      <c r="AE17" s="660"/>
      <c r="AF17" s="660"/>
      <c r="AG17" s="660"/>
      <c r="AH17" s="660"/>
      <c r="AI17" s="660"/>
      <c r="AJ17" s="660"/>
      <c r="AK17" s="660"/>
      <c r="AL17" s="624">
        <v>2.7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722804</v>
      </c>
      <c r="CS17" s="622"/>
      <c r="CT17" s="622"/>
      <c r="CU17" s="622"/>
      <c r="CV17" s="622"/>
      <c r="CW17" s="622"/>
      <c r="CX17" s="622"/>
      <c r="CY17" s="623"/>
      <c r="CZ17" s="659">
        <v>7.1</v>
      </c>
      <c r="DA17" s="659"/>
      <c r="DB17" s="659"/>
      <c r="DC17" s="659"/>
      <c r="DD17" s="627" t="s">
        <v>122</v>
      </c>
      <c r="DE17" s="622"/>
      <c r="DF17" s="622"/>
      <c r="DG17" s="622"/>
      <c r="DH17" s="622"/>
      <c r="DI17" s="622"/>
      <c r="DJ17" s="622"/>
      <c r="DK17" s="622"/>
      <c r="DL17" s="622"/>
      <c r="DM17" s="622"/>
      <c r="DN17" s="622"/>
      <c r="DO17" s="622"/>
      <c r="DP17" s="623"/>
      <c r="DQ17" s="627">
        <v>722804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34083</v>
      </c>
      <c r="S18" s="622"/>
      <c r="T18" s="622"/>
      <c r="U18" s="622"/>
      <c r="V18" s="622"/>
      <c r="W18" s="622"/>
      <c r="X18" s="622"/>
      <c r="Y18" s="623"/>
      <c r="Z18" s="659">
        <v>0.3</v>
      </c>
      <c r="AA18" s="659"/>
      <c r="AB18" s="659"/>
      <c r="AC18" s="659"/>
      <c r="AD18" s="660">
        <v>34083</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134697</v>
      </c>
      <c r="S19" s="622"/>
      <c r="T19" s="622"/>
      <c r="U19" s="622"/>
      <c r="V19" s="622"/>
      <c r="W19" s="622"/>
      <c r="X19" s="622"/>
      <c r="Y19" s="623"/>
      <c r="Z19" s="659">
        <v>1.2</v>
      </c>
      <c r="AA19" s="659"/>
      <c r="AB19" s="659"/>
      <c r="AC19" s="659"/>
      <c r="AD19" s="660">
        <v>134697</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5579</v>
      </c>
      <c r="S20" s="622"/>
      <c r="T20" s="622"/>
      <c r="U20" s="622"/>
      <c r="V20" s="622"/>
      <c r="W20" s="622"/>
      <c r="X20" s="622"/>
      <c r="Y20" s="623"/>
      <c r="Z20" s="659">
        <v>0.1</v>
      </c>
      <c r="AA20" s="659"/>
      <c r="AB20" s="659"/>
      <c r="AC20" s="659"/>
      <c r="AD20" s="660">
        <v>5579</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10140074</v>
      </c>
      <c r="CS20" s="622"/>
      <c r="CT20" s="622"/>
      <c r="CU20" s="622"/>
      <c r="CV20" s="622"/>
      <c r="CW20" s="622"/>
      <c r="CX20" s="622"/>
      <c r="CY20" s="623"/>
      <c r="CZ20" s="659">
        <v>100</v>
      </c>
      <c r="DA20" s="659"/>
      <c r="DB20" s="659"/>
      <c r="DC20" s="659"/>
      <c r="DD20" s="627">
        <v>438907</v>
      </c>
      <c r="DE20" s="622"/>
      <c r="DF20" s="622"/>
      <c r="DG20" s="622"/>
      <c r="DH20" s="622"/>
      <c r="DI20" s="622"/>
      <c r="DJ20" s="622"/>
      <c r="DK20" s="622"/>
      <c r="DL20" s="622"/>
      <c r="DM20" s="622"/>
      <c r="DN20" s="622"/>
      <c r="DO20" s="622"/>
      <c r="DP20" s="623"/>
      <c r="DQ20" s="627">
        <v>7043338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2279862</v>
      </c>
      <c r="S21" s="622"/>
      <c r="T21" s="622"/>
      <c r="U21" s="622"/>
      <c r="V21" s="622"/>
      <c r="W21" s="622"/>
      <c r="X21" s="622"/>
      <c r="Y21" s="623"/>
      <c r="Z21" s="659">
        <v>21</v>
      </c>
      <c r="AA21" s="659"/>
      <c r="AB21" s="659"/>
      <c r="AC21" s="659"/>
      <c r="AD21" s="660">
        <v>2215278</v>
      </c>
      <c r="AE21" s="660"/>
      <c r="AF21" s="660"/>
      <c r="AG21" s="660"/>
      <c r="AH21" s="660"/>
      <c r="AI21" s="660"/>
      <c r="AJ21" s="660"/>
      <c r="AK21" s="660"/>
      <c r="AL21" s="624">
        <v>33.9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2215278</v>
      </c>
      <c r="S22" s="622"/>
      <c r="T22" s="622"/>
      <c r="U22" s="622"/>
      <c r="V22" s="622"/>
      <c r="W22" s="622"/>
      <c r="X22" s="622"/>
      <c r="Y22" s="623"/>
      <c r="Z22" s="659">
        <v>20.399999999999999</v>
      </c>
      <c r="AA22" s="659"/>
      <c r="AB22" s="659"/>
      <c r="AC22" s="659"/>
      <c r="AD22" s="660">
        <v>2215278</v>
      </c>
      <c r="AE22" s="660"/>
      <c r="AF22" s="660"/>
      <c r="AG22" s="660"/>
      <c r="AH22" s="660"/>
      <c r="AI22" s="660"/>
      <c r="AJ22" s="660"/>
      <c r="AK22" s="660"/>
      <c r="AL22" s="624">
        <v>33.9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64547</v>
      </c>
      <c r="S23" s="622"/>
      <c r="T23" s="622"/>
      <c r="U23" s="622"/>
      <c r="V23" s="622"/>
      <c r="W23" s="622"/>
      <c r="X23" s="622"/>
      <c r="Y23" s="623"/>
      <c r="Z23" s="659">
        <v>0.6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v>37</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4922529</v>
      </c>
      <c r="CS24" s="674"/>
      <c r="CT24" s="674"/>
      <c r="CU24" s="674"/>
      <c r="CV24" s="674"/>
      <c r="CW24" s="674"/>
      <c r="CX24" s="674"/>
      <c r="CY24" s="702"/>
      <c r="CZ24" s="703">
        <v>48.5</v>
      </c>
      <c r="DA24" s="685"/>
      <c r="DB24" s="685"/>
      <c r="DC24" s="705"/>
      <c r="DD24" s="701">
        <v>3026490</v>
      </c>
      <c r="DE24" s="674"/>
      <c r="DF24" s="674"/>
      <c r="DG24" s="674"/>
      <c r="DH24" s="674"/>
      <c r="DI24" s="674"/>
      <c r="DJ24" s="674"/>
      <c r="DK24" s="702"/>
      <c r="DL24" s="701">
        <v>2764301</v>
      </c>
      <c r="DM24" s="674"/>
      <c r="DN24" s="674"/>
      <c r="DO24" s="674"/>
      <c r="DP24" s="674"/>
      <c r="DQ24" s="674"/>
      <c r="DR24" s="674"/>
      <c r="DS24" s="674"/>
      <c r="DT24" s="674"/>
      <c r="DU24" s="674"/>
      <c r="DV24" s="702"/>
      <c r="DW24" s="703">
        <v>42.1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6585913</v>
      </c>
      <c r="S25" s="622"/>
      <c r="T25" s="622"/>
      <c r="U25" s="622"/>
      <c r="V25" s="622"/>
      <c r="W25" s="622"/>
      <c r="X25" s="622"/>
      <c r="Y25" s="623"/>
      <c r="Z25" s="659">
        <v>60.7</v>
      </c>
      <c r="AA25" s="659"/>
      <c r="AB25" s="659"/>
      <c r="AC25" s="659"/>
      <c r="AD25" s="660">
        <v>6521329</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1823400</v>
      </c>
      <c r="CS25" s="634"/>
      <c r="CT25" s="634"/>
      <c r="CU25" s="634"/>
      <c r="CV25" s="634"/>
      <c r="CW25" s="634"/>
      <c r="CX25" s="634"/>
      <c r="CY25" s="635"/>
      <c r="CZ25" s="624">
        <v>18</v>
      </c>
      <c r="DA25" s="636"/>
      <c r="DB25" s="636"/>
      <c r="DC25" s="637"/>
      <c r="DD25" s="627">
        <v>1687377</v>
      </c>
      <c r="DE25" s="634"/>
      <c r="DF25" s="634"/>
      <c r="DG25" s="634"/>
      <c r="DH25" s="634"/>
      <c r="DI25" s="634"/>
      <c r="DJ25" s="634"/>
      <c r="DK25" s="635"/>
      <c r="DL25" s="627">
        <v>1446119</v>
      </c>
      <c r="DM25" s="634"/>
      <c r="DN25" s="634"/>
      <c r="DO25" s="634"/>
      <c r="DP25" s="634"/>
      <c r="DQ25" s="634"/>
      <c r="DR25" s="634"/>
      <c r="DS25" s="634"/>
      <c r="DT25" s="634"/>
      <c r="DU25" s="634"/>
      <c r="DV25" s="635"/>
      <c r="DW25" s="624">
        <v>22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2705</v>
      </c>
      <c r="S26" s="622"/>
      <c r="T26" s="622"/>
      <c r="U26" s="622"/>
      <c r="V26" s="622"/>
      <c r="W26" s="622"/>
      <c r="X26" s="622"/>
      <c r="Y26" s="623"/>
      <c r="Z26" s="659">
        <v>0</v>
      </c>
      <c r="AA26" s="659"/>
      <c r="AB26" s="659"/>
      <c r="AC26" s="659"/>
      <c r="AD26" s="660">
        <v>2705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1129906</v>
      </c>
      <c r="CS26" s="622"/>
      <c r="CT26" s="622"/>
      <c r="CU26" s="622"/>
      <c r="CV26" s="622"/>
      <c r="CW26" s="622"/>
      <c r="CX26" s="622"/>
      <c r="CY26" s="623"/>
      <c r="CZ26" s="624">
        <v>11.1</v>
      </c>
      <c r="DA26" s="636"/>
      <c r="DB26" s="636"/>
      <c r="DC26" s="637"/>
      <c r="DD26" s="627">
        <v>1042608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45907</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3267580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2376325</v>
      </c>
      <c r="CS27" s="634"/>
      <c r="CT27" s="634"/>
      <c r="CU27" s="634"/>
      <c r="CV27" s="634"/>
      <c r="CW27" s="634"/>
      <c r="CX27" s="634"/>
      <c r="CY27" s="635"/>
      <c r="CZ27" s="624">
        <v>23.4</v>
      </c>
      <c r="DA27" s="636"/>
      <c r="DB27" s="636"/>
      <c r="DC27" s="637"/>
      <c r="DD27" s="627">
        <v>616309</v>
      </c>
      <c r="DE27" s="634"/>
      <c r="DF27" s="634"/>
      <c r="DG27" s="634"/>
      <c r="DH27" s="634"/>
      <c r="DI27" s="634"/>
      <c r="DJ27" s="634"/>
      <c r="DK27" s="635"/>
      <c r="DL27" s="627">
        <v>595378</v>
      </c>
      <c r="DM27" s="634"/>
      <c r="DN27" s="634"/>
      <c r="DO27" s="634"/>
      <c r="DP27" s="634"/>
      <c r="DQ27" s="634"/>
      <c r="DR27" s="634"/>
      <c r="DS27" s="634"/>
      <c r="DT27" s="634"/>
      <c r="DU27" s="634"/>
      <c r="DV27" s="635"/>
      <c r="DW27" s="624">
        <v>9.1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31265</v>
      </c>
      <c r="S28" s="622"/>
      <c r="T28" s="622"/>
      <c r="U28" s="622"/>
      <c r="V28" s="622"/>
      <c r="W28" s="622"/>
      <c r="X28" s="622"/>
      <c r="Y28" s="623"/>
      <c r="Z28" s="659">
        <v>0.3</v>
      </c>
      <c r="AA28" s="659"/>
      <c r="AB28" s="659"/>
      <c r="AC28" s="659"/>
      <c r="AD28" s="660">
        <v>11656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722804</v>
      </c>
      <c r="CS28" s="622"/>
      <c r="CT28" s="622"/>
      <c r="CU28" s="622"/>
      <c r="CV28" s="622"/>
      <c r="CW28" s="622"/>
      <c r="CX28" s="622"/>
      <c r="CY28" s="623"/>
      <c r="CZ28" s="624">
        <v>7.1</v>
      </c>
      <c r="DA28" s="636"/>
      <c r="DB28" s="636"/>
      <c r="DC28" s="637"/>
      <c r="DD28" s="627">
        <v>722804</v>
      </c>
      <c r="DE28" s="622"/>
      <c r="DF28" s="622"/>
      <c r="DG28" s="622"/>
      <c r="DH28" s="622"/>
      <c r="DI28" s="622"/>
      <c r="DJ28" s="622"/>
      <c r="DK28" s="623"/>
      <c r="DL28" s="627">
        <v>722804</v>
      </c>
      <c r="DM28" s="622"/>
      <c r="DN28" s="622"/>
      <c r="DO28" s="622"/>
      <c r="DP28" s="622"/>
      <c r="DQ28" s="622"/>
      <c r="DR28" s="622"/>
      <c r="DS28" s="622"/>
      <c r="DT28" s="622"/>
      <c r="DU28" s="622"/>
      <c r="DV28" s="623"/>
      <c r="DW28" s="624">
        <v>11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21185</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722804</v>
      </c>
      <c r="CS29" s="634"/>
      <c r="CT29" s="634"/>
      <c r="CU29" s="634"/>
      <c r="CV29" s="634"/>
      <c r="CW29" s="634"/>
      <c r="CX29" s="634"/>
      <c r="CY29" s="635"/>
      <c r="CZ29" s="624">
        <v>7.1</v>
      </c>
      <c r="DA29" s="636"/>
      <c r="DB29" s="636"/>
      <c r="DC29" s="637"/>
      <c r="DD29" s="627">
        <v>722804</v>
      </c>
      <c r="DE29" s="634"/>
      <c r="DF29" s="634"/>
      <c r="DG29" s="634"/>
      <c r="DH29" s="634"/>
      <c r="DI29" s="634"/>
      <c r="DJ29" s="634"/>
      <c r="DK29" s="635"/>
      <c r="DL29" s="627">
        <v>722804</v>
      </c>
      <c r="DM29" s="634"/>
      <c r="DN29" s="634"/>
      <c r="DO29" s="634"/>
      <c r="DP29" s="634"/>
      <c r="DQ29" s="634"/>
      <c r="DR29" s="634"/>
      <c r="DS29" s="634"/>
      <c r="DT29" s="634"/>
      <c r="DU29" s="634"/>
      <c r="DV29" s="635"/>
      <c r="DW29" s="624">
        <v>11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1658917</v>
      </c>
      <c r="S30" s="622"/>
      <c r="T30" s="622"/>
      <c r="U30" s="622"/>
      <c r="V30" s="622"/>
      <c r="W30" s="622"/>
      <c r="X30" s="622"/>
      <c r="Y30" s="623"/>
      <c r="Z30" s="659">
        <v>15.3</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694215</v>
      </c>
      <c r="CS30" s="622"/>
      <c r="CT30" s="622"/>
      <c r="CU30" s="622"/>
      <c r="CV30" s="622"/>
      <c r="CW30" s="622"/>
      <c r="CX30" s="622"/>
      <c r="CY30" s="623"/>
      <c r="CZ30" s="624">
        <v>6.8</v>
      </c>
      <c r="DA30" s="636"/>
      <c r="DB30" s="636"/>
      <c r="DC30" s="637"/>
      <c r="DD30" s="627">
        <v>694215</v>
      </c>
      <c r="DE30" s="622"/>
      <c r="DF30" s="622"/>
      <c r="DG30" s="622"/>
      <c r="DH30" s="622"/>
      <c r="DI30" s="622"/>
      <c r="DJ30" s="622"/>
      <c r="DK30" s="623"/>
      <c r="DL30" s="627">
        <v>694215</v>
      </c>
      <c r="DM30" s="622"/>
      <c r="DN30" s="622"/>
      <c r="DO30" s="622"/>
      <c r="DP30" s="622"/>
      <c r="DQ30" s="622"/>
      <c r="DR30" s="622"/>
      <c r="DS30" s="622"/>
      <c r="DT30" s="622"/>
      <c r="DU30" s="622"/>
      <c r="DV30" s="623"/>
      <c r="DW30" s="624">
        <v>10.6</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98.9</v>
      </c>
      <c r="BH31" s="684"/>
      <c r="BI31" s="684"/>
      <c r="BJ31" s="684"/>
      <c r="BK31" s="684"/>
      <c r="BL31" s="684"/>
      <c r="BM31" s="685">
        <v>97.7</v>
      </c>
      <c r="BN31" s="684"/>
      <c r="BO31" s="684"/>
      <c r="BP31" s="684"/>
      <c r="BQ31" s="686"/>
      <c r="BR31" s="683">
        <v>99.1</v>
      </c>
      <c r="BS31" s="684"/>
      <c r="BT31" s="684"/>
      <c r="BU31" s="684"/>
      <c r="BV31" s="684"/>
      <c r="BW31" s="684"/>
      <c r="BX31" s="685">
        <v>97.9</v>
      </c>
      <c r="BY31" s="684"/>
      <c r="BZ31" s="684"/>
      <c r="CA31" s="684"/>
      <c r="CB31" s="686"/>
      <c r="CD31" s="642"/>
      <c r="CE31" s="643"/>
      <c r="CF31" s="618" t="s">
        <v>300</v>
      </c>
      <c r="CG31" s="619"/>
      <c r="CH31" s="619"/>
      <c r="CI31" s="619"/>
      <c r="CJ31" s="619"/>
      <c r="CK31" s="619"/>
      <c r="CL31" s="619"/>
      <c r="CM31" s="619"/>
      <c r="CN31" s="619"/>
      <c r="CO31" s="619"/>
      <c r="CP31" s="619"/>
      <c r="CQ31" s="620"/>
      <c r="CR31" s="621">
        <v>28589</v>
      </c>
      <c r="CS31" s="634"/>
      <c r="CT31" s="634"/>
      <c r="CU31" s="634"/>
      <c r="CV31" s="634"/>
      <c r="CW31" s="634"/>
      <c r="CX31" s="634"/>
      <c r="CY31" s="635"/>
      <c r="CZ31" s="624">
        <v>0.3</v>
      </c>
      <c r="DA31" s="636"/>
      <c r="DB31" s="636"/>
      <c r="DC31" s="637"/>
      <c r="DD31" s="627">
        <v>28589</v>
      </c>
      <c r="DE31" s="634"/>
      <c r="DF31" s="634"/>
      <c r="DG31" s="634"/>
      <c r="DH31" s="634"/>
      <c r="DI31" s="634"/>
      <c r="DJ31" s="634"/>
      <c r="DK31" s="635"/>
      <c r="DL31" s="627">
        <v>28589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737026</v>
      </c>
      <c r="S32" s="622"/>
      <c r="T32" s="622"/>
      <c r="U32" s="622"/>
      <c r="V32" s="622"/>
      <c r="W32" s="622"/>
      <c r="X32" s="622"/>
      <c r="Y32" s="623"/>
      <c r="Z32" s="659">
        <v>6.8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98.4</v>
      </c>
      <c r="BH32" s="634"/>
      <c r="BI32" s="634"/>
      <c r="BJ32" s="634"/>
      <c r="BK32" s="634"/>
      <c r="BL32" s="634"/>
      <c r="BM32" s="625">
        <v>96.7</v>
      </c>
      <c r="BN32" s="634"/>
      <c r="BO32" s="634"/>
      <c r="BP32" s="634"/>
      <c r="BQ32" s="657"/>
      <c r="BR32" s="692">
        <v>98.7</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7107</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99.3</v>
      </c>
      <c r="BH33" s="606"/>
      <c r="BI33" s="606"/>
      <c r="BJ33" s="606"/>
      <c r="BK33" s="606"/>
      <c r="BL33" s="606"/>
      <c r="BM33" s="652">
        <v>98.3</v>
      </c>
      <c r="BN33" s="606"/>
      <c r="BO33" s="606"/>
      <c r="BP33" s="606"/>
      <c r="BQ33" s="669"/>
      <c r="BR33" s="682">
        <v>99.4</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4778638</v>
      </c>
      <c r="CS33" s="634"/>
      <c r="CT33" s="634"/>
      <c r="CU33" s="634"/>
      <c r="CV33" s="634"/>
      <c r="CW33" s="634"/>
      <c r="CX33" s="634"/>
      <c r="CY33" s="635"/>
      <c r="CZ33" s="624">
        <v>47.1</v>
      </c>
      <c r="DA33" s="636"/>
      <c r="DB33" s="636"/>
      <c r="DC33" s="637"/>
      <c r="DD33" s="627">
        <v>3882117</v>
      </c>
      <c r="DE33" s="634"/>
      <c r="DF33" s="634"/>
      <c r="DG33" s="634"/>
      <c r="DH33" s="634"/>
      <c r="DI33" s="634"/>
      <c r="DJ33" s="634"/>
      <c r="DK33" s="635"/>
      <c r="DL33" s="627">
        <v>2797342</v>
      </c>
      <c r="DM33" s="634"/>
      <c r="DN33" s="634"/>
      <c r="DO33" s="634"/>
      <c r="DP33" s="634"/>
      <c r="DQ33" s="634"/>
      <c r="DR33" s="634"/>
      <c r="DS33" s="634"/>
      <c r="DT33" s="634"/>
      <c r="DU33" s="634"/>
      <c r="DV33" s="635"/>
      <c r="DW33" s="624">
        <v>42.6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16719</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1561478</v>
      </c>
      <c r="CS34" s="622"/>
      <c r="CT34" s="622"/>
      <c r="CU34" s="622"/>
      <c r="CV34" s="622"/>
      <c r="CW34" s="622"/>
      <c r="CX34" s="622"/>
      <c r="CY34" s="623"/>
      <c r="CZ34" s="624">
        <v>15.4</v>
      </c>
      <c r="DA34" s="636"/>
      <c r="DB34" s="636"/>
      <c r="DC34" s="637"/>
      <c r="DD34" s="627">
        <v>1150913</v>
      </c>
      <c r="DE34" s="622"/>
      <c r="DF34" s="622"/>
      <c r="DG34" s="622"/>
      <c r="DH34" s="622"/>
      <c r="DI34" s="622"/>
      <c r="DJ34" s="622"/>
      <c r="DK34" s="623"/>
      <c r="DL34" s="627">
        <v>1037629</v>
      </c>
      <c r="DM34" s="622"/>
      <c r="DN34" s="622"/>
      <c r="DO34" s="622"/>
      <c r="DP34" s="622"/>
      <c r="DQ34" s="622"/>
      <c r="DR34" s="622"/>
      <c r="DS34" s="622"/>
      <c r="DT34" s="622"/>
      <c r="DU34" s="622"/>
      <c r="DV34" s="623"/>
      <c r="DW34" s="624">
        <v>15.8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484486</v>
      </c>
      <c r="S35" s="622"/>
      <c r="T35" s="622"/>
      <c r="U35" s="622"/>
      <c r="V35" s="622"/>
      <c r="W35" s="622"/>
      <c r="X35" s="622"/>
      <c r="Y35" s="623"/>
      <c r="Z35" s="659">
        <v>4.5</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67742</v>
      </c>
      <c r="CS35" s="634"/>
      <c r="CT35" s="634"/>
      <c r="CU35" s="634"/>
      <c r="CV35" s="634"/>
      <c r="CW35" s="634"/>
      <c r="CX35" s="634"/>
      <c r="CY35" s="635"/>
      <c r="CZ35" s="624">
        <v>0.7</v>
      </c>
      <c r="DA35" s="636"/>
      <c r="DB35" s="636"/>
      <c r="DC35" s="637"/>
      <c r="DD35" s="627">
        <v>67742</v>
      </c>
      <c r="DE35" s="634"/>
      <c r="DF35" s="634"/>
      <c r="DG35" s="634"/>
      <c r="DH35" s="634"/>
      <c r="DI35" s="634"/>
      <c r="DJ35" s="634"/>
      <c r="DK35" s="635"/>
      <c r="DL35" s="627">
        <v>2000</v>
      </c>
      <c r="DM35" s="634"/>
      <c r="DN35" s="634"/>
      <c r="DO35" s="634"/>
      <c r="DP35" s="634"/>
      <c r="DQ35" s="634"/>
      <c r="DR35" s="634"/>
      <c r="DS35" s="634"/>
      <c r="DT35" s="634"/>
      <c r="DU35" s="634"/>
      <c r="DV35" s="635"/>
      <c r="DW35" s="624">
        <v>0</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726180</v>
      </c>
      <c r="S36" s="622"/>
      <c r="T36" s="622"/>
      <c r="U36" s="622"/>
      <c r="V36" s="622"/>
      <c r="W36" s="622"/>
      <c r="X36" s="622"/>
      <c r="Y36" s="623"/>
      <c r="Z36" s="659">
        <v>6.7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1190789</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77347</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1694999</v>
      </c>
      <c r="CS36" s="622"/>
      <c r="CT36" s="622"/>
      <c r="CU36" s="622"/>
      <c r="CV36" s="622"/>
      <c r="CW36" s="622"/>
      <c r="CX36" s="622"/>
      <c r="CY36" s="623"/>
      <c r="CZ36" s="624">
        <v>16.7</v>
      </c>
      <c r="DA36" s="636"/>
      <c r="DB36" s="636"/>
      <c r="DC36" s="637"/>
      <c r="DD36" s="627">
        <v>1369881</v>
      </c>
      <c r="DE36" s="622"/>
      <c r="DF36" s="622"/>
      <c r="DG36" s="622"/>
      <c r="DH36" s="622"/>
      <c r="DI36" s="622"/>
      <c r="DJ36" s="622"/>
      <c r="DK36" s="623"/>
      <c r="DL36" s="627">
        <v>1031101</v>
      </c>
      <c r="DM36" s="622"/>
      <c r="DN36" s="622"/>
      <c r="DO36" s="622"/>
      <c r="DP36" s="622"/>
      <c r="DQ36" s="622"/>
      <c r="DR36" s="622"/>
      <c r="DS36" s="622"/>
      <c r="DT36" s="622"/>
      <c r="DU36" s="622"/>
      <c r="DV36" s="623"/>
      <c r="DW36" s="624">
        <v>15.7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288315</v>
      </c>
      <c r="S37" s="622"/>
      <c r="T37" s="622"/>
      <c r="U37" s="622"/>
      <c r="V37" s="622"/>
      <c r="W37" s="622"/>
      <c r="X37" s="622"/>
      <c r="Y37" s="623"/>
      <c r="Z37" s="659">
        <v>2.7</v>
      </c>
      <c r="AA37" s="659"/>
      <c r="AB37" s="659"/>
      <c r="AC37" s="659"/>
      <c r="AD37" s="660">
        <v>599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200297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53342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863313</v>
      </c>
      <c r="CS37" s="634"/>
      <c r="CT37" s="634"/>
      <c r="CU37" s="634"/>
      <c r="CV37" s="634"/>
      <c r="CW37" s="634"/>
      <c r="CX37" s="634"/>
      <c r="CY37" s="635"/>
      <c r="CZ37" s="624">
        <v>8.5</v>
      </c>
      <c r="DA37" s="636"/>
      <c r="DB37" s="636"/>
      <c r="DC37" s="637"/>
      <c r="DD37" s="627">
        <v>863288</v>
      </c>
      <c r="DE37" s="634"/>
      <c r="DF37" s="634"/>
      <c r="DG37" s="634"/>
      <c r="DH37" s="634"/>
      <c r="DI37" s="634"/>
      <c r="DJ37" s="634"/>
      <c r="DK37" s="635"/>
      <c r="DL37" s="627">
        <v>744939</v>
      </c>
      <c r="DM37" s="634"/>
      <c r="DN37" s="634"/>
      <c r="DO37" s="634"/>
      <c r="DP37" s="634"/>
      <c r="DQ37" s="634"/>
      <c r="DR37" s="634"/>
      <c r="DS37" s="634"/>
      <c r="DT37" s="634"/>
      <c r="DU37" s="634"/>
      <c r="DV37" s="635"/>
      <c r="DW37" s="624">
        <v>11.4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249202</v>
      </c>
      <c r="S38" s="622"/>
      <c r="T38" s="622"/>
      <c r="U38" s="622"/>
      <c r="V38" s="622"/>
      <c r="W38" s="622"/>
      <c r="X38" s="622"/>
      <c r="Y38" s="623"/>
      <c r="Z38" s="659">
        <v>2.2999999999999998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8113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3663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982379</v>
      </c>
      <c r="CS38" s="622"/>
      <c r="CT38" s="622"/>
      <c r="CU38" s="622"/>
      <c r="CV38" s="622"/>
      <c r="CW38" s="622"/>
      <c r="CX38" s="622"/>
      <c r="CY38" s="623"/>
      <c r="CZ38" s="624">
        <v>9.6999999999999993</v>
      </c>
      <c r="DA38" s="636"/>
      <c r="DB38" s="636"/>
      <c r="DC38" s="637"/>
      <c r="DD38" s="627">
        <v>822524</v>
      </c>
      <c r="DE38" s="622"/>
      <c r="DF38" s="622"/>
      <c r="DG38" s="622"/>
      <c r="DH38" s="622"/>
      <c r="DI38" s="622"/>
      <c r="DJ38" s="622"/>
      <c r="DK38" s="623"/>
      <c r="DL38" s="627">
        <v>717612</v>
      </c>
      <c r="DM38" s="622"/>
      <c r="DN38" s="622"/>
      <c r="DO38" s="622"/>
      <c r="DP38" s="622"/>
      <c r="DQ38" s="622"/>
      <c r="DR38" s="622"/>
      <c r="DS38" s="622"/>
      <c r="DT38" s="622"/>
      <c r="DU38" s="622"/>
      <c r="DV38" s="623"/>
      <c r="DW38" s="624">
        <v>10.9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5535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463040</v>
      </c>
      <c r="CS39" s="634"/>
      <c r="CT39" s="634"/>
      <c r="CU39" s="634"/>
      <c r="CV39" s="634"/>
      <c r="CW39" s="634"/>
      <c r="CX39" s="634"/>
      <c r="CY39" s="635"/>
      <c r="CZ39" s="624">
        <v>4.5999999999999996</v>
      </c>
      <c r="DA39" s="636"/>
      <c r="DB39" s="636"/>
      <c r="DC39" s="637"/>
      <c r="DD39" s="627">
        <v>462057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26502</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9000</v>
      </c>
      <c r="CS40" s="622"/>
      <c r="CT40" s="622"/>
      <c r="CU40" s="622"/>
      <c r="CV40" s="622"/>
      <c r="CW40" s="622"/>
      <c r="CX40" s="622"/>
      <c r="CY40" s="623"/>
      <c r="CZ40" s="624">
        <v>0.1</v>
      </c>
      <c r="DA40" s="636"/>
      <c r="DB40" s="636"/>
      <c r="DC40" s="637"/>
      <c r="DD40" s="627">
        <v>9000</v>
      </c>
      <c r="DE40" s="622"/>
      <c r="DF40" s="622"/>
      <c r="DG40" s="622"/>
      <c r="DH40" s="622"/>
      <c r="DI40" s="622"/>
      <c r="DJ40" s="622"/>
      <c r="DK40" s="623"/>
      <c r="DL40" s="627">
        <v>9000</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10854927</v>
      </c>
      <c r="S41" s="646"/>
      <c r="T41" s="646"/>
      <c r="U41" s="646"/>
      <c r="V41" s="646"/>
      <c r="W41" s="646"/>
      <c r="X41" s="646"/>
      <c r="Y41" s="649"/>
      <c r="Z41" s="650">
        <v>100</v>
      </c>
      <c r="AA41" s="650"/>
      <c r="AB41" s="650"/>
      <c r="AC41" s="650"/>
      <c r="AD41" s="651">
        <v>6536289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189043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793336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438907</v>
      </c>
      <c r="CS42" s="634"/>
      <c r="CT42" s="634"/>
      <c r="CU42" s="634"/>
      <c r="CV42" s="634"/>
      <c r="CW42" s="634"/>
      <c r="CX42" s="634"/>
      <c r="CY42" s="635"/>
      <c r="CZ42" s="624">
        <v>4.3</v>
      </c>
      <c r="DA42" s="636"/>
      <c r="DB42" s="636"/>
      <c r="DC42" s="637"/>
      <c r="DD42" s="627">
        <v>134731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11555</v>
      </c>
      <c r="CS43" s="634"/>
      <c r="CT43" s="634"/>
      <c r="CU43" s="634"/>
      <c r="CV43" s="634"/>
      <c r="CW43" s="634"/>
      <c r="CX43" s="634"/>
      <c r="CY43" s="635"/>
      <c r="CZ43" s="624">
        <v>0.1</v>
      </c>
      <c r="DA43" s="636"/>
      <c r="DB43" s="636"/>
      <c r="DC43" s="637"/>
      <c r="DD43" s="627">
        <v>10178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438907</v>
      </c>
      <c r="CS44" s="622"/>
      <c r="CT44" s="622"/>
      <c r="CU44" s="622"/>
      <c r="CV44" s="622"/>
      <c r="CW44" s="622"/>
      <c r="CX44" s="622"/>
      <c r="CY44" s="623"/>
      <c r="CZ44" s="624">
        <v>4.3</v>
      </c>
      <c r="DA44" s="625"/>
      <c r="DB44" s="625"/>
      <c r="DC44" s="626"/>
      <c r="DD44" s="627">
        <v>134731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160880</v>
      </c>
      <c r="CS45" s="634"/>
      <c r="CT45" s="634"/>
      <c r="CU45" s="634"/>
      <c r="CV45" s="634"/>
      <c r="CW45" s="634"/>
      <c r="CX45" s="634"/>
      <c r="CY45" s="635"/>
      <c r="CZ45" s="624">
        <v>1.6</v>
      </c>
      <c r="DA45" s="636"/>
      <c r="DB45" s="636"/>
      <c r="DC45" s="637"/>
      <c r="DD45" s="627">
        <v>22100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261886</v>
      </c>
      <c r="CS46" s="622"/>
      <c r="CT46" s="622"/>
      <c r="CU46" s="622"/>
      <c r="CV46" s="622"/>
      <c r="CW46" s="622"/>
      <c r="CX46" s="622"/>
      <c r="CY46" s="623"/>
      <c r="CZ46" s="624">
        <v>2.6</v>
      </c>
      <c r="DA46" s="625"/>
      <c r="DB46" s="625"/>
      <c r="DC46" s="626"/>
      <c r="DD46" s="627">
        <v>108890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10140074</v>
      </c>
      <c r="CS49" s="606"/>
      <c r="CT49" s="606"/>
      <c r="CU49" s="606"/>
      <c r="CV49" s="606"/>
      <c r="CW49" s="606"/>
      <c r="CX49" s="606"/>
      <c r="CY49" s="607"/>
      <c r="CZ49" s="608">
        <v>100</v>
      </c>
      <c r="DA49" s="609"/>
      <c r="DB49" s="609"/>
      <c r="DC49" s="610"/>
      <c r="DD49" s="611">
        <v>7043338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1i4VnLLNncRA/TikvfUaNIMz+2ra2BlfhF4m2gN8Mbixn1I/yKj+ymLW548edd6xPKTR0r7ci2LvUvz4XVIw==" saltValue="Fjkjp//cWJgHRcyBBRSk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DQ9" sqref="DQ9:DU9"/>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10855</v>
      </c>
      <c r="R7" s="1103"/>
      <c r="S7" s="1103"/>
      <c r="T7" s="1103"/>
      <c r="U7" s="1103"/>
      <c r="V7" s="1103">
        <v>10140</v>
      </c>
      <c r="W7" s="1103"/>
      <c r="X7" s="1103"/>
      <c r="Y7" s="1103"/>
      <c r="Z7" s="1103"/>
      <c r="AA7" s="1103">
        <v>715</v>
      </c>
      <c r="AB7" s="1103"/>
      <c r="AC7" s="1103"/>
      <c r="AD7" s="1103"/>
      <c r="AE7" s="1104"/>
      <c r="AF7" s="1105">
        <v>648</v>
      </c>
      <c r="AG7" s="1106"/>
      <c r="AH7" s="1106"/>
      <c r="AI7" s="1106"/>
      <c r="AJ7" s="1107"/>
      <c r="AK7" s="1108">
        <v>23</v>
      </c>
      <c r="AL7" s="1109"/>
      <c r="AM7" s="1109"/>
      <c r="AN7" s="1109"/>
      <c r="AO7" s="1109"/>
      <c r="AP7" s="1109">
        <v>6738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0</v>
      </c>
      <c r="CI7" s="1097"/>
      <c r="CJ7" s="1097"/>
      <c r="CK7" s="1097"/>
      <c r="CL7" s="1098"/>
      <c r="CM7" s="1096">
        <v>100</v>
      </c>
      <c r="CN7" s="1097"/>
      <c r="CO7" s="1097"/>
      <c r="CP7" s="1097"/>
      <c r="CQ7" s="1098"/>
      <c r="CR7" s="1096">
        <v>4</v>
      </c>
      <c r="CS7" s="1097"/>
      <c r="CT7" s="1097"/>
      <c r="CU7" s="1097"/>
      <c r="CV7" s="1098"/>
      <c r="CW7" s="1096" t="s">
        <v>554</v>
      </c>
      <c r="CX7" s="1097"/>
      <c r="CY7" s="1097"/>
      <c r="CZ7" s="1097"/>
      <c r="DA7" s="1098"/>
      <c r="DB7" s="1096">
        <v>92</v>
      </c>
      <c r="DC7" s="1097"/>
      <c r="DD7" s="1097"/>
      <c r="DE7" s="1097"/>
      <c r="DF7" s="1098"/>
      <c r="DG7" s="1096">
        <v>232</v>
      </c>
      <c r="DH7" s="1097"/>
      <c r="DI7" s="1097"/>
      <c r="DJ7" s="1097"/>
      <c r="DK7" s="1098"/>
      <c r="DL7" s="1096" t="s">
        <v>554</v>
      </c>
      <c r="DM7" s="1097"/>
      <c r="DN7" s="1097"/>
      <c r="DO7" s="1097"/>
      <c r="DP7" s="1098"/>
      <c r="DQ7" s="1096" t="s">
        <v>554</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10855</v>
      </c>
      <c r="R23" s="1061"/>
      <c r="S23" s="1061"/>
      <c r="T23" s="1061"/>
      <c r="U23" s="1061"/>
      <c r="V23" s="1061">
        <v>10140</v>
      </c>
      <c r="W23" s="1061"/>
      <c r="X23" s="1061"/>
      <c r="Y23" s="1061"/>
      <c r="Z23" s="1061"/>
      <c r="AA23" s="1061">
        <v>715</v>
      </c>
      <c r="AB23" s="1061"/>
      <c r="AC23" s="1061"/>
      <c r="AD23" s="1061"/>
      <c r="AE23" s="1068"/>
      <c r="AF23" s="1069">
        <v>648</v>
      </c>
      <c r="AG23" s="1061"/>
      <c r="AH23" s="1061"/>
      <c r="AI23" s="1061"/>
      <c r="AJ23" s="1070"/>
      <c r="AK23" s="1071"/>
      <c r="AL23" s="1072"/>
      <c r="AM23" s="1072"/>
      <c r="AN23" s="1072"/>
      <c r="AO23" s="1072"/>
      <c r="AP23" s="1061">
        <v>6738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3009</v>
      </c>
      <c r="R28" s="1051"/>
      <c r="S28" s="1051"/>
      <c r="T28" s="1051"/>
      <c r="U28" s="1051"/>
      <c r="V28" s="1051">
        <v>2931</v>
      </c>
      <c r="W28" s="1051"/>
      <c r="X28" s="1051"/>
      <c r="Y28" s="1051"/>
      <c r="Z28" s="1051"/>
      <c r="AA28" s="1051">
        <v>77</v>
      </c>
      <c r="AB28" s="1051"/>
      <c r="AC28" s="1051"/>
      <c r="AD28" s="1051"/>
      <c r="AE28" s="1052"/>
      <c r="AF28" s="1053">
        <v>77</v>
      </c>
      <c r="AG28" s="1051"/>
      <c r="AH28" s="1051"/>
      <c r="AI28" s="1051"/>
      <c r="AJ28" s="1054"/>
      <c r="AK28" s="1042">
        <v>189</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2449</v>
      </c>
      <c r="R29" s="1039"/>
      <c r="S29" s="1039"/>
      <c r="T29" s="1039"/>
      <c r="U29" s="1039"/>
      <c r="V29" s="1039">
        <v>2345</v>
      </c>
      <c r="W29" s="1039"/>
      <c r="X29" s="1039"/>
      <c r="Y29" s="1039"/>
      <c r="Z29" s="1039"/>
      <c r="AA29" s="1039">
        <v>104</v>
      </c>
      <c r="AB29" s="1039"/>
      <c r="AC29" s="1039"/>
      <c r="AD29" s="1039"/>
      <c r="AE29" s="1040"/>
      <c r="AF29" s="1035">
        <v>104</v>
      </c>
      <c r="AG29" s="1036"/>
      <c r="AH29" s="1036"/>
      <c r="AI29" s="1036"/>
      <c r="AJ29" s="1037"/>
      <c r="AK29" s="980">
        <v>382</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465</v>
      </c>
      <c r="R30" s="1039"/>
      <c r="S30" s="1039"/>
      <c r="T30" s="1039"/>
      <c r="U30" s="1039"/>
      <c r="V30" s="1039">
        <v>462</v>
      </c>
      <c r="W30" s="1039"/>
      <c r="X30" s="1039"/>
      <c r="Y30" s="1039"/>
      <c r="Z30" s="1039"/>
      <c r="AA30" s="1039">
        <v>3</v>
      </c>
      <c r="AB30" s="1039"/>
      <c r="AC30" s="1039"/>
      <c r="AD30" s="1039"/>
      <c r="AE30" s="1040"/>
      <c r="AF30" s="1035">
        <v>3</v>
      </c>
      <c r="AG30" s="1036"/>
      <c r="AH30" s="1036"/>
      <c r="AI30" s="1036"/>
      <c r="AJ30" s="1037"/>
      <c r="AK30" s="980">
        <v>102</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519</v>
      </c>
      <c r="R31" s="1039"/>
      <c r="S31" s="1039"/>
      <c r="T31" s="1039"/>
      <c r="U31" s="1039"/>
      <c r="V31" s="1039">
        <v>509</v>
      </c>
      <c r="W31" s="1039"/>
      <c r="X31" s="1039"/>
      <c r="Y31" s="1039"/>
      <c r="Z31" s="1039"/>
      <c r="AA31" s="1039">
        <v>9</v>
      </c>
      <c r="AB31" s="1039"/>
      <c r="AC31" s="1039"/>
      <c r="AD31" s="1039"/>
      <c r="AE31" s="1040"/>
      <c r="AF31" s="1035">
        <v>19</v>
      </c>
      <c r="AG31" s="1036"/>
      <c r="AH31" s="1036"/>
      <c r="AI31" s="1036"/>
      <c r="AJ31" s="1037"/>
      <c r="AK31" s="980">
        <v>193</v>
      </c>
      <c r="AL31" s="971"/>
      <c r="AM31" s="971"/>
      <c r="AN31" s="971"/>
      <c r="AO31" s="971"/>
      <c r="AP31" s="971">
        <v>1458</v>
      </c>
      <c r="AQ31" s="971"/>
      <c r="AR31" s="971"/>
      <c r="AS31" s="971"/>
      <c r="AT31" s="971"/>
      <c r="AU31" s="971">
        <v>964</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203</v>
      </c>
      <c r="AG63" s="959"/>
      <c r="AH63" s="959"/>
      <c r="AI63" s="959"/>
      <c r="AJ63" s="1022"/>
      <c r="AK63" s="1023"/>
      <c r="AL63" s="963"/>
      <c r="AM63" s="963"/>
      <c r="AN63" s="963"/>
      <c r="AO63" s="963"/>
      <c r="AP63" s="959">
        <v>1458</v>
      </c>
      <c r="AQ63" s="959"/>
      <c r="AR63" s="959"/>
      <c r="AS63" s="959"/>
      <c r="AT63" s="959"/>
      <c r="AU63" s="959">
        <v>964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542</v>
      </c>
      <c r="C68" s="986"/>
      <c r="D68" s="986"/>
      <c r="E68" s="986"/>
      <c r="F68" s="986"/>
      <c r="G68" s="986"/>
      <c r="H68" s="986"/>
      <c r="I68" s="986"/>
      <c r="J68" s="986"/>
      <c r="K68" s="986"/>
      <c r="L68" s="986"/>
      <c r="M68" s="986"/>
      <c r="N68" s="986"/>
      <c r="O68" s="986"/>
      <c r="P68" s="987"/>
      <c r="Q68" s="988">
        <v>8065</v>
      </c>
      <c r="R68" s="982"/>
      <c r="S68" s="982"/>
      <c r="T68" s="982"/>
      <c r="U68" s="982"/>
      <c r="V68" s="982">
        <v>7788</v>
      </c>
      <c r="W68" s="982"/>
      <c r="X68" s="982"/>
      <c r="Y68" s="982"/>
      <c r="Z68" s="982"/>
      <c r="AA68" s="982">
        <v>277</v>
      </c>
      <c r="AB68" s="982"/>
      <c r="AC68" s="982"/>
      <c r="AD68" s="982"/>
      <c r="AE68" s="982"/>
      <c r="AF68" s="982">
        <v>277</v>
      </c>
      <c r="AG68" s="982"/>
      <c r="AH68" s="982"/>
      <c r="AI68" s="982"/>
      <c r="AJ68" s="982"/>
      <c r="AK68" s="982"/>
      <c r="AL68" s="982"/>
      <c r="AM68" s="982"/>
      <c r="AN68" s="982"/>
      <c r="AO68" s="982"/>
      <c r="AP68" s="982">
        <v>5447</v>
      </c>
      <c r="AQ68" s="982"/>
      <c r="AR68" s="982"/>
      <c r="AS68" s="982"/>
      <c r="AT68" s="982"/>
      <c r="AU68" s="982">
        <v>310</v>
      </c>
      <c r="AV68" s="982"/>
      <c r="AW68" s="982"/>
      <c r="AX68" s="982"/>
      <c r="AY68" s="982"/>
      <c r="AZ68" s="983" t="s">
        <v>549</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543</v>
      </c>
      <c r="C69" s="975"/>
      <c r="D69" s="975"/>
      <c r="E69" s="975"/>
      <c r="F69" s="975"/>
      <c r="G69" s="975"/>
      <c r="H69" s="975"/>
      <c r="I69" s="975"/>
      <c r="J69" s="975"/>
      <c r="K69" s="975"/>
      <c r="L69" s="975"/>
      <c r="M69" s="975"/>
      <c r="N69" s="975"/>
      <c r="O69" s="975"/>
      <c r="P69" s="976"/>
      <c r="Q69" s="977">
        <v>7360</v>
      </c>
      <c r="R69" s="971"/>
      <c r="S69" s="971"/>
      <c r="T69" s="971"/>
      <c r="U69" s="971"/>
      <c r="V69" s="971">
        <v>6463</v>
      </c>
      <c r="W69" s="971"/>
      <c r="X69" s="971"/>
      <c r="Y69" s="971"/>
      <c r="Z69" s="971"/>
      <c r="AA69" s="971">
        <v>897</v>
      </c>
      <c r="AB69" s="971"/>
      <c r="AC69" s="971"/>
      <c r="AD69" s="971"/>
      <c r="AE69" s="971"/>
      <c r="AF69" s="971">
        <v>7053</v>
      </c>
      <c r="AG69" s="971"/>
      <c r="AH69" s="971"/>
      <c r="AI69" s="971"/>
      <c r="AJ69" s="971"/>
      <c r="AK69" s="971">
        <v>64</v>
      </c>
      <c r="AL69" s="971"/>
      <c r="AM69" s="971"/>
      <c r="AN69" s="971"/>
      <c r="AO69" s="971"/>
      <c r="AP69" s="971">
        <v>9029</v>
      </c>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544</v>
      </c>
      <c r="C70" s="975"/>
      <c r="D70" s="975"/>
      <c r="E70" s="975"/>
      <c r="F70" s="975"/>
      <c r="G70" s="975"/>
      <c r="H70" s="975"/>
      <c r="I70" s="975"/>
      <c r="J70" s="975"/>
      <c r="K70" s="975"/>
      <c r="L70" s="975"/>
      <c r="M70" s="975"/>
      <c r="N70" s="975"/>
      <c r="O70" s="975"/>
      <c r="P70" s="976"/>
      <c r="Q70" s="977">
        <v>1843</v>
      </c>
      <c r="R70" s="971"/>
      <c r="S70" s="971"/>
      <c r="T70" s="971"/>
      <c r="U70" s="971"/>
      <c r="V70" s="971">
        <v>1806</v>
      </c>
      <c r="W70" s="971"/>
      <c r="X70" s="971"/>
      <c r="Y70" s="971"/>
      <c r="Z70" s="971"/>
      <c r="AA70" s="971">
        <v>37</v>
      </c>
      <c r="AB70" s="971"/>
      <c r="AC70" s="971"/>
      <c r="AD70" s="971"/>
      <c r="AE70" s="971"/>
      <c r="AF70" s="971">
        <v>37</v>
      </c>
      <c r="AG70" s="971"/>
      <c r="AH70" s="971"/>
      <c r="AI70" s="971"/>
      <c r="AJ70" s="971"/>
      <c r="AK70" s="971"/>
      <c r="AL70" s="971"/>
      <c r="AM70" s="971"/>
      <c r="AN70" s="971"/>
      <c r="AO70" s="971"/>
      <c r="AP70" s="971">
        <v>197</v>
      </c>
      <c r="AQ70" s="971"/>
      <c r="AR70" s="971"/>
      <c r="AS70" s="971"/>
      <c r="AT70" s="971"/>
      <c r="AU70" s="971">
        <v>94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545</v>
      </c>
      <c r="C71" s="975"/>
      <c r="D71" s="975"/>
      <c r="E71" s="975"/>
      <c r="F71" s="975"/>
      <c r="G71" s="975"/>
      <c r="H71" s="975"/>
      <c r="I71" s="975"/>
      <c r="J71" s="975"/>
      <c r="K71" s="975"/>
      <c r="L71" s="975"/>
      <c r="M71" s="975"/>
      <c r="N71" s="975"/>
      <c r="O71" s="975"/>
      <c r="P71" s="976"/>
      <c r="Q71" s="977">
        <v>2263</v>
      </c>
      <c r="R71" s="971"/>
      <c r="S71" s="971"/>
      <c r="T71" s="971"/>
      <c r="U71" s="971"/>
      <c r="V71" s="971">
        <v>2225</v>
      </c>
      <c r="W71" s="971"/>
      <c r="X71" s="971"/>
      <c r="Y71" s="971"/>
      <c r="Z71" s="971"/>
      <c r="AA71" s="971">
        <v>38</v>
      </c>
      <c r="AB71" s="971"/>
      <c r="AC71" s="971"/>
      <c r="AD71" s="971"/>
      <c r="AE71" s="971"/>
      <c r="AF71" s="971">
        <v>38</v>
      </c>
      <c r="AG71" s="971"/>
      <c r="AH71" s="971"/>
      <c r="AI71" s="971"/>
      <c r="AJ71" s="971"/>
      <c r="AK71" s="971"/>
      <c r="AL71" s="971"/>
      <c r="AM71" s="971"/>
      <c r="AN71" s="971"/>
      <c r="AO71" s="971"/>
      <c r="AP71" s="971"/>
      <c r="AQ71" s="971"/>
      <c r="AR71" s="971"/>
      <c r="AS71" s="971"/>
      <c r="AT71" s="971"/>
      <c r="AU71" s="971"/>
      <c r="AV71" s="971"/>
      <c r="AW71" s="971"/>
      <c r="AX71" s="971"/>
      <c r="AY71" s="971"/>
      <c r="AZ71" s="972" t="s">
        <v>550</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545</v>
      </c>
      <c r="C72" s="975"/>
      <c r="D72" s="975"/>
      <c r="E72" s="975"/>
      <c r="F72" s="975"/>
      <c r="G72" s="975"/>
      <c r="H72" s="975"/>
      <c r="I72" s="975"/>
      <c r="J72" s="975"/>
      <c r="K72" s="975"/>
      <c r="L72" s="975"/>
      <c r="M72" s="975"/>
      <c r="N72" s="975"/>
      <c r="O72" s="975"/>
      <c r="P72" s="976"/>
      <c r="Q72" s="977">
        <v>924950</v>
      </c>
      <c r="R72" s="971"/>
      <c r="S72" s="971"/>
      <c r="T72" s="971"/>
      <c r="U72" s="971"/>
      <c r="V72" s="971">
        <v>909345</v>
      </c>
      <c r="W72" s="971"/>
      <c r="X72" s="971"/>
      <c r="Y72" s="971"/>
      <c r="Z72" s="971"/>
      <c r="AA72" s="971">
        <v>15606</v>
      </c>
      <c r="AB72" s="971"/>
      <c r="AC72" s="971"/>
      <c r="AD72" s="971"/>
      <c r="AE72" s="971"/>
      <c r="AF72" s="971">
        <v>15606</v>
      </c>
      <c r="AG72" s="971"/>
      <c r="AH72" s="971"/>
      <c r="AI72" s="971"/>
      <c r="AJ72" s="971"/>
      <c r="AK72" s="971">
        <v>9690</v>
      </c>
      <c r="AL72" s="971"/>
      <c r="AM72" s="971"/>
      <c r="AN72" s="971"/>
      <c r="AO72" s="971"/>
      <c r="AP72" s="971"/>
      <c r="AQ72" s="971"/>
      <c r="AR72" s="971"/>
      <c r="AS72" s="971"/>
      <c r="AT72" s="971"/>
      <c r="AU72" s="971"/>
      <c r="AV72" s="971"/>
      <c r="AW72" s="971"/>
      <c r="AX72" s="971"/>
      <c r="AY72" s="971"/>
      <c r="AZ72" s="972" t="s">
        <v>551</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546</v>
      </c>
      <c r="C73" s="975"/>
      <c r="D73" s="975"/>
      <c r="E73" s="975"/>
      <c r="F73" s="975"/>
      <c r="G73" s="975"/>
      <c r="H73" s="975"/>
      <c r="I73" s="975"/>
      <c r="J73" s="975"/>
      <c r="K73" s="975"/>
      <c r="L73" s="975"/>
      <c r="M73" s="975"/>
      <c r="N73" s="975"/>
      <c r="O73" s="975"/>
      <c r="P73" s="976"/>
      <c r="Q73" s="977">
        <v>22583</v>
      </c>
      <c r="R73" s="971"/>
      <c r="S73" s="971"/>
      <c r="T73" s="971"/>
      <c r="U73" s="971"/>
      <c r="V73" s="971">
        <v>21732</v>
      </c>
      <c r="W73" s="971"/>
      <c r="X73" s="971"/>
      <c r="Y73" s="971"/>
      <c r="Z73" s="971"/>
      <c r="AA73" s="971">
        <v>851</v>
      </c>
      <c r="AB73" s="971"/>
      <c r="AC73" s="971"/>
      <c r="AD73" s="971"/>
      <c r="AE73" s="971"/>
      <c r="AF73" s="971">
        <v>851</v>
      </c>
      <c r="AG73" s="971"/>
      <c r="AH73" s="971"/>
      <c r="AI73" s="971"/>
      <c r="AJ73" s="971"/>
      <c r="AK73" s="971">
        <v>21</v>
      </c>
      <c r="AL73" s="971"/>
      <c r="AM73" s="971"/>
      <c r="AN73" s="971"/>
      <c r="AO73" s="971"/>
      <c r="AP73" s="971"/>
      <c r="AQ73" s="971"/>
      <c r="AR73" s="971"/>
      <c r="AS73" s="971"/>
      <c r="AT73" s="971"/>
      <c r="AU73" s="971"/>
      <c r="AV73" s="971"/>
      <c r="AW73" s="971"/>
      <c r="AX73" s="971"/>
      <c r="AY73" s="971"/>
      <c r="AZ73" s="972" t="s">
        <v>550</v>
      </c>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546</v>
      </c>
      <c r="C74" s="975"/>
      <c r="D74" s="975"/>
      <c r="E74" s="975"/>
      <c r="F74" s="975"/>
      <c r="G74" s="975"/>
      <c r="H74" s="975"/>
      <c r="I74" s="975"/>
      <c r="J74" s="975"/>
      <c r="K74" s="975"/>
      <c r="L74" s="975"/>
      <c r="M74" s="975"/>
      <c r="N74" s="975"/>
      <c r="O74" s="975"/>
      <c r="P74" s="976"/>
      <c r="Q74" s="977">
        <v>138</v>
      </c>
      <c r="R74" s="971"/>
      <c r="S74" s="971"/>
      <c r="T74" s="971"/>
      <c r="U74" s="971"/>
      <c r="V74" s="971">
        <v>94</v>
      </c>
      <c r="W74" s="971"/>
      <c r="X74" s="971"/>
      <c r="Y74" s="971"/>
      <c r="Z74" s="971"/>
      <c r="AA74" s="971">
        <v>44</v>
      </c>
      <c r="AB74" s="971"/>
      <c r="AC74" s="971"/>
      <c r="AD74" s="971"/>
      <c r="AE74" s="971"/>
      <c r="AF74" s="971">
        <v>44</v>
      </c>
      <c r="AG74" s="971"/>
      <c r="AH74" s="971"/>
      <c r="AI74" s="971"/>
      <c r="AJ74" s="971"/>
      <c r="AK74" s="971"/>
      <c r="AL74" s="971"/>
      <c r="AM74" s="971"/>
      <c r="AN74" s="971"/>
      <c r="AO74" s="971"/>
      <c r="AP74" s="971"/>
      <c r="AQ74" s="971"/>
      <c r="AR74" s="971"/>
      <c r="AS74" s="971"/>
      <c r="AT74" s="971"/>
      <c r="AU74" s="971"/>
      <c r="AV74" s="971"/>
      <c r="AW74" s="971"/>
      <c r="AX74" s="971"/>
      <c r="AY74" s="971"/>
      <c r="AZ74" s="972" t="s">
        <v>552</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548</v>
      </c>
      <c r="C75" s="975"/>
      <c r="D75" s="975"/>
      <c r="E75" s="975"/>
      <c r="F75" s="975"/>
      <c r="G75" s="975"/>
      <c r="H75" s="975"/>
      <c r="I75" s="975"/>
      <c r="J75" s="975"/>
      <c r="K75" s="975"/>
      <c r="L75" s="975"/>
      <c r="M75" s="975"/>
      <c r="N75" s="975"/>
      <c r="O75" s="975"/>
      <c r="P75" s="976"/>
      <c r="Q75" s="978">
        <v>6</v>
      </c>
      <c r="R75" s="979"/>
      <c r="S75" s="979"/>
      <c r="T75" s="979"/>
      <c r="U75" s="980"/>
      <c r="V75" s="981">
        <v>4</v>
      </c>
      <c r="W75" s="979"/>
      <c r="X75" s="979"/>
      <c r="Y75" s="979"/>
      <c r="Z75" s="980"/>
      <c r="AA75" s="981">
        <v>1</v>
      </c>
      <c r="AB75" s="979"/>
      <c r="AC75" s="979"/>
      <c r="AD75" s="979"/>
      <c r="AE75" s="980"/>
      <c r="AF75" s="981">
        <v>1</v>
      </c>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547</v>
      </c>
      <c r="C76" s="975"/>
      <c r="D76" s="975"/>
      <c r="E76" s="975"/>
      <c r="F76" s="975"/>
      <c r="G76" s="975"/>
      <c r="H76" s="975"/>
      <c r="I76" s="975"/>
      <c r="J76" s="975"/>
      <c r="K76" s="975"/>
      <c r="L76" s="975"/>
      <c r="M76" s="975"/>
      <c r="N76" s="975"/>
      <c r="O76" s="975"/>
      <c r="P76" s="976"/>
      <c r="Q76" s="978">
        <v>308</v>
      </c>
      <c r="R76" s="979"/>
      <c r="S76" s="979"/>
      <c r="T76" s="979"/>
      <c r="U76" s="980"/>
      <c r="V76" s="981">
        <v>290</v>
      </c>
      <c r="W76" s="979"/>
      <c r="X76" s="979"/>
      <c r="Y76" s="979"/>
      <c r="Z76" s="980"/>
      <c r="AA76" s="981">
        <v>18</v>
      </c>
      <c r="AB76" s="979"/>
      <c r="AC76" s="979"/>
      <c r="AD76" s="979"/>
      <c r="AE76" s="980"/>
      <c r="AF76" s="981">
        <v>18</v>
      </c>
      <c r="AG76" s="979"/>
      <c r="AH76" s="979"/>
      <c r="AI76" s="979"/>
      <c r="AJ76" s="980"/>
      <c r="AK76" s="981">
        <v>7</v>
      </c>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23925</v>
      </c>
      <c r="AG88" s="959"/>
      <c r="AH88" s="959"/>
      <c r="AI88" s="959"/>
      <c r="AJ88" s="959"/>
      <c r="AK88" s="963"/>
      <c r="AL88" s="963"/>
      <c r="AM88" s="963"/>
      <c r="AN88" s="963"/>
      <c r="AO88" s="963"/>
      <c r="AP88" s="959">
        <v>14673</v>
      </c>
      <c r="AQ88" s="959"/>
      <c r="AR88" s="959"/>
      <c r="AS88" s="959"/>
      <c r="AT88" s="959"/>
      <c r="AU88" s="959">
        <v>404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v>
      </c>
      <c r="CS102" s="953"/>
      <c r="CT102" s="953"/>
      <c r="CU102" s="953"/>
      <c r="CV102" s="954"/>
      <c r="CW102" s="952" t="s">
        <v>554</v>
      </c>
      <c r="CX102" s="953"/>
      <c r="CY102" s="953"/>
      <c r="CZ102" s="953"/>
      <c r="DA102" s="954"/>
      <c r="DB102" s="952">
        <v>92</v>
      </c>
      <c r="DC102" s="953"/>
      <c r="DD102" s="953"/>
      <c r="DE102" s="953"/>
      <c r="DF102" s="954"/>
      <c r="DG102" s="952">
        <v>232</v>
      </c>
      <c r="DH102" s="953"/>
      <c r="DI102" s="953"/>
      <c r="DJ102" s="953"/>
      <c r="DK102" s="954"/>
      <c r="DL102" s="952" t="s">
        <v>554</v>
      </c>
      <c r="DM102" s="953"/>
      <c r="DN102" s="953"/>
      <c r="DO102" s="953"/>
      <c r="DP102" s="954"/>
      <c r="DQ102" s="952" t="s">
        <v>554</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717651</v>
      </c>
      <c r="AB110" s="889"/>
      <c r="AC110" s="889"/>
      <c r="AD110" s="889"/>
      <c r="AE110" s="890"/>
      <c r="AF110" s="891">
        <v>724552</v>
      </c>
      <c r="AG110" s="889"/>
      <c r="AH110" s="889"/>
      <c r="AI110" s="889"/>
      <c r="AJ110" s="890"/>
      <c r="AK110" s="891">
        <v>722804</v>
      </c>
      <c r="AL110" s="889"/>
      <c r="AM110" s="889"/>
      <c r="AN110" s="889"/>
      <c r="AO110" s="890"/>
      <c r="AP110" s="892">
        <v>12.5</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7565547</v>
      </c>
      <c r="BR110" s="842"/>
      <c r="BS110" s="842"/>
      <c r="BT110" s="842"/>
      <c r="BU110" s="842"/>
      <c r="BV110" s="842">
        <v>7182717</v>
      </c>
      <c r="BW110" s="842"/>
      <c r="BX110" s="842"/>
      <c r="BY110" s="842"/>
      <c r="BZ110" s="842"/>
      <c r="CA110" s="842">
        <v>6737704</v>
      </c>
      <c r="CB110" s="842"/>
      <c r="CC110" s="842"/>
      <c r="CD110" s="842"/>
      <c r="CE110" s="842"/>
      <c r="CF110" s="866">
        <v>116.3</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25982</v>
      </c>
      <c r="BR111" s="817"/>
      <c r="BS111" s="817"/>
      <c r="BT111" s="817"/>
      <c r="BU111" s="817"/>
      <c r="BV111" s="817">
        <v>18045</v>
      </c>
      <c r="BW111" s="817"/>
      <c r="BX111" s="817"/>
      <c r="BY111" s="817"/>
      <c r="BZ111" s="817"/>
      <c r="CA111" s="817">
        <v>11174</v>
      </c>
      <c r="CB111" s="817"/>
      <c r="CC111" s="817"/>
      <c r="CD111" s="817"/>
      <c r="CE111" s="817"/>
      <c r="CF111" s="875">
        <v>0.2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1285947</v>
      </c>
      <c r="BR112" s="817"/>
      <c r="BS112" s="817"/>
      <c r="BT112" s="817"/>
      <c r="BU112" s="817"/>
      <c r="BV112" s="817">
        <v>1147955</v>
      </c>
      <c r="BW112" s="817"/>
      <c r="BX112" s="817"/>
      <c r="BY112" s="817"/>
      <c r="BZ112" s="817"/>
      <c r="CA112" s="817">
        <v>963888</v>
      </c>
      <c r="CB112" s="817"/>
      <c r="CC112" s="817"/>
      <c r="CD112" s="817"/>
      <c r="CE112" s="817"/>
      <c r="CF112" s="875">
        <v>16.600000000000001</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198927</v>
      </c>
      <c r="AB113" s="919"/>
      <c r="AC113" s="919"/>
      <c r="AD113" s="919"/>
      <c r="AE113" s="920"/>
      <c r="AF113" s="921">
        <v>188329</v>
      </c>
      <c r="AG113" s="919"/>
      <c r="AH113" s="919"/>
      <c r="AI113" s="919"/>
      <c r="AJ113" s="920"/>
      <c r="AK113" s="921">
        <v>154320</v>
      </c>
      <c r="AL113" s="919"/>
      <c r="AM113" s="919"/>
      <c r="AN113" s="919"/>
      <c r="AO113" s="920"/>
      <c r="AP113" s="922">
        <v>2.7</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513614</v>
      </c>
      <c r="BR113" s="817"/>
      <c r="BS113" s="817"/>
      <c r="BT113" s="817"/>
      <c r="BU113" s="817"/>
      <c r="BV113" s="817">
        <v>485999</v>
      </c>
      <c r="BW113" s="817"/>
      <c r="BX113" s="817"/>
      <c r="BY113" s="817"/>
      <c r="BZ113" s="817"/>
      <c r="CA113" s="817">
        <v>404262</v>
      </c>
      <c r="CB113" s="817"/>
      <c r="CC113" s="817"/>
      <c r="CD113" s="817"/>
      <c r="CE113" s="817"/>
      <c r="CF113" s="875">
        <v>7</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85637</v>
      </c>
      <c r="AB114" s="780"/>
      <c r="AC114" s="780"/>
      <c r="AD114" s="780"/>
      <c r="AE114" s="781"/>
      <c r="AF114" s="782">
        <v>100597</v>
      </c>
      <c r="AG114" s="780"/>
      <c r="AH114" s="780"/>
      <c r="AI114" s="780"/>
      <c r="AJ114" s="781"/>
      <c r="AK114" s="782">
        <v>91946</v>
      </c>
      <c r="AL114" s="780"/>
      <c r="AM114" s="780"/>
      <c r="AN114" s="780"/>
      <c r="AO114" s="781"/>
      <c r="AP114" s="824">
        <v>1.6</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787000</v>
      </c>
      <c r="BR114" s="817"/>
      <c r="BS114" s="817"/>
      <c r="BT114" s="817"/>
      <c r="BU114" s="817"/>
      <c r="BV114" s="817">
        <v>844357</v>
      </c>
      <c r="BW114" s="817"/>
      <c r="BX114" s="817"/>
      <c r="BY114" s="817"/>
      <c r="BZ114" s="817"/>
      <c r="CA114" s="817">
        <v>798548</v>
      </c>
      <c r="CB114" s="817"/>
      <c r="CC114" s="817"/>
      <c r="CD114" s="817"/>
      <c r="CE114" s="817"/>
      <c r="CF114" s="875">
        <v>13.8</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42065</v>
      </c>
      <c r="AB115" s="919"/>
      <c r="AC115" s="919"/>
      <c r="AD115" s="919"/>
      <c r="AE115" s="920"/>
      <c r="AF115" s="921">
        <v>43265</v>
      </c>
      <c r="AG115" s="919"/>
      <c r="AH115" s="919"/>
      <c r="AI115" s="919"/>
      <c r="AJ115" s="920"/>
      <c r="AK115" s="921">
        <v>49078</v>
      </c>
      <c r="AL115" s="919"/>
      <c r="AM115" s="919"/>
      <c r="AN115" s="919"/>
      <c r="AO115" s="920"/>
      <c r="AP115" s="922">
        <v>0.8</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v>176947</v>
      </c>
      <c r="BR115" s="817"/>
      <c r="BS115" s="817"/>
      <c r="BT115" s="817"/>
      <c r="BU115" s="817"/>
      <c r="BV115" s="817">
        <v>176145</v>
      </c>
      <c r="BW115" s="817"/>
      <c r="BX115" s="817"/>
      <c r="BY115" s="817"/>
      <c r="BZ115" s="817"/>
      <c r="CA115" s="817">
        <v>178122</v>
      </c>
      <c r="CB115" s="817"/>
      <c r="CC115" s="817"/>
      <c r="CD115" s="817"/>
      <c r="CE115" s="817"/>
      <c r="CF115" s="875">
        <v>3.1</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1044280</v>
      </c>
      <c r="AB117" s="903"/>
      <c r="AC117" s="903"/>
      <c r="AD117" s="903"/>
      <c r="AE117" s="904"/>
      <c r="AF117" s="905">
        <v>1056743</v>
      </c>
      <c r="AG117" s="903"/>
      <c r="AH117" s="903"/>
      <c r="AI117" s="903"/>
      <c r="AJ117" s="904"/>
      <c r="AK117" s="905">
        <v>1018148</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10355037</v>
      </c>
      <c r="BR119" s="845"/>
      <c r="BS119" s="845"/>
      <c r="BT119" s="845"/>
      <c r="BU119" s="845"/>
      <c r="BV119" s="845">
        <v>9855218</v>
      </c>
      <c r="BW119" s="845"/>
      <c r="BX119" s="845"/>
      <c r="BY119" s="845"/>
      <c r="BZ119" s="845"/>
      <c r="CA119" s="845">
        <v>9093698</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v>11174</v>
      </c>
      <c r="DR119" s="764"/>
      <c r="DS119" s="764"/>
      <c r="DT119" s="764"/>
      <c r="DU119" s="765"/>
      <c r="DV119" s="848">
        <v>0.2</v>
      </c>
      <c r="DW119" s="849"/>
      <c r="DX119" s="849"/>
      <c r="DY119" s="849"/>
      <c r="DZ119" s="850"/>
    </row>
    <row r="120" spans="1:130" s="218"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2398186</v>
      </c>
      <c r="BR120" s="842"/>
      <c r="BS120" s="842"/>
      <c r="BT120" s="842"/>
      <c r="BU120" s="842"/>
      <c r="BV120" s="842">
        <v>2377577</v>
      </c>
      <c r="BW120" s="842"/>
      <c r="BX120" s="842"/>
      <c r="BY120" s="842"/>
      <c r="BZ120" s="842"/>
      <c r="CA120" s="842">
        <v>2307476</v>
      </c>
      <c r="CB120" s="842"/>
      <c r="CC120" s="842"/>
      <c r="CD120" s="842"/>
      <c r="CE120" s="842"/>
      <c r="CF120" s="866">
        <v>39.799999999999997</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1250131</v>
      </c>
      <c r="DH120" s="842"/>
      <c r="DI120" s="842"/>
      <c r="DJ120" s="842"/>
      <c r="DK120" s="842"/>
      <c r="DL120" s="842">
        <v>1116318</v>
      </c>
      <c r="DM120" s="842"/>
      <c r="DN120" s="842"/>
      <c r="DO120" s="842"/>
      <c r="DP120" s="842"/>
      <c r="DQ120" s="842">
        <v>963888</v>
      </c>
      <c r="DR120" s="842"/>
      <c r="DS120" s="842"/>
      <c r="DT120" s="842"/>
      <c r="DU120" s="842"/>
      <c r="DV120" s="843">
        <v>16.600000000000001</v>
      </c>
      <c r="DW120" s="843"/>
      <c r="DX120" s="843"/>
      <c r="DY120" s="843"/>
      <c r="DZ120" s="844"/>
    </row>
    <row r="121" spans="1:130" s="218"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7604085</v>
      </c>
      <c r="BR122" s="845"/>
      <c r="BS122" s="845"/>
      <c r="BT122" s="845"/>
      <c r="BU122" s="845"/>
      <c r="BV122" s="845">
        <v>7024148</v>
      </c>
      <c r="BW122" s="845"/>
      <c r="BX122" s="845"/>
      <c r="BY122" s="845"/>
      <c r="BZ122" s="845"/>
      <c r="CA122" s="845">
        <v>6319055</v>
      </c>
      <c r="CB122" s="845"/>
      <c r="CC122" s="845"/>
      <c r="CD122" s="845"/>
      <c r="CE122" s="845"/>
      <c r="CF122" s="846">
        <v>109.1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10002271</v>
      </c>
      <c r="BR123" s="833"/>
      <c r="BS123" s="833"/>
      <c r="BT123" s="833"/>
      <c r="BU123" s="833"/>
      <c r="BV123" s="833">
        <v>9401725</v>
      </c>
      <c r="BW123" s="833"/>
      <c r="BX123" s="833"/>
      <c r="BY123" s="833"/>
      <c r="BZ123" s="833"/>
      <c r="CA123" s="833">
        <v>8626531</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6.4</v>
      </c>
      <c r="BR124" s="831"/>
      <c r="BS124" s="831"/>
      <c r="BT124" s="831"/>
      <c r="BU124" s="831"/>
      <c r="BV124" s="831">
        <v>8</v>
      </c>
      <c r="BW124" s="831"/>
      <c r="BX124" s="831"/>
      <c r="BY124" s="831"/>
      <c r="BZ124" s="831"/>
      <c r="CA124" s="831">
        <v>8</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35816</v>
      </c>
      <c r="DH124" s="764"/>
      <c r="DI124" s="764"/>
      <c r="DJ124" s="764"/>
      <c r="DK124" s="765"/>
      <c r="DL124" s="766">
        <v>31637</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42065</v>
      </c>
      <c r="AB126" s="780"/>
      <c r="AC126" s="780"/>
      <c r="AD126" s="780"/>
      <c r="AE126" s="781"/>
      <c r="AF126" s="782">
        <v>43265</v>
      </c>
      <c r="AG126" s="780"/>
      <c r="AH126" s="780"/>
      <c r="AI126" s="780"/>
      <c r="AJ126" s="781"/>
      <c r="AK126" s="782">
        <v>49078</v>
      </c>
      <c r="AL126" s="780"/>
      <c r="AM126" s="780"/>
      <c r="AN126" s="780"/>
      <c r="AO126" s="781"/>
      <c r="AP126" s="824">
        <v>0.8</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v>176947</v>
      </c>
      <c r="DH126" s="817"/>
      <c r="DI126" s="817"/>
      <c r="DJ126" s="817"/>
      <c r="DK126" s="817"/>
      <c r="DL126" s="817">
        <v>176145</v>
      </c>
      <c r="DM126" s="817"/>
      <c r="DN126" s="817"/>
      <c r="DO126" s="817"/>
      <c r="DP126" s="817"/>
      <c r="DQ126" s="817">
        <v>178122</v>
      </c>
      <c r="DR126" s="817"/>
      <c r="DS126" s="817"/>
      <c r="DT126" s="817"/>
      <c r="DU126" s="817"/>
      <c r="DV126" s="794">
        <v>3.1</v>
      </c>
      <c r="DW126" s="794"/>
      <c r="DX126" s="794"/>
      <c r="DY126" s="794"/>
      <c r="DZ126" s="795"/>
    </row>
    <row r="127" spans="1:130" s="218"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14.25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6196919</v>
      </c>
      <c r="AB129" s="780"/>
      <c r="AC129" s="780"/>
      <c r="AD129" s="780"/>
      <c r="AE129" s="781"/>
      <c r="AF129" s="782">
        <v>6290073</v>
      </c>
      <c r="AG129" s="780"/>
      <c r="AH129" s="780"/>
      <c r="AI129" s="780"/>
      <c r="AJ129" s="781"/>
      <c r="AK129" s="782">
        <v>6451019</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19.25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700789</v>
      </c>
      <c r="AB130" s="780"/>
      <c r="AC130" s="780"/>
      <c r="AD130" s="780"/>
      <c r="AE130" s="781"/>
      <c r="AF130" s="782">
        <v>689016</v>
      </c>
      <c r="AG130" s="780"/>
      <c r="AH130" s="780"/>
      <c r="AI130" s="780"/>
      <c r="AJ130" s="781"/>
      <c r="AK130" s="782">
        <v>656613</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6.3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5496130</v>
      </c>
      <c r="AB131" s="764"/>
      <c r="AC131" s="764"/>
      <c r="AD131" s="764"/>
      <c r="AE131" s="765"/>
      <c r="AF131" s="766">
        <v>5601057</v>
      </c>
      <c r="AG131" s="764"/>
      <c r="AH131" s="764"/>
      <c r="AI131" s="764"/>
      <c r="AJ131" s="765"/>
      <c r="AK131" s="766">
        <v>5794406</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v>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6.2496884169999998</v>
      </c>
      <c r="AB132" s="745"/>
      <c r="AC132" s="745"/>
      <c r="AD132" s="745"/>
      <c r="AE132" s="746"/>
      <c r="AF132" s="747">
        <v>6.5653143680000001</v>
      </c>
      <c r="AG132" s="745"/>
      <c r="AH132" s="745"/>
      <c r="AI132" s="745"/>
      <c r="AJ132" s="746"/>
      <c r="AK132" s="747">
        <v>6.239379843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5.8</v>
      </c>
      <c r="AB133" s="724"/>
      <c r="AC133" s="724"/>
      <c r="AD133" s="724"/>
      <c r="AE133" s="725"/>
      <c r="AF133" s="723">
        <v>6.2</v>
      </c>
      <c r="AG133" s="724"/>
      <c r="AH133" s="724"/>
      <c r="AI133" s="724"/>
      <c r="AJ133" s="725"/>
      <c r="AK133" s="723">
        <v>6.3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JOnIhokp8Q89Z2bxTCXt6eYiUmntKR3K5+PszYRNCRKPSgSGeRTgHVbyr3a8hF0759F404tT7UKp2ZCZDqgdg==" saltValue="eK9zYPW3zVXqISuq7vbD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P63" zoomScaleNormal="85" zoomScaleSheetLayoutView="100" workbookViewId="0">
      <selection activeCell="CT73" sqref="CT73"/>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FIonGwXFTaDonsAfTsdeGyVGT6YL510Zo3nNZhy34emp37g1BR94UIvh6y9sB97bN0d4m+bj5TamRPcQ4loFA==" saltValue="y53D7gXjrY8UIaCx+omsq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L47"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Og/wEiBE5OhSpYblmfkFymP6qWLRMYqO9oaHVTGW0Im7dHKAcSazQTWdQJRLwZBquYOteaInV4EhiAIQcffoQ==" saltValue="ZMAKzTlibwcucJQr62iJUA=="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1823400</v>
      </c>
      <c r="AP9" s="269">
        <v>65456</v>
      </c>
      <c r="AQ9" s="270">
        <v>72090</v>
      </c>
      <c r="AR9" s="271">
        <v>-9.1999999999999993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471820</v>
      </c>
      <c r="AP10" s="272">
        <v>16937</v>
      </c>
      <c r="AQ10" s="273">
        <v>9072</v>
      </c>
      <c r="AR10" s="274">
        <v>86.7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t="s">
        <v>484</v>
      </c>
      <c r="AP11" s="272" t="s">
        <v>484</v>
      </c>
      <c r="AQ11" s="273">
        <v>383</v>
      </c>
      <c r="AR11" s="274" t="s">
        <v>484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484</v>
      </c>
      <c r="AP12" s="272" t="s">
        <v>484</v>
      </c>
      <c r="AQ12" s="273">
        <v>26</v>
      </c>
      <c r="AR12" s="274" t="s">
        <v>484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77375</v>
      </c>
      <c r="AP13" s="272">
        <v>2778</v>
      </c>
      <c r="AQ13" s="273">
        <v>2732</v>
      </c>
      <c r="AR13" s="274">
        <v>1.7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11555</v>
      </c>
      <c r="AP14" s="272">
        <v>415</v>
      </c>
      <c r="AQ14" s="273">
        <v>1315</v>
      </c>
      <c r="AR14" s="274">
        <v>-68.400000000000006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-105819</v>
      </c>
      <c r="AP15" s="272">
        <v>-3799</v>
      </c>
      <c r="AQ15" s="273">
        <v>-4107</v>
      </c>
      <c r="AR15" s="274">
        <v>-7.5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2278331</v>
      </c>
      <c r="AP16" s="272">
        <v>81787</v>
      </c>
      <c r="AQ16" s="273">
        <v>81511</v>
      </c>
      <c r="AR16" s="274">
        <v>0.3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6.39</v>
      </c>
      <c r="AP21" s="286">
        <v>6.74</v>
      </c>
      <c r="AQ21" s="287">
        <v>-0.35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98</v>
      </c>
      <c r="AP22" s="291">
        <v>97</v>
      </c>
      <c r="AQ22" s="292">
        <v>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722804</v>
      </c>
      <c r="AP32" s="300">
        <v>25947</v>
      </c>
      <c r="AQ32" s="301">
        <v>33695</v>
      </c>
      <c r="AR32" s="302">
        <v>-23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484</v>
      </c>
      <c r="AP33" s="300" t="s">
        <v>484</v>
      </c>
      <c r="AQ33" s="301" t="s">
        <v>484</v>
      </c>
      <c r="AR33" s="302" t="s">
        <v>484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484</v>
      </c>
      <c r="AP34" s="300" t="s">
        <v>484</v>
      </c>
      <c r="AQ34" s="301" t="s">
        <v>484</v>
      </c>
      <c r="AR34" s="302" t="s">
        <v>484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154320</v>
      </c>
      <c r="AP35" s="300">
        <v>5540</v>
      </c>
      <c r="AQ35" s="301">
        <v>8394</v>
      </c>
      <c r="AR35" s="302">
        <v>-34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91946</v>
      </c>
      <c r="AP36" s="300">
        <v>3301</v>
      </c>
      <c r="AQ36" s="301">
        <v>1998</v>
      </c>
      <c r="AR36" s="302">
        <v>65.2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v>49078</v>
      </c>
      <c r="AP37" s="300">
        <v>1762</v>
      </c>
      <c r="AQ37" s="301">
        <v>1021</v>
      </c>
      <c r="AR37" s="302">
        <v>72.599999999999994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484</v>
      </c>
      <c r="AP38" s="303" t="s">
        <v>484</v>
      </c>
      <c r="AQ38" s="304">
        <v>3</v>
      </c>
      <c r="AR38" s="292" t="s">
        <v>484</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t="s">
        <v>484</v>
      </c>
      <c r="AP39" s="300" t="s">
        <v>484</v>
      </c>
      <c r="AQ39" s="301">
        <v>-3210</v>
      </c>
      <c r="AR39" s="302" t="s">
        <v>484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-656613</v>
      </c>
      <c r="AP40" s="300">
        <v>-23571</v>
      </c>
      <c r="AQ40" s="301">
        <v>-26336</v>
      </c>
      <c r="AR40" s="302">
        <v>-10.5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361535</v>
      </c>
      <c r="AP41" s="300">
        <v>12978</v>
      </c>
      <c r="AQ41" s="301">
        <v>15565</v>
      </c>
      <c r="AR41" s="302">
        <v>-16.600000000000001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427184</v>
      </c>
      <c r="AN51" s="322">
        <v>14814</v>
      </c>
      <c r="AO51" s="323">
        <v>19.100000000000001</v>
      </c>
      <c r="AP51" s="324">
        <v>52068</v>
      </c>
      <c r="AQ51" s="325">
        <v>1.6</v>
      </c>
      <c r="AR51" s="326">
        <v>17.5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197899</v>
      </c>
      <c r="AN52" s="330">
        <v>6863</v>
      </c>
      <c r="AO52" s="331">
        <v>10</v>
      </c>
      <c r="AP52" s="332">
        <v>26936</v>
      </c>
      <c r="AQ52" s="333">
        <v>3.4</v>
      </c>
      <c r="AR52" s="334">
        <v>6.6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1062500</v>
      </c>
      <c r="AN53" s="322">
        <v>37215</v>
      </c>
      <c r="AO53" s="323">
        <v>151.19999999999999</v>
      </c>
      <c r="AP53" s="324">
        <v>47161</v>
      </c>
      <c r="AQ53" s="325">
        <v>-9.4</v>
      </c>
      <c r="AR53" s="326">
        <v>160.6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232744</v>
      </c>
      <c r="AN54" s="330">
        <v>8152</v>
      </c>
      <c r="AO54" s="331">
        <v>18.8</v>
      </c>
      <c r="AP54" s="332">
        <v>24595</v>
      </c>
      <c r="AQ54" s="333">
        <v>-8.6999999999999993</v>
      </c>
      <c r="AR54" s="334">
        <v>27.5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983830</v>
      </c>
      <c r="AN55" s="322">
        <v>34644</v>
      </c>
      <c r="AO55" s="323">
        <v>-6.9</v>
      </c>
      <c r="AP55" s="324">
        <v>43423</v>
      </c>
      <c r="AQ55" s="325">
        <v>-7.9</v>
      </c>
      <c r="AR55" s="326">
        <v>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884557</v>
      </c>
      <c r="AN56" s="330">
        <v>31149</v>
      </c>
      <c r="AO56" s="331">
        <v>282.10000000000002</v>
      </c>
      <c r="AP56" s="332">
        <v>22207</v>
      </c>
      <c r="AQ56" s="333">
        <v>-9.6999999999999993</v>
      </c>
      <c r="AR56" s="334">
        <v>291.8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637195</v>
      </c>
      <c r="AN57" s="322">
        <v>22644</v>
      </c>
      <c r="AO57" s="323">
        <v>-34.6</v>
      </c>
      <c r="AP57" s="324">
        <v>45265</v>
      </c>
      <c r="AQ57" s="325">
        <v>4.2</v>
      </c>
      <c r="AR57" s="326">
        <v>-38.799999999999997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431117</v>
      </c>
      <c r="AN58" s="330">
        <v>15320</v>
      </c>
      <c r="AO58" s="331">
        <v>-50.8</v>
      </c>
      <c r="AP58" s="332">
        <v>22600</v>
      </c>
      <c r="AQ58" s="333">
        <v>1.8</v>
      </c>
      <c r="AR58" s="334">
        <v>-52.6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438907</v>
      </c>
      <c r="AN59" s="322">
        <v>15756</v>
      </c>
      <c r="AO59" s="323">
        <v>-30.4</v>
      </c>
      <c r="AP59" s="324">
        <v>54621</v>
      </c>
      <c r="AQ59" s="325">
        <v>20.7</v>
      </c>
      <c r="AR59" s="326">
        <v>-51.1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261886</v>
      </c>
      <c r="AN60" s="330">
        <v>9401</v>
      </c>
      <c r="AO60" s="331">
        <v>-38.6</v>
      </c>
      <c r="AP60" s="332">
        <v>30892</v>
      </c>
      <c r="AQ60" s="333">
        <v>36.700000000000003</v>
      </c>
      <c r="AR60" s="334">
        <v>-75.3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709923</v>
      </c>
      <c r="AN61" s="337">
        <v>25015</v>
      </c>
      <c r="AO61" s="338">
        <v>19.7</v>
      </c>
      <c r="AP61" s="339">
        <v>48508</v>
      </c>
      <c r="AQ61" s="340">
        <v>1.8</v>
      </c>
      <c r="AR61" s="326">
        <v>17.899999999999999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401641</v>
      </c>
      <c r="AN62" s="330">
        <v>14177</v>
      </c>
      <c r="AO62" s="331">
        <v>44.3</v>
      </c>
      <c r="AP62" s="332">
        <v>25446</v>
      </c>
      <c r="AQ62" s="333">
        <v>4.7</v>
      </c>
      <c r="AR62" s="334">
        <v>39.6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A6thMKKhzMwgeQOgL149tx7fyHFCQpl0QpxNhLXGgHQ+j5fK2i78vNHLiQg+Sv9IDXY617NKPPo97NLCj3Kb1w==" saltValue="E23OQVT2SJBUhF8MqTUx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85" zoomScaleNormal="85" zoomScaleSheetLayoutView="55" workbookViewId="0">
      <selection activeCell="BJ56" sqref="BJ56"/>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TB4nAWZONZJrJggHNwDWeT6qZV34rygNVgDnvq58vgB6x7axMKg5ZAK0WFTJgz49g9Hbd3ncHedvlNVu6QJinw==" saltValue="kPHwkY3Mtb+DRy11Va7vY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Normal="100" zoomScaleSheetLayoutView="55" workbookViewId="0">
      <selection activeCell="BK82" sqref="BK82"/>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4N50kT8CBXjabk4sol5deILdKQGPUVeQpTRO/T1/dwJtGe37P+T4NI8ks3mBrJk22AvWfLOGQ4nf0BE7E98rUg==" saltValue="ste2PU6GRChzKh/7IU13F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12.12</v>
      </c>
      <c r="G47" s="12">
        <v>13.51</v>
      </c>
      <c r="H47" s="12">
        <v>15.07</v>
      </c>
      <c r="I47" s="12">
        <v>14.55</v>
      </c>
      <c r="J47" s="13">
        <v>14.58</v>
      </c>
    </row>
    <row r="48" spans="2:10" ht="57.75" customHeight="1" x14ac:dyDescent="0.2">
      <c r="B48" s="14"/>
      <c r="C48" s="1141" t="s">
        <v>4</v>
      </c>
      <c r="D48" s="1141"/>
      <c r="E48" s="1142"/>
      <c r="F48" s="15">
        <v>9.81</v>
      </c>
      <c r="G48" s="16">
        <v>15.48</v>
      </c>
      <c r="H48" s="16">
        <v>10.34</v>
      </c>
      <c r="I48" s="16">
        <v>9.7799999999999994</v>
      </c>
      <c r="J48" s="17">
        <v>10.039999999999999</v>
      </c>
    </row>
    <row r="49" spans="2:10" ht="57.75" customHeight="1" thickBot="1" x14ac:dyDescent="0.25">
      <c r="B49" s="18"/>
      <c r="C49" s="1143" t="s">
        <v>5</v>
      </c>
      <c r="D49" s="1143"/>
      <c r="E49" s="1144"/>
      <c r="F49" s="19">
        <v>1.34</v>
      </c>
      <c r="G49" s="20">
        <v>8.35</v>
      </c>
      <c r="H49" s="20" t="s">
        <v>528</v>
      </c>
      <c r="I49" s="20" t="s">
        <v>529</v>
      </c>
      <c r="J49" s="21">
        <v>0.89</v>
      </c>
    </row>
    <row r="50" spans="2:10" ht="13.2" x14ac:dyDescent="0.2"/>
  </sheetData>
  <sheetProtection algorithmName="SHA-512" hashValue="X8bp4uC4tzT+2cgkag0sDfm7KkOKDB/jaaSPT6arBAn1H0X4A1gXJQgrsStPMswE40DPQeWVQcPkz+MI9udAgg==" saltValue="wf8PbWsw115vHUi4Za63n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2026-03-05T04:49:25Z</cp:lastPrinted>
  <dcterms:created xsi:type="dcterms:W3CDTF">2026-02-26T09:37:42Z</dcterms:created>
  <dcterms:modified xsi:type="dcterms:W3CDTF">2026-03-17T07:30:45Z</dcterms:modified>
  <cp:category/>
</cp:coreProperties>
</file>