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130"/>
  <workbookPr/>
  <mc:AlternateContent xmlns:mc="http://schemas.openxmlformats.org/markup-compatibility/2006">
    <mc:Choice Requires="x15">
      <x15ac:absPath xmlns:x15ac="http://schemas.microsoft.com/office/spreadsheetml/2010/11/ac" url="R:\020総合政策課\2025(R7)総合政策課\02財政担当\【2】_09_決算\【3】_02_財政状況資料集\【4】_01_ 財政状況資料集作成\02 回答\"/>
    </mc:Choice>
  </mc:AlternateContent>
  <xr:revisionPtr revIDLastSave="0" documentId="13_ncr:1_{1F3F0247-9FC1-425A-A43F-F1CD1A37FF4E}" xr6:coauthVersionLast="45" xr6:coauthVersionMax="45" xr10:uidLastSave="{00000000-0000-0000-0000-000000000000}"/>
  <bookViews>
    <workbookView xWindow="-120" yWindow="-120" windowWidth="29040" windowHeight="15840" firstSheet="9" activeTab="1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CO34" i="10"/>
  <c r="BW34" i="10"/>
  <c r="BW35" i="10" s="1"/>
  <c r="BW36" i="10" s="1"/>
  <c r="BW37" i="10" s="1"/>
  <c r="BW38" i="10" s="1"/>
  <c r="BW39" i="10" s="1"/>
  <c r="BW40" i="10" s="1"/>
  <c r="BW41" i="10" s="1"/>
  <c r="BE34" i="10"/>
  <c r="C34" i="10"/>
  <c r="U34" i="10" s="1"/>
  <c r="U35" i="10" l="1"/>
  <c r="U36"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<sst xmlns="http://schemas.openxmlformats.org/spreadsheetml/2006/main" count="1103" uniqueCount="560">
  <si>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</si>
  <si>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</si>
  <si>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</si>
  <si>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</si>
  <si>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</si>
  <si>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</si>
  <si>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</si>
  <si>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</si>
  <si>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</si>
  <si>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</si>
  <si>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</si>
  <si>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</si>
  <si>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</si>
  <si>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</si>
  <si>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</si>
  <si>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</si>
  <si>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</si>
  <si>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</si>
  <si>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</si>
  <si>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</si>
  <si>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</si>
  <si>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</si>
  <si>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</si>
  <si>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</si>
  <si>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</si>
  <si>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</si>
  <si>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</si>
  <si>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</si>
  <si>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</si>
  <si>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</si>
  <si>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</si>
  <si>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</si>
  <si>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</si>
  <si>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</si>
  <si>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</si>
  <si>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</si>
  <si>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</si>
  <si>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</si>
  <si>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</si>
  <si>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</si>
  <si>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</si>
  <si>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</si>
  <si>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</si>
  <si>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</si>
  <si>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</si>
  <si>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</si>
  <si>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</si>
  <si>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</si>
  <si>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</si>
  <si>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</si>
  <si>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</si>
  <si>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</si>
  <si>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</si>
  <si>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</si>
  <si>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</si>
  <si>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</si>
  <si>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</si>
  <si>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</si>
  <si>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</si>
  <si>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</si>
  <si>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</si>
  <si>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</si>
  <si>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</si>
  <si>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</si>
  <si>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</si>
  <si>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</si>
  <si>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</si>
  <si>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</si>
  <si>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</si>
  <si>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</si>
  <si>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</si>
  <si>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</si>
  <si>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</si>
  <si>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</si>
  <si>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</si>
  <si>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</si>
  <si>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</si>
  <si>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</si>
  <si>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</si>
  <si>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</si>
  <si>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</si>
  <si>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Ⅴ－２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</si>
  <si>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</si>
  <si>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</si>
  <si>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</si>
  <si>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</si>
  <si>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</si>
  <si>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</si>
  <si>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</si>
  <si>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</si>
  <si>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</si>
  <si>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</si>
  <si>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</si>
  <si>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</si>
  <si>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杉戸町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</si>
  <si>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</si>
  <si>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</si>
  <si>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</si>
  <si>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</si>
  <si>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</si>
  <si>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</si>
  <si>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</si>
  <si>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</si>
  <si>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</si>
  <si>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</si>
  <si>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</si>
  <si>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</si>
  <si>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</si>
  <si>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</si>
  <si>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</si>
  <si>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</si>
  <si>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</si>
  <si>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</si>
  <si>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</si>
  <si>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</si>
  <si>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</si>
  <si>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</si>
  <si>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</si>
  <si>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</si>
  <si>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</si>
  <si>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</si>
  <si>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</si>
  <si>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</si>
  <si>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</si>
  <si>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</si>
  <si>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</si>
  <si>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</si>
  <si>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</si>
  <si>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</si>
  <si>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</si>
  <si>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</si>
  <si>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</si>
  <si>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</si>
  <si>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</si>
  <si>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</si>
  <si>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</si>
  <si>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</si>
  <si>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</si>
  <si>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</si>
  <si>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</si>
  <si>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</si>
  <si>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</si>
  <si>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</si>
  <si>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</si>
  <si>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</si>
  <si>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</si>
  <si>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</si>
  <si>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</si>
  <si>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</si>
  <si>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</si>
  <si>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</si>
  <si>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</si>
  <si>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</si>
  <si>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</si>
  <si>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</si>
  <si>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</si>
  <si>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</si>
  <si>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</si>
  <si>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</si>
  <si>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</si>
  <si>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</si>
  <si>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</si>
  <si>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</si>
  <si>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</si>
  <si>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</si>
  <si>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</si>
  <si>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</si>
  <si>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</si>
  <si>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</si>
  <si>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</si>
  <si>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</si>
  <si>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</si>
  <si>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</si>
  <si>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</si>
  <si>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</si>
  <si>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</si>
  <si>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</si>
  <si>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</si>
  <si>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</si>
  <si>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</si>
  <si>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</si>
  <si>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</si>
  <si>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</si>
  <si>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</si>
  <si>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</si>
  <si>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</si>
  <si>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</si>
  <si>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</si>
  <si>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</si>
  <si>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</si>
  <si>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</si>
  <si>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</si>
  <si>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</si>
  <si>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</si>
  <si>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</si>
  <si>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</si>
  <si>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</si>
  <si>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</si>
  <si>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</si>
  <si>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</si>
  <si>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</si>
  <si>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</si>
  <si>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</si>
  <si>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埼玉県杉戸町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</si>
  <si>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</si>
  <si>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</si>
  <si>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</si>
  <si>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</si>
  <si>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</si>
  <si>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</si>
  <si>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</si>
  <si>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</si>
  <si>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</si>
  <si>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</si>
  <si>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</si>
  <si>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</si>
  <si>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</si>
  <si>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</si>
  <si>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</si>
  <si>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</si>
  <si>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</si>
  <si>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</si>
  <si>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</si>
  <si>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</si>
  <si>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</si>
  <si>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</si>
  <si>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</si>
  <si>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</si>
  <si>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</si>
  <si>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</si>
  <si>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</si>
  <si>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</si>
  <si>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</si>
  <si>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</si>
  <si>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</si>
  <si>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</si>
  <si>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</si>
  <si>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</si>
  <si>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</si>
  <si>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</si>
  <si>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</si>
  <si>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</si>
  <si>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</si>
  <si>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</si>
  <si>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</si>
  <si>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</si>
  <si>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</si>
  <si>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</si>
  <si>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</si>
  <si>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</si>
  <si>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</si>
  <si>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</si>
  <si>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</si>
  <si>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</si>
  <si>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</si>
  <si>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</si>
  <si>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</si>
  <si>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</si>
  <si>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</si>
  <si>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</si>
  <si>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</si>
  <si>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</si>
  <si>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</si>
  <si>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</si>
  <si>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</si>
  <si>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</si>
  <si>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</si>
  <si>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</si>
  <si>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</si>
  <si>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</si>
  <si>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</si>
  <si>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</si>
  <si>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</si>
  <si>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</si>
  <si>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</si>
  <si>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</si>
  <si>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</si>
  <si>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</si>
  <si>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</si>
  <si>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</si>
  <si>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</si>
  <si>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</si>
  <si>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</si>
  <si>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</si>
  <si>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</si>
  <si>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</si>
  <si>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</si>
  <si>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</si>
  <si>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</si>
  <si>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</si>
  <si>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</si>
  <si>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</si>
  <si>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</si>
  <si>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</si>
  <si>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</si>
  <si>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</si>
  <si>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</si>
  <si>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</si>
  <si>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</si>
  <si>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</si>
  <si>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</si>
  <si>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</si>
  <si>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</si>
  <si>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</si>
  <si>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</si>
  <si>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</si>
  <si>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</si>
  <si>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</si>
  <si>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</si>
  <si>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</si>
  <si>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</si>
  <si>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</si>
  <si>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</si>
  <si>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</si>
  <si>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</si>
  <si>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</si>
  <si>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</si>
  <si>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</si>
  <si>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</si>
  <si>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</si>
  <si>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</si>
  <si>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</si>
  <si>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</si>
  <si>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</si>
  <si>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</si>
  <si>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</si>
  <si>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</si>
  <si>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</si>
  <si>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</si>
  <si>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</si>
  <si>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</si>
  <si>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</si>
  <si>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</si>
  <si>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</si>
  <si>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</si>
  <si>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</si>
  <si>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</si>
  <si>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</si>
  <si>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</si>
  <si>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</si>
  <si>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</si>
  <si>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</si>
  <si>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</si>
  <si>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</si>
  <si>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</si>
  <si>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</si>
  <si>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</si>
  <si>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</si>
  <si>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</si>
  <si>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</si>
  <si>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</si>
  <si>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</si>
  <si>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</si>
  <si>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</si>
  <si>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埼玉県杉戸町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</si>
  <si>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</si>
  <si>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</si>
  <si>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</si>
  <si>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</si>
  <si>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</si>
  <si>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</si>
  <si>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</si>
  <si>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</si>
  <si>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</si>
  <si>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</si>
  <si>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</si>
  <si>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</si>
  <si>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</si>
  <si>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</si>
  <si>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</si>
  <si>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</si>
  <si>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</si>
  <si>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</si>
  <si>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</si>
  <si>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</si>
  <si>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</si>
  <si>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</si>
  <si>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</si>
  <si>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</si>
  <si>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</si>
  <si>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</si>
  <si>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</si>
  <si>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</si>
  <si>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</si>
  <si>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</si>
  <si>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</si>
  <si>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</si>
  <si>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</si>
  <si>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</si>
  <si>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</si>
  <si>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</si>
  <si>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杉戸町水道事業会計</t>
    <phoneticPr fontId="5"/>
  </si>
  <si>
    <t>法適用企業</t>
    <phoneticPr fontId="5"/>
  </si>
  <si>
    <t>杉戸町下水道事業会計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</si>
  <si>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</si>
  <si>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</si>
  <si>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</si>
  <si>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</si>
  <si>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</si>
  <si>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</si>
  <si>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</si>
  <si>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</si>
  <si>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</si>
  <si>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</si>
  <si>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</si>
  <si>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</si>
  <si>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</si>
  <si>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</si>
  <si>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</si>
  <si>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</si>
  <si>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</si>
  <si>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</si>
  <si>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</si>
  <si>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</si>
  <si>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</si>
  <si>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</si>
  <si>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</si>
  <si>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</si>
  <si>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</si>
  <si>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</si>
  <si>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</si>
  <si>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</si>
  <si>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</si>
  <si>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</si>
  <si>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</si>
  <si>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</si>
  <si>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</si>
  <si>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</si>
  <si>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</si>
  <si>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</si>
  <si>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</si>
  <si>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</si>
  <si>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</si>
  <si>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</si>
  <si>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</si>
  <si>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</si>
  <si>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</si>
  <si>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</si>
  <si>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</si>
  <si>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</si>
  <si>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</si>
  <si>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</si>
  <si>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</si>
  <si>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</si>
  <si>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</si>
  <si>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</si>
  <si>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</si>
  <si>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</si>
  <si>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</si>
  <si>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</si>
  <si>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</si>
  <si>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</si>
  <si>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</si>
  <si>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</si>
  <si>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</si>
  <si>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</si>
  <si>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</si>
  <si>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</si>
  <si>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</si>
  <si>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</si>
  <si>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</si>
  <si>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</si>
  <si>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</si>
  <si>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</si>
  <si>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</si>
  <si>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</si>
  <si>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</si>
  <si>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</si>
  <si>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</si>
  <si>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</si>
  <si>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</si>
  <si>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</si>
  <si>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</si>
  <si>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</si>
  <si>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</si>
  <si>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</si>
  <si>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</si>
  <si>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</si>
  <si>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</si>
  <si>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</si>
  <si>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</si>
  <si>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</si>
  <si>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</si>
  <si>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</si>
  <si>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</si>
  <si>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</si>
  <si>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</si>
  <si>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</si>
  <si>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</si>
  <si>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</si>
  <si>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</si>
  <si>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</si>
  <si>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</si>
  <si>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</si>
  <si>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</si>
  <si>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</si>
  <si>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</si>
  <si>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</si>
  <si>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</si>
  <si>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</si>
  <si>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</si>
  <si>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</si>
  <si>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</si>
  <si>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</si>
  <si>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</si>
  <si>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</si>
  <si>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</si>
  <si>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</si>
  <si>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</si>
  <si>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</si>
  <si>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</si>
  <si>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</si>
  <si>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</si>
  <si>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</si>
  <si>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</si>
  <si>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</si>
  <si>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</si>
  <si>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</si>
  <si>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</si>
  <si>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</si>
  <si>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</si>
  <si>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</si>
  <si>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</si>
  <si>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</si>
  <si>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</si>
  <si>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</si>
  <si>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</si>
  <si>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</si>
  <si>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</si>
  <si>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0.72</t>
  </si>
  <si>
    <t>▲ 3.29</t>
  </si>
  <si>
    <t>▲ 5.31</t>
  </si>
  <si>
    <t>▲ 5.83</t>
  </si>
  <si>
    <t>一般会計</t>
  </si>
  <si>
    <t>杉戸町水道事業会計</t>
  </si>
  <si>
    <t>国民健康保険特別会計</t>
  </si>
  <si>
    <t>杉戸町下水道事業会計</t>
  </si>
  <si>
    <t>介護保険特別会計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</si>
  <si>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</si>
  <si>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</si>
  <si>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</si>
  <si>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</si>
  <si>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</si>
  <si>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</si>
  <si>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</si>
  <si>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</si>
  <si>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埼葛斎場組合</t>
    <rPh sb="0" eb="2">
      <t>サイカツ</t>
    </rPh>
    <rPh sb="2" eb="4">
      <t>サイジョウ</t>
    </rPh>
    <rPh sb="4" eb="6">
      <t>クミアイ</t>
    </rPh>
    <phoneticPr fontId="2"/>
  </si>
  <si>
    <t>利根川栗橋流域水防事務組合</t>
    <rPh sb="0" eb="2">
      <t>トネ</t>
    </rPh>
    <rPh sb="2" eb="3">
      <t>ガワ</t>
    </rPh>
    <rPh sb="3" eb="5">
      <t>クリハシ</t>
    </rPh>
    <rPh sb="5" eb="7">
      <t>リュウイキ</t>
    </rPh>
    <rPh sb="7" eb="9">
      <t>スイボウ</t>
    </rPh>
    <rPh sb="9" eb="11">
      <t>ジム</t>
    </rPh>
    <rPh sb="11" eb="13">
      <t>クミアイ</t>
    </rPh>
    <phoneticPr fontId="2"/>
  </si>
  <si>
    <t>埼玉県市町村総合事務組合</t>
    <rPh sb="0" eb="3">
      <t>サイタマケン</t>
    </rPh>
    <rPh sb="3" eb="6">
      <t>シチョウソン</t>
    </rPh>
    <rPh sb="6" eb="8">
      <t>ソウゴウ</t>
    </rPh>
    <rPh sb="8" eb="10">
      <t>ジム</t>
    </rPh>
    <rPh sb="10" eb="12">
      <t>クミアイ</t>
    </rPh>
    <phoneticPr fontId="2"/>
  </si>
  <si>
    <t>彩の国さいたま人づくり広域連合</t>
    <rPh sb="0" eb="1">
      <t>サイ</t>
    </rPh>
    <rPh sb="2" eb="3">
      <t>クニ</t>
    </rPh>
    <rPh sb="7" eb="8">
      <t>ヒト</t>
    </rPh>
    <rPh sb="11" eb="13">
      <t>コウイキ</t>
    </rPh>
    <rPh sb="13" eb="15">
      <t>レンゴウ</t>
    </rPh>
    <phoneticPr fontId="2"/>
  </si>
  <si>
    <t>埼玉県後期高齢者医療広域連合</t>
    <rPh sb="0" eb="3">
      <t>サイタマケン</t>
    </rPh>
    <rPh sb="3" eb="5">
      <t>コウキ</t>
    </rPh>
    <rPh sb="5" eb="8">
      <t>コウレイシャ</t>
    </rPh>
    <rPh sb="8" eb="10">
      <t>イリョウ</t>
    </rPh>
    <rPh sb="10" eb="12">
      <t>コウイキ</t>
    </rPh>
    <rPh sb="12" eb="14">
      <t>レンゴウ</t>
    </rPh>
    <phoneticPr fontId="2"/>
  </si>
  <si>
    <t>埼玉東部消防組合</t>
    <rPh sb="0" eb="2">
      <t>サイタマ</t>
    </rPh>
    <rPh sb="2" eb="4">
      <t>トウブ</t>
    </rPh>
    <rPh sb="4" eb="6">
      <t>ショウボウ</t>
    </rPh>
    <rPh sb="6" eb="8">
      <t>クミアイ</t>
    </rPh>
    <phoneticPr fontId="2"/>
  </si>
  <si>
    <t>(有)アグリパークゆめすぎと</t>
    <rPh sb="0" eb="3">
      <t>ユウゲンガイシャ</t>
    </rPh>
    <phoneticPr fontId="2"/>
  </si>
  <si>
    <t>-</t>
    <phoneticPr fontId="2"/>
  </si>
  <si>
    <t>一般会計</t>
    <rPh sb="0" eb="2">
      <t>イッパン</t>
    </rPh>
    <rPh sb="2" eb="4">
      <t>カイケイ</t>
    </rPh>
    <phoneticPr fontId="2"/>
  </si>
  <si>
    <t>特別会計</t>
    <rPh sb="0" eb="2">
      <t>トクベツ</t>
    </rPh>
    <rPh sb="2" eb="4">
      <t>カイケイ</t>
    </rPh>
    <phoneticPr fontId="2"/>
  </si>
  <si>
    <t>交通災害特別会計</t>
    <rPh sb="0" eb="2">
      <t>コウツウ</t>
    </rPh>
    <rPh sb="2" eb="4">
      <t>サイガイ</t>
    </rPh>
    <rPh sb="4" eb="6">
      <t>トクベツ</t>
    </rPh>
    <rPh sb="6" eb="8">
      <t>カイケイ</t>
    </rPh>
    <phoneticPr fontId="2"/>
  </si>
  <si>
    <t>公共施設改修基金</t>
  </si>
  <si>
    <t>地域福祉基金</t>
  </si>
  <si>
    <t>森林環境基金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</si>
</sst>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52068</c:v>
                </c:pt>
                <c:pt idx="1">
                  <c:v>47161</c:v>
                </c:pt>
                <c:pt idx="2">
                  <c:v>43423</c:v>
                </c:pt>
                <c:pt idx="3">
                  <c:v>45265</c:v>
                </c:pt>
                <c:pt idx="4">
                  <c:v>54621</c:v>
                </c:pt>
              </c:numCache>
            </c:numRef>
          </c:val>
          <c:smooth val="0"/>
          <c:extLst>
            <c:ext xmlns:c16="http://schemas.microsoft.com/office/drawing/2014/chart" uri="{C3380CC4-5D6E-409C-BE32-E72D297353CC}">
              <c16:uniqueId val="{00000000-BB35-4BDE-B7DD-BC58D7A617B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43683</c:v>
                </c:pt>
                <c:pt idx="1">
                  <c:v>27337</c:v>
                </c:pt>
                <c:pt idx="2">
                  <c:v>31724</c:v>
                </c:pt>
                <c:pt idx="3">
                  <c:v>30671</c:v>
                </c:pt>
                <c:pt idx="4">
                  <c:v>31083</c:v>
                </c:pt>
              </c:numCache>
            </c:numRef>
          </c:val>
          <c:smooth val="0"/>
          <c:extLst>
            <c:ext xmlns:c16="http://schemas.microsoft.com/office/drawing/2014/chart" uri="{C3380CC4-5D6E-409C-BE32-E72D297353CC}">
              <c16:uniqueId val="{00000001-BB35-4BDE-B7DD-BC58D7A617B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6.69</c:v>
                </c:pt>
                <c:pt idx="1">
                  <c:v>8.2200000000000006</c:v>
                </c:pt>
                <c:pt idx="2">
                  <c:v>6.64</c:v>
                </c:pt>
                <c:pt idx="3">
                  <c:v>6.33</c:v>
                </c:pt>
                <c:pt idx="4">
                  <c:v>7.74</c:v>
                </c:pt>
              </c:numCache>
            </c:numRef>
          </c:val>
          <c:extLst>
            <c:ext xmlns:c16="http://schemas.microsoft.com/office/drawing/2014/chart" uri="{C3380CC4-5D6E-409C-BE32-E72D297353CC}">
              <c16:uniqueId val="{00000000-2697-42C3-9288-F8BF46E1FAD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10.95</c:v>
                </c:pt>
                <c:pt idx="1">
                  <c:v>13.46</c:v>
                </c:pt>
                <c:pt idx="2">
                  <c:v>16.260000000000002</c:v>
                </c:pt>
                <c:pt idx="3">
                  <c:v>14.16</c:v>
                </c:pt>
                <c:pt idx="4">
                  <c:v>9.59</c:v>
                </c:pt>
              </c:numCache>
            </c:numRef>
          </c:val>
          <c:extLst>
            <c:ext xmlns:c16="http://schemas.microsoft.com/office/drawing/2014/chart" uri="{C3380CC4-5D6E-409C-BE32-E72D297353CC}">
              <c16:uniqueId val="{00000001-2697-42C3-9288-F8BF46E1FAD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-0.72</c:v>
                </c:pt>
                <c:pt idx="1">
                  <c:v>1.92</c:v>
                </c:pt>
                <c:pt idx="2">
                  <c:v>-3.29</c:v>
                </c:pt>
                <c:pt idx="3">
                  <c:v>-5.31</c:v>
                </c:pt>
                <c:pt idx="4">
                  <c:v>-5.83</c:v>
                </c:pt>
              </c:numCache>
            </c:numRef>
          </c:val>
          <c:smooth val="0"/>
          <c:extLst>
            <c:ext xmlns:c16="http://schemas.microsoft.com/office/drawing/2014/chart" uri="{C3380CC4-5D6E-409C-BE32-E72D297353CC}">
              <c16:uniqueId val="{00000002-2697-42C3-9288-F8BF46E1FAD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B46-48FB-B694-356D1104DD1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B46-48FB-B694-356D1104DD1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B46-48FB-B694-356D1104DD12}"/>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DB46-48FB-B694-356D1104DD12}"/>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0.01</c:v>
                </c:pt>
                <c:pt idx="2">
                  <c:v>#N/A</c:v>
                </c:pt>
                <c:pt idx="3">
                  <c:v>0.01</c:v>
                </c:pt>
                <c:pt idx="4">
                  <c:v>#N/A</c:v>
                </c:pt>
                <c:pt idx="5">
                  <c:v>0.01</c:v>
                </c:pt>
                <c:pt idx="6">
                  <c:v>#N/A</c:v>
                </c:pt>
                <c:pt idx="7">
                  <c:v>0.01</c:v>
                </c:pt>
                <c:pt idx="8">
                  <c:v>#N/A</c:v>
                </c:pt>
                <c:pt idx="9">
                  <c:v>0.03</c:v>
                </c:pt>
              </c:numCache>
            </c:numRef>
          </c:val>
          <c:extLst>
            <c:ext xmlns:c16="http://schemas.microsoft.com/office/drawing/2014/chart" uri="{C3380CC4-5D6E-409C-BE32-E72D297353CC}">
              <c16:uniqueId val="{00000004-DB46-48FB-B694-356D1104DD12}"/>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1.59</c:v>
                </c:pt>
                <c:pt idx="2">
                  <c:v>#N/A</c:v>
                </c:pt>
                <c:pt idx="3">
                  <c:v>0.32</c:v>
                </c:pt>
                <c:pt idx="4">
                  <c:v>#N/A</c:v>
                </c:pt>
                <c:pt idx="5">
                  <c:v>1.1399999999999999</c:v>
                </c:pt>
                <c:pt idx="6">
                  <c:v>#N/A</c:v>
                </c:pt>
                <c:pt idx="7">
                  <c:v>1.1000000000000001</c:v>
                </c:pt>
                <c:pt idx="8">
                  <c:v>#N/A</c:v>
                </c:pt>
                <c:pt idx="9">
                  <c:v>0.41</c:v>
                </c:pt>
              </c:numCache>
            </c:numRef>
          </c:val>
          <c:extLst>
            <c:ext xmlns:c16="http://schemas.microsoft.com/office/drawing/2014/chart" uri="{C3380CC4-5D6E-409C-BE32-E72D297353CC}">
              <c16:uniqueId val="{00000005-DB46-48FB-B694-356D1104DD12}"/>
            </c:ext>
          </c:extLst>
        </c:ser>
        <c:ser>
          <c:idx val="6"/>
          <c:order val="6"/>
          <c:tx>
            <c:strRef>
              <c:f>データシート!$A$33</c:f>
              <c:strCache>
                <c:ptCount val="1"/>
                <c:pt idx="0">
                  <c:v>杉戸町下水道事業会計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c:v>
                </c:pt>
                <c:pt idx="2">
                  <c:v>#N/A</c:v>
                </c:pt>
                <c:pt idx="3">
                  <c:v>0</c:v>
                </c:pt>
                <c:pt idx="4">
                  <c:v>#N/A</c:v>
                </c:pt>
                <c:pt idx="5">
                  <c:v>0.72</c:v>
                </c:pt>
                <c:pt idx="6">
                  <c:v>#N/A</c:v>
                </c:pt>
                <c:pt idx="7">
                  <c:v>1.24</c:v>
                </c:pt>
                <c:pt idx="8">
                  <c:v>#N/A</c:v>
                </c:pt>
                <c:pt idx="9">
                  <c:v>0.75</c:v>
                </c:pt>
              </c:numCache>
            </c:numRef>
          </c:val>
          <c:extLst>
            <c:ext xmlns:c16="http://schemas.microsoft.com/office/drawing/2014/chart" uri="{C3380CC4-5D6E-409C-BE32-E72D297353CC}">
              <c16:uniqueId val="{00000006-DB46-48FB-B694-356D1104DD12}"/>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1.39</c:v>
                </c:pt>
                <c:pt idx="2">
                  <c:v>#N/A</c:v>
                </c:pt>
                <c:pt idx="3">
                  <c:v>1.43</c:v>
                </c:pt>
                <c:pt idx="4">
                  <c:v>#N/A</c:v>
                </c:pt>
                <c:pt idx="5">
                  <c:v>0.77</c:v>
                </c:pt>
                <c:pt idx="6">
                  <c:v>#N/A</c:v>
                </c:pt>
                <c:pt idx="7">
                  <c:v>1.1200000000000001</c:v>
                </c:pt>
                <c:pt idx="8">
                  <c:v>#N/A</c:v>
                </c:pt>
                <c:pt idx="9">
                  <c:v>1.4</c:v>
                </c:pt>
              </c:numCache>
            </c:numRef>
          </c:val>
          <c:extLst>
            <c:ext xmlns:c16="http://schemas.microsoft.com/office/drawing/2014/chart" uri="{C3380CC4-5D6E-409C-BE32-E72D297353CC}">
              <c16:uniqueId val="{00000007-DB46-48FB-B694-356D1104DD12}"/>
            </c:ext>
          </c:extLst>
        </c:ser>
        <c:ser>
          <c:idx val="8"/>
          <c:order val="8"/>
          <c:tx>
            <c:strRef>
              <c:f>データシート!$A$35</c:f>
              <c:strCache>
                <c:ptCount val="1"/>
                <c:pt idx="0">
                  <c:v>杉戸町水道事業会計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11.75</c:v>
                </c:pt>
                <c:pt idx="2">
                  <c:v>#N/A</c:v>
                </c:pt>
                <c:pt idx="3">
                  <c:v>9.1</c:v>
                </c:pt>
                <c:pt idx="4">
                  <c:v>#N/A</c:v>
                </c:pt>
                <c:pt idx="5">
                  <c:v>7.24</c:v>
                </c:pt>
                <c:pt idx="6">
                  <c:v>#N/A</c:v>
                </c:pt>
                <c:pt idx="7">
                  <c:v>5.24</c:v>
                </c:pt>
                <c:pt idx="8">
                  <c:v>#N/A</c:v>
                </c:pt>
                <c:pt idx="9">
                  <c:v>5.15</c:v>
                </c:pt>
              </c:numCache>
            </c:numRef>
          </c:val>
          <c:extLst>
            <c:ext xmlns:c16="http://schemas.microsoft.com/office/drawing/2014/chart" uri="{C3380CC4-5D6E-409C-BE32-E72D297353CC}">
              <c16:uniqueId val="{00000008-DB46-48FB-B694-356D1104DD1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6.68</c:v>
                </c:pt>
                <c:pt idx="2">
                  <c:v>#N/A</c:v>
                </c:pt>
                <c:pt idx="3">
                  <c:v>8.2100000000000009</c:v>
                </c:pt>
                <c:pt idx="4">
                  <c:v>#N/A</c:v>
                </c:pt>
                <c:pt idx="5">
                  <c:v>6.64</c:v>
                </c:pt>
                <c:pt idx="6">
                  <c:v>#N/A</c:v>
                </c:pt>
                <c:pt idx="7">
                  <c:v>6.33</c:v>
                </c:pt>
                <c:pt idx="8">
                  <c:v>#N/A</c:v>
                </c:pt>
                <c:pt idx="9">
                  <c:v>7.74</c:v>
                </c:pt>
              </c:numCache>
            </c:numRef>
          </c:val>
          <c:extLst>
            <c:ext xmlns:c16="http://schemas.microsoft.com/office/drawing/2014/chart" uri="{C3380CC4-5D6E-409C-BE32-E72D297353CC}">
              <c16:uniqueId val="{00000009-DB46-48FB-B694-356D1104DD1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850</c:v>
                </c:pt>
                <c:pt idx="5">
                  <c:v>848</c:v>
                </c:pt>
                <c:pt idx="8">
                  <c:v>875</c:v>
                </c:pt>
                <c:pt idx="11">
                  <c:v>882</c:v>
                </c:pt>
                <c:pt idx="14">
                  <c:v>857</c:v>
                </c:pt>
              </c:numCache>
            </c:numRef>
          </c:val>
          <c:extLst>
            <c:ext xmlns:c16="http://schemas.microsoft.com/office/drawing/2014/chart" uri="{C3380CC4-5D6E-409C-BE32-E72D297353CC}">
              <c16:uniqueId val="{00000000-6BED-48F5-956C-F63AD02F2DD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BED-48F5-956C-F63AD02F2DD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189</c:v>
                </c:pt>
                <c:pt idx="3">
                  <c:v>128</c:v>
                </c:pt>
                <c:pt idx="6">
                  <c:v>128</c:v>
                </c:pt>
                <c:pt idx="9">
                  <c:v>129</c:v>
                </c:pt>
                <c:pt idx="12">
                  <c:v>129</c:v>
                </c:pt>
              </c:numCache>
            </c:numRef>
          </c:val>
          <c:extLst>
            <c:ext xmlns:c16="http://schemas.microsoft.com/office/drawing/2014/chart" uri="{C3380CC4-5D6E-409C-BE32-E72D297353CC}">
              <c16:uniqueId val="{00000002-6BED-48F5-956C-F63AD02F2DD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29</c:v>
                </c:pt>
                <c:pt idx="3">
                  <c:v>34</c:v>
                </c:pt>
                <c:pt idx="6">
                  <c:v>26</c:v>
                </c:pt>
                <c:pt idx="9">
                  <c:v>22</c:v>
                </c:pt>
                <c:pt idx="12">
                  <c:v>19</c:v>
                </c:pt>
              </c:numCache>
            </c:numRef>
          </c:val>
          <c:extLst>
            <c:ext xmlns:c16="http://schemas.microsoft.com/office/drawing/2014/chart" uri="{C3380CC4-5D6E-409C-BE32-E72D297353CC}">
              <c16:uniqueId val="{00000003-6BED-48F5-956C-F63AD02F2DD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222</c:v>
                </c:pt>
                <c:pt idx="3">
                  <c:v>220</c:v>
                </c:pt>
                <c:pt idx="6">
                  <c:v>235</c:v>
                </c:pt>
                <c:pt idx="9">
                  <c:v>267</c:v>
                </c:pt>
                <c:pt idx="12">
                  <c:v>235</c:v>
                </c:pt>
              </c:numCache>
            </c:numRef>
          </c:val>
          <c:extLst>
            <c:ext xmlns:c16="http://schemas.microsoft.com/office/drawing/2014/chart" uri="{C3380CC4-5D6E-409C-BE32-E72D297353CC}">
              <c16:uniqueId val="{00000004-6BED-48F5-956C-F63AD02F2DD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BED-48F5-956C-F63AD02F2DD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BED-48F5-956C-F63AD02F2DD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1061</c:v>
                </c:pt>
                <c:pt idx="3">
                  <c:v>1037</c:v>
                </c:pt>
                <c:pt idx="6">
                  <c:v>1068</c:v>
                </c:pt>
                <c:pt idx="9">
                  <c:v>1052</c:v>
                </c:pt>
                <c:pt idx="12">
                  <c:v>997</c:v>
                </c:pt>
              </c:numCache>
            </c:numRef>
          </c:val>
          <c:extLst>
            <c:ext xmlns:c16="http://schemas.microsoft.com/office/drawing/2014/chart" uri="{C3380CC4-5D6E-409C-BE32-E72D297353CC}">
              <c16:uniqueId val="{00000007-6BED-48F5-956C-F63AD02F2DD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651</c:v>
                </c:pt>
                <c:pt idx="2">
                  <c:v>#N/A</c:v>
                </c:pt>
                <c:pt idx="3">
                  <c:v>#N/A</c:v>
                </c:pt>
                <c:pt idx="4">
                  <c:v>571</c:v>
                </c:pt>
                <c:pt idx="5">
                  <c:v>#N/A</c:v>
                </c:pt>
                <c:pt idx="6">
                  <c:v>#N/A</c:v>
                </c:pt>
                <c:pt idx="7">
                  <c:v>582</c:v>
                </c:pt>
                <c:pt idx="8">
                  <c:v>#N/A</c:v>
                </c:pt>
                <c:pt idx="9">
                  <c:v>#N/A</c:v>
                </c:pt>
                <c:pt idx="10">
                  <c:v>588</c:v>
                </c:pt>
                <c:pt idx="11">
                  <c:v>#N/A</c:v>
                </c:pt>
                <c:pt idx="12">
                  <c:v>#N/A</c:v>
                </c:pt>
                <c:pt idx="13">
                  <c:v>523</c:v>
                </c:pt>
                <c:pt idx="14">
                  <c:v>#N/A</c:v>
                </c:pt>
              </c:numCache>
            </c:numRef>
          </c:val>
          <c:smooth val="0"/>
          <c:extLst>
            <c:ext xmlns:c16="http://schemas.microsoft.com/office/drawing/2014/chart" uri="{C3380CC4-5D6E-409C-BE32-E72D297353CC}">
              <c16:uniqueId val="{00000008-6BED-48F5-956C-F63AD02F2DD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11609</c:v>
                </c:pt>
                <c:pt idx="5">
                  <c:v>11334</c:v>
                </c:pt>
                <c:pt idx="8">
                  <c:v>10746</c:v>
                </c:pt>
                <c:pt idx="11">
                  <c:v>10050</c:v>
                </c:pt>
                <c:pt idx="14">
                  <c:v>9349</c:v>
                </c:pt>
              </c:numCache>
            </c:numRef>
          </c:val>
          <c:extLst>
            <c:ext xmlns:c16="http://schemas.microsoft.com/office/drawing/2014/chart" uri="{C3380CC4-5D6E-409C-BE32-E72D297353CC}">
              <c16:uniqueId val="{00000000-3C81-401A-8A97-1AE4A92A43F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3C81-401A-8A97-1AE4A92A43F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1593</c:v>
                </c:pt>
                <c:pt idx="5">
                  <c:v>2089</c:v>
                </c:pt>
                <c:pt idx="8">
                  <c:v>2340</c:v>
                </c:pt>
                <c:pt idx="11">
                  <c:v>2452</c:v>
                </c:pt>
                <c:pt idx="14">
                  <c:v>2320</c:v>
                </c:pt>
              </c:numCache>
            </c:numRef>
          </c:val>
          <c:extLst>
            <c:ext xmlns:c16="http://schemas.microsoft.com/office/drawing/2014/chart" uri="{C3380CC4-5D6E-409C-BE32-E72D297353CC}">
              <c16:uniqueId val="{00000002-3C81-401A-8A97-1AE4A92A43F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C81-401A-8A97-1AE4A92A43F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C81-401A-8A97-1AE4A92A43F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C81-401A-8A97-1AE4A92A43F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413</c:v>
                </c:pt>
                <c:pt idx="3">
                  <c:v>410</c:v>
                </c:pt>
                <c:pt idx="6">
                  <c:v>434</c:v>
                </c:pt>
                <c:pt idx="9">
                  <c:v>536</c:v>
                </c:pt>
                <c:pt idx="12">
                  <c:v>490</c:v>
                </c:pt>
              </c:numCache>
            </c:numRef>
          </c:val>
          <c:extLst>
            <c:ext xmlns:c16="http://schemas.microsoft.com/office/drawing/2014/chart" uri="{C3380CC4-5D6E-409C-BE32-E72D297353CC}">
              <c16:uniqueId val="{00000006-3C81-401A-8A97-1AE4A92A43F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113</c:v>
                </c:pt>
                <c:pt idx="3">
                  <c:v>81</c:v>
                </c:pt>
                <c:pt idx="6">
                  <c:v>56</c:v>
                </c:pt>
                <c:pt idx="9">
                  <c:v>35</c:v>
                </c:pt>
                <c:pt idx="12">
                  <c:v>99</c:v>
                </c:pt>
              </c:numCache>
            </c:numRef>
          </c:val>
          <c:extLst>
            <c:ext xmlns:c16="http://schemas.microsoft.com/office/drawing/2014/chart" uri="{C3380CC4-5D6E-409C-BE32-E72D297353CC}">
              <c16:uniqueId val="{00000007-3C81-401A-8A97-1AE4A92A43F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1745</c:v>
                </c:pt>
                <c:pt idx="3">
                  <c:v>2327</c:v>
                </c:pt>
                <c:pt idx="6">
                  <c:v>2197</c:v>
                </c:pt>
                <c:pt idx="9">
                  <c:v>2103</c:v>
                </c:pt>
                <c:pt idx="12">
                  <c:v>2065</c:v>
                </c:pt>
              </c:numCache>
            </c:numRef>
          </c:val>
          <c:extLst>
            <c:ext xmlns:c16="http://schemas.microsoft.com/office/drawing/2014/chart" uri="{C3380CC4-5D6E-409C-BE32-E72D297353CC}">
              <c16:uniqueId val="{00000008-3C81-401A-8A97-1AE4A92A43F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426</c:v>
                </c:pt>
                <c:pt idx="3">
                  <c:v>317</c:v>
                </c:pt>
                <c:pt idx="6">
                  <c:v>210</c:v>
                </c:pt>
                <c:pt idx="9">
                  <c:v>140</c:v>
                </c:pt>
                <c:pt idx="12">
                  <c:v>70</c:v>
                </c:pt>
              </c:numCache>
            </c:numRef>
          </c:val>
          <c:extLst>
            <c:ext xmlns:c16="http://schemas.microsoft.com/office/drawing/2014/chart" uri="{C3380CC4-5D6E-409C-BE32-E72D297353CC}">
              <c16:uniqueId val="{00000009-3C81-401A-8A97-1AE4A92A43F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8815</c:v>
                </c:pt>
                <c:pt idx="3">
                  <c:v>8765</c:v>
                </c:pt>
                <c:pt idx="6">
                  <c:v>8339</c:v>
                </c:pt>
                <c:pt idx="9">
                  <c:v>7918</c:v>
                </c:pt>
                <c:pt idx="12">
                  <c:v>7582</c:v>
                </c:pt>
              </c:numCache>
            </c:numRef>
          </c:val>
          <c:extLst>
            <c:ext xmlns:c16="http://schemas.microsoft.com/office/drawing/2014/chart" uri="{C3380CC4-5D6E-409C-BE32-E72D297353CC}">
              <c16:uniqueId val="{0000000A-3C81-401A-8A97-1AE4A92A43F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C81-401A-8A97-1AE4A92A43F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1541</c:v>
                </c:pt>
                <c:pt idx="1">
                  <c:v>1364</c:v>
                </c:pt>
                <c:pt idx="2">
                  <c:v>943</c:v>
                </c:pt>
              </c:numCache>
            </c:numRef>
          </c:val>
          <c:extLst>
            <c:ext xmlns:c16="http://schemas.microsoft.com/office/drawing/2014/chart" uri="{C3380CC4-5D6E-409C-BE32-E72D297353CC}">
              <c16:uniqueId val="{00000000-F214-4A55-956E-04B835EC870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F214-4A55-956E-04B835EC870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691</c:v>
                </c:pt>
                <c:pt idx="1">
                  <c:v>981</c:v>
                </c:pt>
                <c:pt idx="2">
                  <c:v>1269</c:v>
                </c:pt>
              </c:numCache>
            </c:numRef>
          </c:val>
          <c:extLst>
            <c:ext xmlns:c16="http://schemas.microsoft.com/office/drawing/2014/chart" uri="{C3380CC4-5D6E-409C-BE32-E72D297353CC}">
              <c16:uniqueId val="{00000002-F214-4A55-956E-04B835EC870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埼玉県杉戸町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令和</a:t>
          </a:r>
          <a:r>
            <a:rPr kumimoji="1" lang="en-US" altLang="ja-JP" sz="1400">
              <a:solidFill>
                <a:sysClr val="windowText" lastClr="000000"/>
              </a:solidFill>
              <a:latin typeface="ＭＳ ゴシック" pitchFamily="49" charset="-128"/>
              <a:ea typeface="ＭＳ ゴシック" pitchFamily="49" charset="-128"/>
            </a:rPr>
            <a:t>6</a:t>
          </a:r>
          <a:r>
            <a:rPr kumimoji="1" lang="ja-JP" altLang="en-US" sz="1400">
              <a:solidFill>
                <a:sysClr val="windowText" lastClr="000000"/>
              </a:solidFill>
              <a:latin typeface="ＭＳ ゴシック" pitchFamily="49" charset="-128"/>
              <a:ea typeface="ＭＳ ゴシック" pitchFamily="49" charset="-128"/>
            </a:rPr>
            <a:t>年度の分子に相当する額が、約</a:t>
          </a:r>
          <a:r>
            <a:rPr kumimoji="1" lang="en-US" altLang="ja-JP" sz="1400">
              <a:solidFill>
                <a:sysClr val="windowText" lastClr="000000"/>
              </a:solidFill>
              <a:latin typeface="ＭＳ ゴシック" pitchFamily="49" charset="-128"/>
              <a:ea typeface="ＭＳ ゴシック" pitchFamily="49" charset="-128"/>
            </a:rPr>
            <a:t>0.7</a:t>
          </a:r>
          <a:r>
            <a:rPr kumimoji="1" lang="ja-JP" altLang="en-US" sz="1400">
              <a:solidFill>
                <a:sysClr val="windowText" lastClr="000000"/>
              </a:solidFill>
              <a:latin typeface="ＭＳ ゴシック" pitchFamily="49" charset="-128"/>
              <a:ea typeface="ＭＳ ゴシック" pitchFamily="49" charset="-128"/>
            </a:rPr>
            <a:t>億円減少となった理由は、元利償還金の額が令和</a:t>
          </a:r>
          <a:r>
            <a:rPr kumimoji="1" lang="en-US" altLang="ja-JP" sz="1400">
              <a:solidFill>
                <a:sysClr val="windowText" lastClr="000000"/>
              </a:solidFill>
              <a:latin typeface="ＭＳ ゴシック" pitchFamily="49" charset="-128"/>
              <a:ea typeface="ＭＳ ゴシック" pitchFamily="49" charset="-128"/>
            </a:rPr>
            <a:t>5</a:t>
          </a:r>
          <a:r>
            <a:rPr kumimoji="1" lang="ja-JP" altLang="en-US" sz="1400">
              <a:solidFill>
                <a:sysClr val="windowText" lastClr="000000"/>
              </a:solidFill>
              <a:latin typeface="ＭＳ ゴシック" pitchFamily="49" charset="-128"/>
              <a:ea typeface="ＭＳ ゴシック" pitchFamily="49" charset="-128"/>
            </a:rPr>
            <a:t>年度地方債末現在高が前年度より減（▲約</a:t>
          </a:r>
          <a:r>
            <a:rPr kumimoji="1" lang="en-US" altLang="ja-JP" sz="1400">
              <a:solidFill>
                <a:sysClr val="windowText" lastClr="000000"/>
              </a:solidFill>
              <a:latin typeface="ＭＳ ゴシック" pitchFamily="49" charset="-128"/>
              <a:ea typeface="ＭＳ ゴシック" pitchFamily="49" charset="-128"/>
            </a:rPr>
            <a:t>0.6</a:t>
          </a:r>
          <a:r>
            <a:rPr kumimoji="1" lang="ja-JP" altLang="en-US" sz="1400">
              <a:solidFill>
                <a:sysClr val="windowText" lastClr="000000"/>
              </a:solidFill>
              <a:latin typeface="ＭＳ ゴシック" pitchFamily="49" charset="-128"/>
              <a:ea typeface="ＭＳ ゴシック" pitchFamily="49" charset="-128"/>
            </a:rPr>
            <a:t>億円）となったことにより減少したことが主因である。</a:t>
          </a:r>
        </a:p>
        <a:p>
          <a:r>
            <a:rPr kumimoji="1" lang="ja-JP" altLang="en-US" sz="1400">
              <a:solidFill>
                <a:sysClr val="windowText" lastClr="000000"/>
              </a:solidFill>
              <a:latin typeface="ＭＳ ゴシック" pitchFamily="49" charset="-128"/>
              <a:ea typeface="ＭＳ ゴシック" pitchFamily="49" charset="-128"/>
            </a:rPr>
            <a:t>　今後においても、新規の地方債発行の抑制に努め、実質公債費比率の上昇の防止に努める。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埼玉県杉戸町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00B050"/>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令和</a:t>
          </a:r>
          <a:r>
            <a:rPr kumimoji="1" lang="en-US" altLang="ja-JP" sz="1400">
              <a:solidFill>
                <a:sysClr val="windowText" lastClr="000000"/>
              </a:solidFill>
              <a:latin typeface="ＭＳ ゴシック" pitchFamily="49" charset="-128"/>
              <a:ea typeface="ＭＳ ゴシック" pitchFamily="49" charset="-128"/>
            </a:rPr>
            <a:t>6</a:t>
          </a:r>
          <a:r>
            <a:rPr kumimoji="1" lang="ja-JP" altLang="en-US" sz="1400">
              <a:solidFill>
                <a:sysClr val="windowText" lastClr="000000"/>
              </a:solidFill>
              <a:latin typeface="ＭＳ ゴシック" pitchFamily="49" charset="-128"/>
              <a:ea typeface="ＭＳ ゴシック" pitchFamily="49" charset="-128"/>
            </a:rPr>
            <a:t>年度の分子に相当する額が、約</a:t>
          </a:r>
          <a:r>
            <a:rPr kumimoji="1" lang="en-US" altLang="ja-JP" sz="1400">
              <a:solidFill>
                <a:sysClr val="windowText" lastClr="000000"/>
              </a:solidFill>
              <a:latin typeface="ＭＳ ゴシック" pitchFamily="49" charset="-128"/>
              <a:ea typeface="ＭＳ ゴシック" pitchFamily="49" charset="-128"/>
            </a:rPr>
            <a:t>4.1</a:t>
          </a:r>
          <a:r>
            <a:rPr kumimoji="1" lang="ja-JP" altLang="en-US" sz="1400">
              <a:solidFill>
                <a:sysClr val="windowText" lastClr="000000"/>
              </a:solidFill>
              <a:latin typeface="ＭＳ ゴシック" pitchFamily="49" charset="-128"/>
              <a:ea typeface="ＭＳ ゴシック" pitchFamily="49" charset="-128"/>
            </a:rPr>
            <a:t>億円増加となった理由は、基準財政需要額算入見込額が約</a:t>
          </a:r>
          <a:r>
            <a:rPr kumimoji="1" lang="en-US" altLang="ja-JP" sz="1400">
              <a:solidFill>
                <a:sysClr val="windowText" lastClr="000000"/>
              </a:solidFill>
              <a:latin typeface="ＭＳ ゴシック" pitchFamily="49" charset="-128"/>
              <a:ea typeface="ＭＳ ゴシック" pitchFamily="49" charset="-128"/>
            </a:rPr>
            <a:t>7</a:t>
          </a:r>
          <a:r>
            <a:rPr kumimoji="1" lang="ja-JP" altLang="en-US" sz="1400">
              <a:solidFill>
                <a:sysClr val="windowText" lastClr="000000"/>
              </a:solidFill>
              <a:latin typeface="ＭＳ ゴシック" pitchFamily="49" charset="-128"/>
              <a:ea typeface="ＭＳ ゴシック" pitchFamily="49" charset="-128"/>
            </a:rPr>
            <a:t>億円減少したことが主因である。</a:t>
          </a:r>
        </a:p>
        <a:p>
          <a:r>
            <a:rPr kumimoji="1" lang="ja-JP" altLang="en-US" sz="1400">
              <a:solidFill>
                <a:sysClr val="windowText" lastClr="000000"/>
              </a:solidFill>
              <a:latin typeface="ＭＳ ゴシック" pitchFamily="49" charset="-128"/>
              <a:ea typeface="ＭＳ ゴシック" pitchFamily="49" charset="-128"/>
            </a:rPr>
            <a:t>　今後においても、公債費等義務的経費の削減を中心とする行財政改革を進め、財政の健全化に努める。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埼玉県杉戸町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rgbClr val="00B05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基金全体では、前年度比約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億円の減となっており、これは財政調整基金の減によるものである。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基金全体としては、将来にわたり安定的な住民サービスの提供を図ることや老朽化した公共施設の改修等を進めていくため、可能な限り基金残高の増加に努めていく。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・公共施設改修基金は、公共施設の改修に要する経費の財源に充てるものである。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・地域福祉基金は、在宅福祉の推進など、地域における保健福祉活動の振興を図るため、下記の対象事業経費の財源に充てるものである。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（１）在宅保健福祉の促進事業</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（２）生きがいづくり促進事業</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（３）健康づくり促進事業</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（４）ボランティア活動の促進事業</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・森林環境基金は、森林の整備及びその促進に関する施策の財源に充てるものである。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公共施設改修基金残高は、決算剰余金を積立てたこと等により、前年度比約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億円の増となり、基金残高は約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12.1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億円となっている。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地域福祉基金残高は、前年度比約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百万円の減少となり、基金残高は約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百万円となっている。令和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年度は基金の取崩しを約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百万円行い、社会福祉協議会実施事業に対する補助金の財源として活用した。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森林環境基金残高は、前年度比約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百万円の増加となり、基金残高は約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百万円となっている。令和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年度は基金の取崩しはなく、森林環境譲与税の一部について積立てを行った。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公共施設改修基金は、将来の公共施設改修にかかる財政負担の軽減化を図るため、計画的な積立を行っていく。</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地域福祉基金は、今後も在宅福祉の推進など、地域における保健福祉活動の振興を図るため、基金の活用を図っていく。</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森林環境基金は、公共施設の木造木質化や木製品の導入などに活用していく。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財政調整基金残高は、前年度比約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億円の減少となった。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減少となった主な要因は、増加が著しい扶助費や人件費等に活用したためである。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財政調整基金は、安定的な住民サービスの提供を図っていくため、柔軟に対応できる財源として、可能な限り残高の確保に努めていく。</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埼玉県杉戸町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43,562
42,705
30.03
16,635,759
15,851,206
761,642
9,836,182
7,582,394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B050"/>
              </a:solidFill>
              <a:latin typeface="ＭＳ Ｐゴシック" panose="020B0600070205080204" pitchFamily="50" charset="-128"/>
              <a:ea typeface="ＭＳ Ｐゴシック" panose="020B0600070205080204" pitchFamily="50" charset="-128"/>
            </a:rPr>
            <a:t>　</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か年平均である財政力指数は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ポイント低下しており、単年度の財政力指数については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ポイント低下している。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基準財政収入額は定額減税の実施に伴う市町村民税（所得割）の減等による町税の減収を主因として、前年度より減少したが、基準財政需要額はこども子育て費の新設等により増加している。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今後においても、町税の適正な賦課徴収に努めるとともに、更なる徴収率の向上を目指し、税収増加等による歳入の確保に努める。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52211</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26300"/>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67327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268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170039</xdr:rowOff>
    </xdr:from>
    <xdr:to>
      <xdr:col>19</xdr:col>
      <xdr:colOff>133350</xdr:colOff>
      <xdr:row>42</xdr:row>
      <xdr:rowOff>25400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19948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81845</xdr:rowOff>
    </xdr:from>
    <xdr:to>
      <xdr:col>19</xdr:col>
      <xdr:colOff>184150</xdr:colOff>
      <xdr:row>43</xdr:row>
      <xdr:rowOff>11995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168222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69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156633</xdr:rowOff>
    </xdr:from>
    <xdr:to>
      <xdr:col>15</xdr:col>
      <xdr:colOff>82550</xdr:colOff>
      <xdr:row>41</xdr:row>
      <xdr:rowOff>170039</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18608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143228</xdr:rowOff>
    </xdr:from>
    <xdr:to>
      <xdr:col>11</xdr:col>
      <xdr:colOff>31750</xdr:colOff>
      <xdr:row>41</xdr:row>
      <xdr:rowOff>156633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17267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114599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101194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17938</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04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119239</xdr:rowOff>
    </xdr:from>
    <xdr:to>
      <xdr:col>15</xdr:col>
      <xdr:colOff>133350</xdr:colOff>
      <xdr:row>42</xdr:row>
      <xdr:rowOff>49389</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59566</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105833</xdr:rowOff>
    </xdr:from>
    <xdr:to>
      <xdr:col>11</xdr:col>
      <xdr:colOff>82550</xdr:colOff>
      <xdr:row>42</xdr:row>
      <xdr:rowOff>35983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46160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92428</xdr:rowOff>
    </xdr:from>
    <xdr:to>
      <xdr:col>7</xdr:col>
      <xdr:colOff>31750</xdr:colOff>
      <xdr:row>42</xdr:row>
      <xdr:rowOff>22578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2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32755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8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B05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分子である経常経費充当一般財源等はコミュニティセンター施設借上料の皆増等により増加しているものの、それ以上に分母である経常的な一般財源額が普通交付税や減収補てん特例交付金等の影響により増加したことを要因として、経常収支比率は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ポイント低下している。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においても、扶助費や公共施設の改修等に伴う公債費の増等により、経常経費は増加が見込まれるため、事務事業の見直しを更に進めるとともに、全ての事務事業の優先度を厳しく点検し、優先度の低い事務事業について計画的に廃止・縮小を進め、経常経費の削減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21907</xdr:rowOff>
    </xdr:from>
    <xdr:to>
      <xdr:col>23</xdr:col>
      <xdr:colOff>133350</xdr:colOff>
      <xdr:row>66</xdr:row>
      <xdr:rowOff>142875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37457"/>
          <a:ext cx="0" cy="13211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114952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142875</xdr:rowOff>
    </xdr:from>
    <xdr:to>
      <xdr:col>24</xdr:col>
      <xdr:colOff>12700</xdr:colOff>
      <xdr:row>66</xdr:row>
      <xdr:rowOff>142875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108284</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8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21907</xdr:rowOff>
    </xdr:from>
    <xdr:to>
      <xdr:col>24</xdr:col>
      <xdr:colOff>12700</xdr:colOff>
      <xdr:row>59</xdr:row>
      <xdr:rowOff>21907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3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41910</xdr:rowOff>
    </xdr:from>
    <xdr:to>
      <xdr:col>23</xdr:col>
      <xdr:colOff>133350</xdr:colOff>
      <xdr:row>63</xdr:row>
      <xdr:rowOff>60007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0843260"/>
          <a:ext cx="8382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164799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94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21272</xdr:rowOff>
    </xdr:from>
    <xdr:to>
      <xdr:col>23</xdr:col>
      <xdr:colOff>184150</xdr:colOff>
      <xdr:row>63</xdr:row>
      <xdr:rowOff>122872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122872</xdr:rowOff>
    </xdr:from>
    <xdr:to>
      <xdr:col>19</xdr:col>
      <xdr:colOff>133350</xdr:colOff>
      <xdr:row>63</xdr:row>
      <xdr:rowOff>60007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752772"/>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120984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57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125413</xdr:rowOff>
    </xdr:from>
    <xdr:to>
      <xdr:col>15</xdr:col>
      <xdr:colOff>82550</xdr:colOff>
      <xdr:row>62</xdr:row>
      <xdr:rowOff>122872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583863"/>
          <a:ext cx="889000" cy="168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72072</xdr:rowOff>
    </xdr:from>
    <xdr:to>
      <xdr:col>15</xdr:col>
      <xdr:colOff>133350</xdr:colOff>
      <xdr:row>63</xdr:row>
      <xdr:rowOff>2222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12399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125413</xdr:rowOff>
    </xdr:from>
    <xdr:to>
      <xdr:col>11</xdr:col>
      <xdr:colOff>31750</xdr:colOff>
      <xdr:row>62</xdr:row>
      <xdr:rowOff>62547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583863"/>
          <a:ext cx="889000" cy="108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2222</xdr:rowOff>
    </xdr:from>
    <xdr:to>
      <xdr:col>11</xdr:col>
      <xdr:colOff>82550</xdr:colOff>
      <xdr:row>61</xdr:row>
      <xdr:rowOff>103822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113999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150495</xdr:rowOff>
    </xdr:from>
    <xdr:to>
      <xdr:col>7</xdr:col>
      <xdr:colOff>31750</xdr:colOff>
      <xdr:row>63</xdr:row>
      <xdr:rowOff>80645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65422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86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162560</xdr:rowOff>
    </xdr:from>
    <xdr:to>
      <xdr:col>23</xdr:col>
      <xdr:colOff>184150</xdr:colOff>
      <xdr:row>63</xdr:row>
      <xdr:rowOff>92710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7637</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9207</xdr:rowOff>
    </xdr:from>
    <xdr:to>
      <xdr:col>19</xdr:col>
      <xdr:colOff>184150</xdr:colOff>
      <xdr:row>63</xdr:row>
      <xdr:rowOff>110807</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81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95584</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896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72072</xdr:rowOff>
    </xdr:from>
    <xdr:to>
      <xdr:col>15</xdr:col>
      <xdr:colOff>133350</xdr:colOff>
      <xdr:row>63</xdr:row>
      <xdr:rowOff>2222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70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158449</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78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74613</xdr:rowOff>
    </xdr:from>
    <xdr:to>
      <xdr:col>11</xdr:col>
      <xdr:colOff>82550</xdr:colOff>
      <xdr:row>62</xdr:row>
      <xdr:rowOff>4763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53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160990</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619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11747</xdr:rowOff>
    </xdr:from>
    <xdr:to>
      <xdr:col>7</xdr:col>
      <xdr:colOff>31750</xdr:colOff>
      <xdr:row>62</xdr:row>
      <xdr:rowOff>113347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64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123524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410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[132,239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B05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件費・物件費等決算額の人口１人当たりの金額が増加しているのは、人件費の増加が主な要因となっている。これは、人事院勧告による給与改定があり、民間給与の状況を反映したこと等によるもの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物件費についても令和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開設したコミュニティセンターの施設借上料や指定管理料の皆増等により増加しているが、物件費のうち、特に委託料については契約方法の見直し、職員直営で実施できるところは自前で対応するなど、今後も引き続き縮減を図り、物件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146935</xdr:rowOff>
    </xdr:from>
    <xdr:to>
      <xdr:col>23</xdr:col>
      <xdr:colOff>133350</xdr:colOff>
      <xdr:row>88</xdr:row>
      <xdr:rowOff>169224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4034385"/>
          <a:ext cx="0" cy="1222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141301</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2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169224</xdr:rowOff>
    </xdr:from>
    <xdr:to>
      <xdr:col>24</xdr:col>
      <xdr:colOff>12700</xdr:colOff>
      <xdr:row>88</xdr:row>
      <xdr:rowOff>169224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25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61862</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77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146935</xdr:rowOff>
    </xdr:from>
    <xdr:to>
      <xdr:col>24</xdr:col>
      <xdr:colOff>12700</xdr:colOff>
      <xdr:row>81</xdr:row>
      <xdr:rowOff>146935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4034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101975</xdr:rowOff>
    </xdr:from>
    <xdr:to>
      <xdr:col>23</xdr:col>
      <xdr:colOff>133350</xdr:colOff>
      <xdr:row>82</xdr:row>
      <xdr:rowOff>137331</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160875"/>
          <a:ext cx="838200" cy="35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149319</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208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5792</xdr:rowOff>
    </xdr:from>
    <xdr:to>
      <xdr:col>23</xdr:col>
      <xdr:colOff>184150</xdr:colOff>
      <xdr:row>83</xdr:row>
      <xdr:rowOff>107392</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23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101975</xdr:rowOff>
    </xdr:from>
    <xdr:to>
      <xdr:col>19</xdr:col>
      <xdr:colOff>133350</xdr:colOff>
      <xdr:row>82</xdr:row>
      <xdr:rowOff>154102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3225800" y="14160875"/>
          <a:ext cx="889000" cy="52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135075</xdr:rowOff>
    </xdr:from>
    <xdr:to>
      <xdr:col>19</xdr:col>
      <xdr:colOff>184150</xdr:colOff>
      <xdr:row>83</xdr:row>
      <xdr:rowOff>65225</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19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50002</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4280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151333</xdr:rowOff>
    </xdr:from>
    <xdr:to>
      <xdr:col>15</xdr:col>
      <xdr:colOff>82550</xdr:colOff>
      <xdr:row>82</xdr:row>
      <xdr:rowOff>154102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2336800" y="14210233"/>
          <a:ext cx="889000" cy="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136348</xdr:rowOff>
    </xdr:from>
    <xdr:to>
      <xdr:col>15</xdr:col>
      <xdr:colOff>133350</xdr:colOff>
      <xdr:row>83</xdr:row>
      <xdr:rowOff>66498</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51275</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428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61220</xdr:rowOff>
    </xdr:from>
    <xdr:to>
      <xdr:col>11</xdr:col>
      <xdr:colOff>31750</xdr:colOff>
      <xdr:row>82</xdr:row>
      <xdr:rowOff>151333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4120120"/>
          <a:ext cx="889000" cy="90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103290</xdr:rowOff>
    </xdr:from>
    <xdr:to>
      <xdr:col>11</xdr:col>
      <xdr:colOff>82550</xdr:colOff>
      <xdr:row>83</xdr:row>
      <xdr:rowOff>33440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18217</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424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60393</xdr:rowOff>
    </xdr:from>
    <xdr:to>
      <xdr:col>7</xdr:col>
      <xdr:colOff>31750</xdr:colOff>
      <xdr:row>82</xdr:row>
      <xdr:rowOff>161993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146770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420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86531</xdr:rowOff>
    </xdr:from>
    <xdr:to>
      <xdr:col>23</xdr:col>
      <xdr:colOff>184150</xdr:colOff>
      <xdr:row>83</xdr:row>
      <xdr:rowOff>16681</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14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103058</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3990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51175</xdr:rowOff>
    </xdr:from>
    <xdr:to>
      <xdr:col>19</xdr:col>
      <xdr:colOff>184150</xdr:colOff>
      <xdr:row>82</xdr:row>
      <xdr:rowOff>152775</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11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162952</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3878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103302</xdr:rowOff>
    </xdr:from>
    <xdr:to>
      <xdr:col>15</xdr:col>
      <xdr:colOff>133350</xdr:colOff>
      <xdr:row>83</xdr:row>
      <xdr:rowOff>33452</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16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43629</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3931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100533</xdr:rowOff>
    </xdr:from>
    <xdr:to>
      <xdr:col>11</xdr:col>
      <xdr:colOff>82550</xdr:colOff>
      <xdr:row>83</xdr:row>
      <xdr:rowOff>30683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415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40860</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3928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10420</xdr:rowOff>
    </xdr:from>
    <xdr:to>
      <xdr:col>7</xdr:col>
      <xdr:colOff>31750</xdr:colOff>
      <xdr:row>82</xdr:row>
      <xdr:rowOff>112020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406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122197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383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類似団体内平均値及び全国町村平均値を下回っているが、今後も、国や他団体の給与水準等を踏まえ、より一層の給与の適正化に努める。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89</xdr:row>
      <xdr:rowOff>138793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32807"/>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47171</xdr:rowOff>
    </xdr:from>
    <xdr:to>
      <xdr:col>81</xdr:col>
      <xdr:colOff>44450</xdr:colOff>
      <xdr:row>83</xdr:row>
      <xdr:rowOff>98879</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4277521"/>
          <a:ext cx="8382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98879</xdr:rowOff>
    </xdr:from>
    <xdr:to>
      <xdr:col>77</xdr:col>
      <xdr:colOff>44450</xdr:colOff>
      <xdr:row>84</xdr:row>
      <xdr:rowOff>30843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4329229"/>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50091</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623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30843</xdr:rowOff>
    </xdr:from>
    <xdr:to>
      <xdr:col>72</xdr:col>
      <xdr:colOff>203200</xdr:colOff>
      <xdr:row>84</xdr:row>
      <xdr:rowOff>48079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443264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167821</xdr:rowOff>
    </xdr:from>
    <xdr:to>
      <xdr:col>68</xdr:col>
      <xdr:colOff>152400</xdr:colOff>
      <xdr:row>84</xdr:row>
      <xdr:rowOff>48079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4398171"/>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169636</xdr:rowOff>
    </xdr:from>
    <xdr:to>
      <xdr:col>68</xdr:col>
      <xdr:colOff>203200</xdr:colOff>
      <xdr:row>85</xdr:row>
      <xdr:rowOff>99786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84563</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65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136270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167821</xdr:rowOff>
    </xdr:from>
    <xdr:to>
      <xdr:col>81</xdr:col>
      <xdr:colOff>95250</xdr:colOff>
      <xdr:row>83</xdr:row>
      <xdr:rowOff>97971</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22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12898</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071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48079</xdr:rowOff>
    </xdr:from>
    <xdr:to>
      <xdr:col>77</xdr:col>
      <xdr:colOff>95250</xdr:colOff>
      <xdr:row>83</xdr:row>
      <xdr:rowOff>149679</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159856</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047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151493</xdr:rowOff>
    </xdr:from>
    <xdr:to>
      <xdr:col>73</xdr:col>
      <xdr:colOff>44450</xdr:colOff>
      <xdr:row>84</xdr:row>
      <xdr:rowOff>81643</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91820</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15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168729</xdr:rowOff>
    </xdr:from>
    <xdr:to>
      <xdr:col>68</xdr:col>
      <xdr:colOff>203200</xdr:colOff>
      <xdr:row>84</xdr:row>
      <xdr:rowOff>98879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39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109056</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167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117021</xdr:rowOff>
    </xdr:from>
    <xdr:to>
      <xdr:col>64</xdr:col>
      <xdr:colOff>152400</xdr:colOff>
      <xdr:row>84</xdr:row>
      <xdr:rowOff>47171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57348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11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年度は、前年度と比較して職員数の増（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人）により、人口千人当たりの職員数が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0.09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人増加した。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今後においても、行政需要に応じて、職員の増減を適正に統制し、適切な定員管理に努める。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2258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143490"/>
          <a:ext cx="0" cy="1345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145785</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46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2258</xdr:rowOff>
    </xdr:from>
    <xdr:to>
      <xdr:col>81</xdr:col>
      <xdr:colOff>133350</xdr:colOff>
      <xdr:row>67</xdr:row>
      <xdr:rowOff>2258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48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32244</xdr:rowOff>
    </xdr:from>
    <xdr:to>
      <xdr:col>81</xdr:col>
      <xdr:colOff>44450</xdr:colOff>
      <xdr:row>61</xdr:row>
      <xdr:rowOff>44309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179800" y="10490694"/>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170762</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286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154235</xdr:rowOff>
    </xdr:from>
    <xdr:to>
      <xdr:col>81</xdr:col>
      <xdr:colOff>95250</xdr:colOff>
      <xdr:row>61</xdr:row>
      <xdr:rowOff>84385</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25541</xdr:rowOff>
    </xdr:from>
    <xdr:to>
      <xdr:col>77</xdr:col>
      <xdr:colOff>44450</xdr:colOff>
      <xdr:row>61</xdr:row>
      <xdr:rowOff>32244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290800" y="10483991"/>
          <a:ext cx="889000" cy="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152894</xdr:rowOff>
    </xdr:from>
    <xdr:to>
      <xdr:col>77</xdr:col>
      <xdr:colOff>95250</xdr:colOff>
      <xdr:row>61</xdr:row>
      <xdr:rowOff>83044</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93221</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208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25541</xdr:rowOff>
    </xdr:from>
    <xdr:to>
      <xdr:col>72</xdr:col>
      <xdr:colOff>203200</xdr:colOff>
      <xdr:row>61</xdr:row>
      <xdr:rowOff>26881</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4401800" y="10483991"/>
          <a:ext cx="889000" cy="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142170</xdr:rowOff>
    </xdr:from>
    <xdr:to>
      <xdr:col>73</xdr:col>
      <xdr:colOff>44450</xdr:colOff>
      <xdr:row>61</xdr:row>
      <xdr:rowOff>72320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4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82497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19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21520</xdr:rowOff>
    </xdr:from>
    <xdr:to>
      <xdr:col>68</xdr:col>
      <xdr:colOff>152400</xdr:colOff>
      <xdr:row>61</xdr:row>
      <xdr:rowOff>26881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3512800" y="10479970"/>
          <a:ext cx="889000" cy="5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130104</xdr:rowOff>
    </xdr:from>
    <xdr:to>
      <xdr:col>68</xdr:col>
      <xdr:colOff>203200</xdr:colOff>
      <xdr:row>61</xdr:row>
      <xdr:rowOff>60254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41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70431</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18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120721</xdr:rowOff>
    </xdr:from>
    <xdr:to>
      <xdr:col>64</xdr:col>
      <xdr:colOff>152400</xdr:colOff>
      <xdr:row>61</xdr:row>
      <xdr:rowOff>50871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40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61048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176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164959</xdr:rowOff>
    </xdr:from>
    <xdr:to>
      <xdr:col>81</xdr:col>
      <xdr:colOff>95250</xdr:colOff>
      <xdr:row>61</xdr:row>
      <xdr:rowOff>95109</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0451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137036</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424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152894</xdr:rowOff>
    </xdr:from>
    <xdr:to>
      <xdr:col>77</xdr:col>
      <xdr:colOff>95250</xdr:colOff>
      <xdr:row>61</xdr:row>
      <xdr:rowOff>83044</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0439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67821</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0526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146191</xdr:rowOff>
    </xdr:from>
    <xdr:to>
      <xdr:col>73</xdr:col>
      <xdr:colOff>44450</xdr:colOff>
      <xdr:row>61</xdr:row>
      <xdr:rowOff>76341</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0433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61118</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10519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147531</xdr:rowOff>
    </xdr:from>
    <xdr:to>
      <xdr:col>68</xdr:col>
      <xdr:colOff>203200</xdr:colOff>
      <xdr:row>61</xdr:row>
      <xdr:rowOff>77681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043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62458</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0520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142170</xdr:rowOff>
    </xdr:from>
    <xdr:to>
      <xdr:col>64</xdr:col>
      <xdr:colOff>152400</xdr:colOff>
      <xdr:row>61</xdr:row>
      <xdr:rowOff>72320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42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57097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05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か年平均である実質公債費比率は前年度比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ポイント低下している。この主な要因は、分母のうち普通交付税が増加（</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億円）したこと。分子のうち元利償還金の額について、令和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年度に償還が終了したものが多く、令和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年度地方債末現在高が前年度より減（▲約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億円）となったことにより令和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年度の償還額が減となったため、減少したことである。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今年度についても類似団体内平均値よりも数値は下回っているが、今後においても、新規の地方債発行の抑制に努め、実質公債費比率の上昇の防止に努める。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138430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175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68156</xdr:rowOff>
    </xdr:from>
    <xdr:to>
      <xdr:col>81</xdr:col>
      <xdr:colOff>44450</xdr:colOff>
      <xdr:row>41</xdr:row>
      <xdr:rowOff>84244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6179800" y="7097606"/>
          <a:ext cx="8382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37694</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84244</xdr:rowOff>
    </xdr:from>
    <xdr:to>
      <xdr:col>77</xdr:col>
      <xdr:colOff>44450</xdr:colOff>
      <xdr:row>41</xdr:row>
      <xdr:rowOff>116417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5290800" y="711369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116417</xdr:rowOff>
    </xdr:from>
    <xdr:to>
      <xdr:col>72</xdr:col>
      <xdr:colOff>203200</xdr:colOff>
      <xdr:row>41</xdr:row>
      <xdr:rowOff>148590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4401800" y="714586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148590</xdr:rowOff>
    </xdr:from>
    <xdr:to>
      <xdr:col>68</xdr:col>
      <xdr:colOff>152400</xdr:colOff>
      <xdr:row>42</xdr:row>
      <xdr:rowOff>17356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717804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121090</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17356</xdr:rowOff>
    </xdr:from>
    <xdr:to>
      <xdr:col>81</xdr:col>
      <xdr:colOff>95250</xdr:colOff>
      <xdr:row>41</xdr:row>
      <xdr:rowOff>118956</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33883</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891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33444</xdr:rowOff>
    </xdr:from>
    <xdr:to>
      <xdr:col>77</xdr:col>
      <xdr:colOff>95250</xdr:colOff>
      <xdr:row>41</xdr:row>
      <xdr:rowOff>135044</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145221</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831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65617</xdr:rowOff>
    </xdr:from>
    <xdr:to>
      <xdr:col>73</xdr:col>
      <xdr:colOff>44450</xdr:colOff>
      <xdr:row>41</xdr:row>
      <xdr:rowOff>167217</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151994</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97790</xdr:rowOff>
    </xdr:from>
    <xdr:to>
      <xdr:col>68</xdr:col>
      <xdr:colOff>203200</xdr:colOff>
      <xdr:row>42</xdr:row>
      <xdr:rowOff>27940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138006</xdr:rowOff>
    </xdr:from>
    <xdr:to>
      <xdr:col>64</xdr:col>
      <xdr:colOff>152400</xdr:colOff>
      <xdr:row>42</xdr:row>
      <xdr:rowOff>68156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52933</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充当可能財源等が将来負担額を上回ったため、引き続き、将来負担比率は算定されていない。</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今後も公債費等義務的経費の削減を中心とする行財政改革を進め、財政の健全化に努める。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22877</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251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50800</xdr:rowOff>
    </xdr:from>
    <xdr:to>
      <xdr:col>81</xdr:col>
      <xdr:colOff>95250</xdr:colOff>
      <xdr:row>13</xdr:row>
      <xdr:rowOff>152400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27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43906</xdr:rowOff>
    </xdr:from>
    <xdr:to>
      <xdr:col>73</xdr:col>
      <xdr:colOff>44450</xdr:colOff>
      <xdr:row>13</xdr:row>
      <xdr:rowOff>145506</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2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155683</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04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112849</xdr:rowOff>
    </xdr:from>
    <xdr:to>
      <xdr:col>68</xdr:col>
      <xdr:colOff>203200</xdr:colOff>
      <xdr:row>14</xdr:row>
      <xdr:rowOff>42999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53176</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129268</xdr:rowOff>
    </xdr:from>
    <xdr:to>
      <xdr:col>64</xdr:col>
      <xdr:colOff>152400</xdr:colOff>
      <xdr:row>15</xdr:row>
      <xdr:rowOff>59418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52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69595</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298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埼玉県杉戸町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43,562
42,705
30.03
16,635,759
15,851,206
761,642
9,836,182
7,582,394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人事院勧告による給与改定等により、人件費の経常経費充当一般財源等が増加（</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億円）したことから、比率は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ポイント上昇した。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今後においても、適正な定員管理に努めるとともに、民間でも実施可能な部分については、指定管理者制度の導入などを検討し、人件費の削減に努める。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2876"/>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19558</xdr:rowOff>
    </xdr:from>
    <xdr:to>
      <xdr:col>24</xdr:col>
      <xdr:colOff>25400</xdr:colOff>
      <xdr:row>37</xdr:row>
      <xdr:rowOff>28702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6320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165879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66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14986</xdr:rowOff>
    </xdr:from>
    <xdr:to>
      <xdr:col>19</xdr:col>
      <xdr:colOff>187325</xdr:colOff>
      <xdr:row>37</xdr:row>
      <xdr:rowOff>19558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586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1270</xdr:rowOff>
    </xdr:from>
    <xdr:to>
      <xdr:col>15</xdr:col>
      <xdr:colOff>98425</xdr:colOff>
      <xdr:row>37</xdr:row>
      <xdr:rowOff>14986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4492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57675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1270</xdr:rowOff>
    </xdr:from>
    <xdr:to>
      <xdr:col>11</xdr:col>
      <xdr:colOff>9525</xdr:colOff>
      <xdr:row>37</xdr:row>
      <xdr:rowOff>56134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4492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30243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98823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121429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29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140208</xdr:rowOff>
    </xdr:from>
    <xdr:to>
      <xdr:col>20</xdr:col>
      <xdr:colOff>38100</xdr:colOff>
      <xdr:row>37</xdr:row>
      <xdr:rowOff>70358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55135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135636</xdr:rowOff>
    </xdr:from>
    <xdr:to>
      <xdr:col>15</xdr:col>
      <xdr:colOff>149225</xdr:colOff>
      <xdr:row>37</xdr:row>
      <xdr:rowOff>65786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50563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121920</xdr:rowOff>
    </xdr:from>
    <xdr:to>
      <xdr:col>11</xdr:col>
      <xdr:colOff>60325</xdr:colOff>
      <xdr:row>37</xdr:row>
      <xdr:rowOff>52070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5334</xdr:rowOff>
    </xdr:from>
    <xdr:to>
      <xdr:col>6</xdr:col>
      <xdr:colOff>171450</xdr:colOff>
      <xdr:row>37</xdr:row>
      <xdr:rowOff>106934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91711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B05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年度から開設したコミュニティセンターの施設借上料や指定管理料の皆増等により、物件費の経常経費充当一般財源等が増加（</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億円）したことから、比率は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ポイント上昇した。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今後においても、契約内容等の見直しにより、競争に伴うコスト削減を図り、物件費の縮減に努める。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18415</xdr:rowOff>
    </xdr:from>
    <xdr:to>
      <xdr:col>82</xdr:col>
      <xdr:colOff>107950</xdr:colOff>
      <xdr:row>21</xdr:row>
      <xdr:rowOff>12700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41871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156227</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58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12700</xdr:rowOff>
    </xdr:from>
    <xdr:to>
      <xdr:col>82</xdr:col>
      <xdr:colOff>196850</xdr:colOff>
      <xdr:row>21</xdr:row>
      <xdr:rowOff>12700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61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104792</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16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18415</xdr:rowOff>
    </xdr:from>
    <xdr:to>
      <xdr:col>82</xdr:col>
      <xdr:colOff>196850</xdr:colOff>
      <xdr:row>14</xdr:row>
      <xdr:rowOff>18415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41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29845</xdr:rowOff>
    </xdr:from>
    <xdr:to>
      <xdr:col>82</xdr:col>
      <xdr:colOff>107950</xdr:colOff>
      <xdr:row>17</xdr:row>
      <xdr:rowOff>86995</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94449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58437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630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41910</xdr:rowOff>
    </xdr:from>
    <xdr:to>
      <xdr:col>82</xdr:col>
      <xdr:colOff>158750</xdr:colOff>
      <xdr:row>16</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78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29845</xdr:rowOff>
    </xdr:from>
    <xdr:to>
      <xdr:col>78</xdr:col>
      <xdr:colOff>69850</xdr:colOff>
      <xdr:row>17</xdr:row>
      <xdr:rowOff>41275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4782800" y="294449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36195</xdr:rowOff>
    </xdr:from>
    <xdr:to>
      <xdr:col>78</xdr:col>
      <xdr:colOff>120650</xdr:colOff>
      <xdr:row>16</xdr:row>
      <xdr:rowOff>137795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77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147972</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548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81280</xdr:rowOff>
    </xdr:from>
    <xdr:to>
      <xdr:col>73</xdr:col>
      <xdr:colOff>180975</xdr:colOff>
      <xdr:row>17</xdr:row>
      <xdr:rowOff>41275</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824480"/>
          <a:ext cx="8890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119397</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24130</xdr:rowOff>
    </xdr:from>
    <xdr:to>
      <xdr:col>69</xdr:col>
      <xdr:colOff>92075</xdr:colOff>
      <xdr:row>16</xdr:row>
      <xdr:rowOff>81280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004800" y="276733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50817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150495</xdr:rowOff>
    </xdr:from>
    <xdr:to>
      <xdr:col>65</xdr:col>
      <xdr:colOff>53975</xdr:colOff>
      <xdr:row>16</xdr:row>
      <xdr:rowOff>80645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72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65422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80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36195</xdr:rowOff>
    </xdr:from>
    <xdr:to>
      <xdr:col>82</xdr:col>
      <xdr:colOff>158750</xdr:colOff>
      <xdr:row>17</xdr:row>
      <xdr:rowOff>137795</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95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8272</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922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150495</xdr:rowOff>
    </xdr:from>
    <xdr:to>
      <xdr:col>78</xdr:col>
      <xdr:colOff>120650</xdr:colOff>
      <xdr:row>17</xdr:row>
      <xdr:rowOff>80645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89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65422</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980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161925</xdr:rowOff>
    </xdr:from>
    <xdr:to>
      <xdr:col>74</xdr:col>
      <xdr:colOff>31750</xdr:colOff>
      <xdr:row>17</xdr:row>
      <xdr:rowOff>92075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90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76852</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991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30480</xdr:rowOff>
    </xdr:from>
    <xdr:to>
      <xdr:col>69</xdr:col>
      <xdr:colOff>142875</xdr:colOff>
      <xdr:row>16</xdr:row>
      <xdr:rowOff>132080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116857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144780</xdr:rowOff>
    </xdr:from>
    <xdr:to>
      <xdr:col>65</xdr:col>
      <xdr:colOff>53975</xdr:colOff>
      <xdr:row>16</xdr:row>
      <xdr:rowOff>74930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71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85107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485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訓練等給付費負担金や制度改正の影響による児童手当の増等により、扶助費の経常経費充当一般財源等が増加（</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億円）し、比率も</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ポイント上昇した。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一般的に扶助費の削減は困難であるが、町単独事業に係るものについては、不断の見直しを行うなど、引き続き適正水準の維持に努める。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4" name="扶助費グラフ枠">
          <a:extLst>
            <a:ext uri="{FF2B5EF4-FFF2-40B4-BE49-F238E27FC236}">
              <a16:creationId xmlns:a16="http://schemas.microsoft.com/office/drawing/2014/main" id="{00000000-0008-0000-0400-0000A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104140</xdr:rowOff>
    </xdr:from>
    <xdr:to>
      <xdr:col>24</xdr:col>
      <xdr:colOff>25400</xdr:colOff>
      <xdr:row>61</xdr:row>
      <xdr:rowOff>60706</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flipV="1">
          <a:off x="4826000" y="9019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32783</xdr:rowOff>
    </xdr:from>
    <xdr:ext cx="762000" cy="259045"/>
    <xdr:sp macro="" textlink="">
      <xdr:nvSpPr>
        <xdr:cNvPr id="176" name="扶助費最小値テキスト">
          <a:extLst>
            <a:ext uri="{FF2B5EF4-FFF2-40B4-BE49-F238E27FC236}">
              <a16:creationId xmlns:a16="http://schemas.microsoft.com/office/drawing/2014/main" id="{00000000-0008-0000-0400-0000B0000000}"/>
            </a:ext>
          </a:extLst>
        </xdr:cNvPr>
        <xdr:cNvSpPr txBox="1"/>
      </xdr:nvSpPr>
      <xdr:spPr>
        <a:xfrm>
          <a:off x="4914900" y="1049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60706</xdr:rowOff>
    </xdr:from>
    <xdr:to>
      <xdr:col>24</xdr:col>
      <xdr:colOff>114300</xdr:colOff>
      <xdr:row>61</xdr:row>
      <xdr:rowOff>60706</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4737100" y="1051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19067</xdr:rowOff>
    </xdr:from>
    <xdr:ext cx="762000" cy="259045"/>
    <xdr:sp macro="" textlink="">
      <xdr:nvSpPr>
        <xdr:cNvPr id="178" name="扶助費最大値テキスト">
          <a:extLst>
            <a:ext uri="{FF2B5EF4-FFF2-40B4-BE49-F238E27FC236}">
              <a16:creationId xmlns:a16="http://schemas.microsoft.com/office/drawing/2014/main" id="{00000000-0008-0000-0400-0000B2000000}"/>
            </a:ext>
          </a:extLst>
        </xdr:cNvPr>
        <xdr:cNvSpPr txBox="1"/>
      </xdr:nvSpPr>
      <xdr:spPr>
        <a:xfrm>
          <a:off x="4914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104140</xdr:rowOff>
    </xdr:from>
    <xdr:to>
      <xdr:col>24</xdr:col>
      <xdr:colOff>114300</xdr:colOff>
      <xdr:row>52</xdr:row>
      <xdr:rowOff>104140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74422</xdr:rowOff>
    </xdr:from>
    <xdr:to>
      <xdr:col>24</xdr:col>
      <xdr:colOff>25400</xdr:colOff>
      <xdr:row>55</xdr:row>
      <xdr:rowOff>165862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3987800" y="9504172"/>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132859</xdr:rowOff>
    </xdr:from>
    <xdr:ext cx="762000" cy="259045"/>
    <xdr:sp macro="" textlink="">
      <xdr:nvSpPr>
        <xdr:cNvPr id="181" name="扶助費平均値テキスト">
          <a:extLst>
            <a:ext uri="{FF2B5EF4-FFF2-40B4-BE49-F238E27FC236}">
              <a16:creationId xmlns:a16="http://schemas.microsoft.com/office/drawing/2014/main" id="{00000000-0008-0000-0400-0000B5000000}"/>
            </a:ext>
          </a:extLst>
        </xdr:cNvPr>
        <xdr:cNvSpPr txBox="1"/>
      </xdr:nvSpPr>
      <xdr:spPr>
        <a:xfrm>
          <a:off x="4914900" y="9562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160782</xdr:rowOff>
    </xdr:from>
    <xdr:to>
      <xdr:col>24</xdr:col>
      <xdr:colOff>76200</xdr:colOff>
      <xdr:row>56</xdr:row>
      <xdr:rowOff>90932</xdr:rowOff>
    </xdr:to>
    <xdr:sp macro="" textlink="">
      <xdr:nvSpPr>
        <xdr:cNvPr id="182" name="フローチャート: 判断 181">
          <a:extLst>
            <a:ext uri="{FF2B5EF4-FFF2-40B4-BE49-F238E27FC236}">
              <a16:creationId xmlns:a16="http://schemas.microsoft.com/office/drawing/2014/main" id="{00000000-0008-0000-0400-0000B6000000}"/>
            </a:ext>
          </a:extLst>
        </xdr:cNvPr>
        <xdr:cNvSpPr/>
      </xdr:nvSpPr>
      <xdr:spPr>
        <a:xfrm>
          <a:off x="4775200" y="959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10414</xdr:rowOff>
    </xdr:from>
    <xdr:to>
      <xdr:col>19</xdr:col>
      <xdr:colOff>187325</xdr:colOff>
      <xdr:row>55</xdr:row>
      <xdr:rowOff>74422</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098800" y="944016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124206</xdr:rowOff>
    </xdr:from>
    <xdr:to>
      <xdr:col>20</xdr:col>
      <xdr:colOff>38100</xdr:colOff>
      <xdr:row>56</xdr:row>
      <xdr:rowOff>54356</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937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39133</xdr:rowOff>
    </xdr:from>
    <xdr:ext cx="7366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3606800" y="9640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127000</xdr:rowOff>
    </xdr:from>
    <xdr:to>
      <xdr:col>15</xdr:col>
      <xdr:colOff>98425</xdr:colOff>
      <xdr:row>55</xdr:row>
      <xdr:rowOff>10414</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2209800" y="938530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155719</xdr:rowOff>
    </xdr:from>
    <xdr:ext cx="7620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2717800" y="958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127000</xdr:rowOff>
    </xdr:from>
    <xdr:to>
      <xdr:col>11</xdr:col>
      <xdr:colOff>9525</xdr:colOff>
      <xdr:row>54</xdr:row>
      <xdr:rowOff>127000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1320800" y="9385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23622</xdr:rowOff>
    </xdr:from>
    <xdr:to>
      <xdr:col>11</xdr:col>
      <xdr:colOff>60325</xdr:colOff>
      <xdr:row>55</xdr:row>
      <xdr:rowOff>125222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2159000" y="945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109999</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1828800" y="9539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69342</xdr:rowOff>
    </xdr:from>
    <xdr:to>
      <xdr:col>6</xdr:col>
      <xdr:colOff>171450</xdr:colOff>
      <xdr:row>55</xdr:row>
      <xdr:rowOff>170942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1270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155719</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939800" y="958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115062</xdr:rowOff>
    </xdr:from>
    <xdr:to>
      <xdr:col>24</xdr:col>
      <xdr:colOff>76200</xdr:colOff>
      <xdr:row>56</xdr:row>
      <xdr:rowOff>45212</xdr:rowOff>
    </xdr:to>
    <xdr:sp macro="" textlink="">
      <xdr:nvSpPr>
        <xdr:cNvPr id="199" name="楕円 198">
          <a:extLst>
            <a:ext uri="{FF2B5EF4-FFF2-40B4-BE49-F238E27FC236}">
              <a16:creationId xmlns:a16="http://schemas.microsoft.com/office/drawing/2014/main" id="{00000000-0008-0000-0400-0000C7000000}"/>
            </a:ext>
          </a:extLst>
        </xdr:cNvPr>
        <xdr:cNvSpPr/>
      </xdr:nvSpPr>
      <xdr:spPr>
        <a:xfrm>
          <a:off x="4775200" y="954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131589</xdr:rowOff>
    </xdr:from>
    <xdr:ext cx="762000" cy="259045"/>
    <xdr:sp macro="" textlink="">
      <xdr:nvSpPr>
        <xdr:cNvPr id="200" name="扶助費該当値テキスト">
          <a:extLst>
            <a:ext uri="{FF2B5EF4-FFF2-40B4-BE49-F238E27FC236}">
              <a16:creationId xmlns:a16="http://schemas.microsoft.com/office/drawing/2014/main" id="{00000000-0008-0000-0400-0000C8000000}"/>
            </a:ext>
          </a:extLst>
        </xdr:cNvPr>
        <xdr:cNvSpPr txBox="1"/>
      </xdr:nvSpPr>
      <xdr:spPr>
        <a:xfrm>
          <a:off x="4914900" y="9389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23622</xdr:rowOff>
    </xdr:from>
    <xdr:to>
      <xdr:col>20</xdr:col>
      <xdr:colOff>38100</xdr:colOff>
      <xdr:row>55</xdr:row>
      <xdr:rowOff>125222</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3937000" y="945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135399</xdr:rowOff>
    </xdr:from>
    <xdr:ext cx="7366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606800" y="9222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131064</xdr:rowOff>
    </xdr:from>
    <xdr:to>
      <xdr:col>15</xdr:col>
      <xdr:colOff>149225</xdr:colOff>
      <xdr:row>55</xdr:row>
      <xdr:rowOff>61214</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048000" y="938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71391</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15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76200</xdr:rowOff>
    </xdr:from>
    <xdr:to>
      <xdr:col>11</xdr:col>
      <xdr:colOff>60325</xdr:colOff>
      <xdr:row>55</xdr:row>
      <xdr:rowOff>6350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2159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16527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828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1270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その他としては、国民健康保険特別会計への法定外繰出金の増加等により、繰出金の経常経費充当一般財源等が増加（</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億円）となっているが、分母である経常一般財源の伸びが大きかったため、比率としては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ポイント低下した。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今後においても、特別会計への繰出金の抑制を図るため、税率や使用料の見直しによる経営健全化をはじめ、各種負担の適正化を検討し、普通会計からの負担額を減らすよう努める。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1" name="直線コネクタ 220">
          <a:extLst>
            <a:ext uri="{FF2B5EF4-FFF2-40B4-BE49-F238E27FC236}">
              <a16:creationId xmlns:a16="http://schemas.microsoft.com/office/drawing/2014/main" id="{00000000-0008-0000-0400-0000D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61</xdr:row>
      <xdr:rowOff>19050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1694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162577</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19050</xdr:rowOff>
    </xdr:from>
    <xdr:to>
      <xdr:col>82</xdr:col>
      <xdr:colOff>196850</xdr:colOff>
      <xdr:row>61</xdr:row>
      <xdr:rowOff>19050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4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152400</xdr:rowOff>
    </xdr:from>
    <xdr:to>
      <xdr:col>82</xdr:col>
      <xdr:colOff>107950</xdr:colOff>
      <xdr:row>61</xdr:row>
      <xdr:rowOff>19050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671800" y="104394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99077</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70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107950</xdr:rowOff>
    </xdr:from>
    <xdr:to>
      <xdr:col>78</xdr:col>
      <xdr:colOff>69850</xdr:colOff>
      <xdr:row>61</xdr:row>
      <xdr:rowOff>19050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10223500"/>
          <a:ext cx="889000" cy="2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158750</xdr:rowOff>
    </xdr:from>
    <xdr:to>
      <xdr:col>78</xdr:col>
      <xdr:colOff>120650</xdr:colOff>
      <xdr:row>58</xdr:row>
      <xdr:rowOff>88900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99077</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700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165100</xdr:rowOff>
    </xdr:from>
    <xdr:to>
      <xdr:col>73</xdr:col>
      <xdr:colOff>180975</xdr:colOff>
      <xdr:row>59</xdr:row>
      <xdr:rowOff>107950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10109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73677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165100</xdr:rowOff>
    </xdr:from>
    <xdr:to>
      <xdr:col>69</xdr:col>
      <xdr:colOff>92075</xdr:colOff>
      <xdr:row>59</xdr:row>
      <xdr:rowOff>44450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101092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168927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101600</xdr:rowOff>
    </xdr:from>
    <xdr:to>
      <xdr:col>82</xdr:col>
      <xdr:colOff>158750</xdr:colOff>
      <xdr:row>61</xdr:row>
      <xdr:rowOff>31750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10177</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139700</xdr:rowOff>
    </xdr:from>
    <xdr:to>
      <xdr:col>78</xdr:col>
      <xdr:colOff>120650</xdr:colOff>
      <xdr:row>61</xdr:row>
      <xdr:rowOff>69850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54627</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1051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57150</xdr:rowOff>
    </xdr:from>
    <xdr:to>
      <xdr:col>74</xdr:col>
      <xdr:colOff>31750</xdr:colOff>
      <xdr:row>59</xdr:row>
      <xdr:rowOff>158750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143527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114300</xdr:rowOff>
    </xdr:from>
    <xdr:to>
      <xdr:col>69</xdr:col>
      <xdr:colOff>142875</xdr:colOff>
      <xdr:row>59</xdr:row>
      <xdr:rowOff>44450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29227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165100</xdr:rowOff>
    </xdr:from>
    <xdr:to>
      <xdr:col>65</xdr:col>
      <xdr:colOff>53975</xdr:colOff>
      <xdr:row>59</xdr:row>
      <xdr:rowOff>95250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80027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1019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下水道事業会計負担金の減等により、補助費等の経常経費充当一般財源等が減少（▲約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億円）したことから、比率も</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ポイント低下した。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今後においても、各種補助金等について見直しを行い、補助費等の抑制に努める。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100330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6362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72407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100330</xdr:rowOff>
    </xdr:from>
    <xdr:to>
      <xdr:col>82</xdr:col>
      <xdr:colOff>196850</xdr:colOff>
      <xdr:row>41</xdr:row>
      <xdr:rowOff>100330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46990</xdr:rowOff>
    </xdr:from>
    <xdr:to>
      <xdr:col>82</xdr:col>
      <xdr:colOff>107950</xdr:colOff>
      <xdr:row>35</xdr:row>
      <xdr:rowOff>115570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604774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109237</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8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137160</xdr:rowOff>
    </xdr:from>
    <xdr:to>
      <xdr:col>82</xdr:col>
      <xdr:colOff>158750</xdr:colOff>
      <xdr:row>37</xdr:row>
      <xdr:rowOff>67310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115570</xdr:rowOff>
    </xdr:from>
    <xdr:to>
      <xdr:col>78</xdr:col>
      <xdr:colOff>69850</xdr:colOff>
      <xdr:row>35</xdr:row>
      <xdr:rowOff>161290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4782800" y="61163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129540</xdr:rowOff>
    </xdr:from>
    <xdr:to>
      <xdr:col>78</xdr:col>
      <xdr:colOff>120650</xdr:colOff>
      <xdr:row>37</xdr:row>
      <xdr:rowOff>59690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44467</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161290</xdr:rowOff>
    </xdr:from>
    <xdr:to>
      <xdr:col>73</xdr:col>
      <xdr:colOff>180975</xdr:colOff>
      <xdr:row>36</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893800" y="61620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91440</xdr:rowOff>
    </xdr:from>
    <xdr:to>
      <xdr:col>74</xdr:col>
      <xdr:colOff>31750</xdr:colOff>
      <xdr:row>37</xdr:row>
      <xdr:rowOff>21590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6367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127000</xdr:rowOff>
    </xdr:from>
    <xdr:to>
      <xdr:col>69</xdr:col>
      <xdr:colOff>92075</xdr:colOff>
      <xdr:row>36</xdr:row>
      <xdr:rowOff>165100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299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53340</xdr:rowOff>
    </xdr:from>
    <xdr:to>
      <xdr:col>69</xdr:col>
      <xdr:colOff>142875</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165117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54627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167640</xdr:rowOff>
    </xdr:from>
    <xdr:to>
      <xdr:col>82</xdr:col>
      <xdr:colOff>158750</xdr:colOff>
      <xdr:row>35</xdr:row>
      <xdr:rowOff>97790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12717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64770</xdr:rowOff>
    </xdr:from>
    <xdr:to>
      <xdr:col>78</xdr:col>
      <xdr:colOff>120650</xdr:colOff>
      <xdr:row>35</xdr:row>
      <xdr:rowOff>166370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5097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834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110490</xdr:rowOff>
    </xdr:from>
    <xdr:to>
      <xdr:col>74</xdr:col>
      <xdr:colOff>31750</xdr:colOff>
      <xdr:row>36</xdr:row>
      <xdr:rowOff>40640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50817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76200</xdr:rowOff>
    </xdr:from>
    <xdr:to>
      <xdr:col>69</xdr:col>
      <xdr:colOff>142875</xdr:colOff>
      <xdr:row>37</xdr:row>
      <xdr:rowOff>6350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162577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29227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臨時財政対策債等、過去に借入れた起債の償還が終了したことにより、償還元金が減少したこと等により、公債費の経常経費充当一般財源等が減少（▲約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億円）し、比率も</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ポイント低下した。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今後においても、「起債額を当該年度の償還元金を超えない」を基本ルールとして、新規の地方債発行の抑制を図る。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40132</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663424"/>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170435</xdr:rowOff>
    </xdr:from>
    <xdr:to>
      <xdr:col>24</xdr:col>
      <xdr:colOff>25400</xdr:colOff>
      <xdr:row>76</xdr:row>
      <xdr:rowOff>58420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3029185"/>
          <a:ext cx="8382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57421</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3087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85344</xdr:rowOff>
    </xdr:from>
    <xdr:to>
      <xdr:col>24</xdr:col>
      <xdr:colOff>76200</xdr:colOff>
      <xdr:row>77</xdr:row>
      <xdr:rowOff>15494</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58420</xdr:rowOff>
    </xdr:from>
    <xdr:to>
      <xdr:col>19</xdr:col>
      <xdr:colOff>187325</xdr:colOff>
      <xdr:row>76</xdr:row>
      <xdr:rowOff>67563</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098800" y="13088620"/>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103632</xdr:rowOff>
    </xdr:from>
    <xdr:to>
      <xdr:col>20</xdr:col>
      <xdr:colOff>38100</xdr:colOff>
      <xdr:row>77</xdr:row>
      <xdr:rowOff>33782</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18559</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3220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44704</xdr:rowOff>
    </xdr:from>
    <xdr:to>
      <xdr:col>15</xdr:col>
      <xdr:colOff>98425</xdr:colOff>
      <xdr:row>76</xdr:row>
      <xdr:rowOff>67563</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3074904"/>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108204</xdr:rowOff>
    </xdr:from>
    <xdr:to>
      <xdr:col>15</xdr:col>
      <xdr:colOff>149225</xdr:colOff>
      <xdr:row>77</xdr:row>
      <xdr:rowOff>38354</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23131</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44704</xdr:rowOff>
    </xdr:from>
    <xdr:to>
      <xdr:col>11</xdr:col>
      <xdr:colOff>9525</xdr:colOff>
      <xdr:row>76</xdr:row>
      <xdr:rowOff>76708</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1320800" y="1307490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80772</xdr:rowOff>
    </xdr:from>
    <xdr:to>
      <xdr:col>11</xdr:col>
      <xdr:colOff>60325</xdr:colOff>
      <xdr:row>77</xdr:row>
      <xdr:rowOff>10922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167149</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112776</xdr:rowOff>
    </xdr:from>
    <xdr:to>
      <xdr:col>6</xdr:col>
      <xdr:colOff>171450</xdr:colOff>
      <xdr:row>77</xdr:row>
      <xdr:rowOff>42926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27703</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119634</xdr:rowOff>
    </xdr:from>
    <xdr:to>
      <xdr:col>24</xdr:col>
      <xdr:colOff>76200</xdr:colOff>
      <xdr:row>76</xdr:row>
      <xdr:rowOff>49783</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2978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136161</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2823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7620</xdr:rowOff>
    </xdr:from>
    <xdr:to>
      <xdr:col>20</xdr:col>
      <xdr:colOff>38100</xdr:colOff>
      <xdr:row>76</xdr:row>
      <xdr:rowOff>109220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119397</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80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16763</xdr:rowOff>
    </xdr:from>
    <xdr:to>
      <xdr:col>15</xdr:col>
      <xdr:colOff>149225</xdr:colOff>
      <xdr:row>76</xdr:row>
      <xdr:rowOff>118363</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128541</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81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165354</xdr:rowOff>
    </xdr:from>
    <xdr:to>
      <xdr:col>11</xdr:col>
      <xdr:colOff>60325</xdr:colOff>
      <xdr:row>76</xdr:row>
      <xdr:rowOff>95504</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105681</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25908</xdr:rowOff>
    </xdr:from>
    <xdr:to>
      <xdr:col>6</xdr:col>
      <xdr:colOff>171450</xdr:colOff>
      <xdr:row>76</xdr:row>
      <xdr:rowOff>127508</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137685</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2824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公債費以外に係る経常収支比率が上昇している理由は、物件費及び人件費の経常経費充当一般財源等の伸びが大きかったことが、主な要因となっている。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扶助費や物件費が増加傾向であるため、扶助費については町単独事業の見直しを行い、物件費については契約内容等の見直しにより経常経費の縮減に努める。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77470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5476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49547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77470</xdr:rowOff>
    </xdr:from>
    <xdr:to>
      <xdr:col>82</xdr:col>
      <xdr:colOff>196850</xdr:colOff>
      <xdr:row>81</xdr:row>
      <xdr:rowOff>77470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64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73661</xdr:rowOff>
    </xdr:from>
    <xdr:to>
      <xdr:col>82</xdr:col>
      <xdr:colOff>107950</xdr:colOff>
      <xdr:row>77</xdr:row>
      <xdr:rowOff>111761</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3275311"/>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153688</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012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137161</xdr:rowOff>
    </xdr:from>
    <xdr:to>
      <xdr:col>82</xdr:col>
      <xdr:colOff>158750</xdr:colOff>
      <xdr:row>77</xdr:row>
      <xdr:rowOff>67311</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168911</xdr:rowOff>
    </xdr:from>
    <xdr:to>
      <xdr:col>78</xdr:col>
      <xdr:colOff>69850</xdr:colOff>
      <xdr:row>77</xdr:row>
      <xdr:rowOff>73661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3199111"/>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114300</xdr:rowOff>
    </xdr:from>
    <xdr:to>
      <xdr:col>78</xdr:col>
      <xdr:colOff>120650</xdr:colOff>
      <xdr:row>77</xdr:row>
      <xdr:rowOff>44450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54627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81280</xdr:rowOff>
    </xdr:from>
    <xdr:to>
      <xdr:col>73</xdr:col>
      <xdr:colOff>180975</xdr:colOff>
      <xdr:row>76</xdr:row>
      <xdr:rowOff>168911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3111480"/>
          <a:ext cx="8890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41911</xdr:rowOff>
    </xdr:from>
    <xdr:to>
      <xdr:col>74</xdr:col>
      <xdr:colOff>31750</xdr:colOff>
      <xdr:row>76</xdr:row>
      <xdr:rowOff>143511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153687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81280</xdr:rowOff>
    </xdr:from>
    <xdr:to>
      <xdr:col>69</xdr:col>
      <xdr:colOff>92075</xdr:colOff>
      <xdr:row>76</xdr:row>
      <xdr:rowOff>123189</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311148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83820</xdr:rowOff>
    </xdr:from>
    <xdr:to>
      <xdr:col>69</xdr:col>
      <xdr:colOff>142875</xdr:colOff>
      <xdr:row>76</xdr:row>
      <xdr:rowOff>13970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24147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271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87630</xdr:rowOff>
    </xdr:from>
    <xdr:to>
      <xdr:col>65</xdr:col>
      <xdr:colOff>53975</xdr:colOff>
      <xdr:row>77</xdr:row>
      <xdr:rowOff>17780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2557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320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60961</xdr:rowOff>
    </xdr:from>
    <xdr:to>
      <xdr:col>82</xdr:col>
      <xdr:colOff>158750</xdr:colOff>
      <xdr:row>77</xdr:row>
      <xdr:rowOff>162561</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26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33038</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22861</xdr:rowOff>
    </xdr:from>
    <xdr:to>
      <xdr:col>78</xdr:col>
      <xdr:colOff>120650</xdr:colOff>
      <xdr:row>77</xdr:row>
      <xdr:rowOff>124461</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22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109238</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310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118111</xdr:rowOff>
    </xdr:from>
    <xdr:to>
      <xdr:col>74</xdr:col>
      <xdr:colOff>31750</xdr:colOff>
      <xdr:row>77</xdr:row>
      <xdr:rowOff>48261</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14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33038</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30480</xdr:rowOff>
    </xdr:from>
    <xdr:to>
      <xdr:col>69</xdr:col>
      <xdr:colOff>142875</xdr:colOff>
      <xdr:row>76</xdr:row>
      <xdr:rowOff>132080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116857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72389</xdr:rowOff>
    </xdr:from>
    <xdr:to>
      <xdr:col>65</xdr:col>
      <xdr:colOff>53975</xdr:colOff>
      <xdr:row>77</xdr:row>
      <xdr:rowOff>2539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10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12717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287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埼玉県杉戸町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13754</xdr:rowOff>
    </xdr:from>
    <xdr:to>
      <xdr:col>29</xdr:col>
      <xdr:colOff>127000</xdr:colOff>
      <xdr:row>20</xdr:row>
      <xdr:rowOff>147561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90229"/>
          <a:ext cx="0" cy="13339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119638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9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147561</xdr:rowOff>
    </xdr:from>
    <xdr:to>
      <xdr:col>30</xdr:col>
      <xdr:colOff>25400</xdr:colOff>
      <xdr:row>20</xdr:row>
      <xdr:rowOff>147561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24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100131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3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13754</xdr:rowOff>
    </xdr:from>
    <xdr:to>
      <xdr:col>30</xdr:col>
      <xdr:colOff>25400</xdr:colOff>
      <xdr:row>13</xdr:row>
      <xdr:rowOff>13754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90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128016</xdr:rowOff>
    </xdr:from>
    <xdr:to>
      <xdr:col>29</xdr:col>
      <xdr:colOff>127000</xdr:colOff>
      <xdr:row>19</xdr:row>
      <xdr:rowOff>163259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433191"/>
          <a:ext cx="647700" cy="352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114812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770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98285</xdr:rowOff>
    </xdr:from>
    <xdr:to>
      <xdr:col>29</xdr:col>
      <xdr:colOff>177800</xdr:colOff>
      <xdr:row>19</xdr:row>
      <xdr:rowOff>28435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2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147384</xdr:rowOff>
    </xdr:from>
    <xdr:to>
      <xdr:col>26</xdr:col>
      <xdr:colOff>50800</xdr:colOff>
      <xdr:row>19</xdr:row>
      <xdr:rowOff>163259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452559"/>
          <a:ext cx="698500" cy="158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160452</xdr:rowOff>
    </xdr:from>
    <xdr:to>
      <xdr:col>26</xdr:col>
      <xdr:colOff>101600</xdr:colOff>
      <xdr:row>19</xdr:row>
      <xdr:rowOff>90602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2941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100779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63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147384</xdr:rowOff>
    </xdr:from>
    <xdr:to>
      <xdr:col>22</xdr:col>
      <xdr:colOff>114300</xdr:colOff>
      <xdr:row>19</xdr:row>
      <xdr:rowOff>148349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452559"/>
          <a:ext cx="698500" cy="9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22873</xdr:rowOff>
    </xdr:from>
    <xdr:to>
      <xdr:col>22</xdr:col>
      <xdr:colOff>165100</xdr:colOff>
      <xdr:row>19</xdr:row>
      <xdr:rowOff>124473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28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134650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9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129451</xdr:rowOff>
    </xdr:from>
    <xdr:to>
      <xdr:col>18</xdr:col>
      <xdr:colOff>177800</xdr:colOff>
      <xdr:row>19</xdr:row>
      <xdr:rowOff>148349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434626"/>
          <a:ext cx="698500" cy="188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35281</xdr:rowOff>
    </xdr:from>
    <xdr:to>
      <xdr:col>19</xdr:col>
      <xdr:colOff>38100</xdr:colOff>
      <xdr:row>19</xdr:row>
      <xdr:rowOff>136881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0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147058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09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56426</xdr:rowOff>
    </xdr:from>
    <xdr:to>
      <xdr:col>15</xdr:col>
      <xdr:colOff>101600</xdr:colOff>
      <xdr:row>19</xdr:row>
      <xdr:rowOff>158026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1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168203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30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77216</xdr:rowOff>
    </xdr:from>
    <xdr:to>
      <xdr:col>29</xdr:col>
      <xdr:colOff>177800</xdr:colOff>
      <xdr:row>20</xdr:row>
      <xdr:rowOff>7366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3823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49293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54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112459</xdr:rowOff>
    </xdr:from>
    <xdr:to>
      <xdr:col>26</xdr:col>
      <xdr:colOff>101600</xdr:colOff>
      <xdr:row>20</xdr:row>
      <xdr:rowOff>42609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4176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27386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504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96584</xdr:rowOff>
    </xdr:from>
    <xdr:to>
      <xdr:col>22</xdr:col>
      <xdr:colOff>165100</xdr:colOff>
      <xdr:row>20</xdr:row>
      <xdr:rowOff>26734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4017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11511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88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97549</xdr:rowOff>
    </xdr:from>
    <xdr:to>
      <xdr:col>19</xdr:col>
      <xdr:colOff>38100</xdr:colOff>
      <xdr:row>20</xdr:row>
      <xdr:rowOff>27699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027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12476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8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78651</xdr:rowOff>
    </xdr:from>
    <xdr:to>
      <xdr:col>15</xdr:col>
      <xdr:colOff>101600</xdr:colOff>
      <xdr:row>20</xdr:row>
      <xdr:rowOff>8801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838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165028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70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53505</xdr:rowOff>
    </xdr:from>
    <xdr:to>
      <xdr:col>29</xdr:col>
      <xdr:colOff>127000</xdr:colOff>
      <xdr:row>37</xdr:row>
      <xdr:rowOff>36726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5978055"/>
          <a:ext cx="0" cy="11833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8803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3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36726</xdr:rowOff>
    </xdr:from>
    <xdr:to>
      <xdr:col>30</xdr:col>
      <xdr:colOff>25400</xdr:colOff>
      <xdr:row>37</xdr:row>
      <xdr:rowOff>36726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614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311332</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72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53505</xdr:rowOff>
    </xdr:from>
    <xdr:to>
      <xdr:col>30</xdr:col>
      <xdr:colOff>25400</xdr:colOff>
      <xdr:row>33</xdr:row>
      <xdr:rowOff>53505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59780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106997</xdr:rowOff>
    </xdr:from>
    <xdr:to>
      <xdr:col>29</xdr:col>
      <xdr:colOff>127000</xdr:colOff>
      <xdr:row>35</xdr:row>
      <xdr:rowOff>138590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717347"/>
          <a:ext cx="647700" cy="315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194111</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461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6134</xdr:rowOff>
    </xdr:from>
    <xdr:to>
      <xdr:col>29</xdr:col>
      <xdr:colOff>177800</xdr:colOff>
      <xdr:row>35</xdr:row>
      <xdr:rowOff>107734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16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106997</xdr:rowOff>
    </xdr:from>
    <xdr:to>
      <xdr:col>26</xdr:col>
      <xdr:colOff>50800</xdr:colOff>
      <xdr:row>35</xdr:row>
      <xdr:rowOff>111706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717347"/>
          <a:ext cx="698500" cy="47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18364</xdr:rowOff>
    </xdr:from>
    <xdr:to>
      <xdr:col>26</xdr:col>
      <xdr:colOff>101600</xdr:colOff>
      <xdr:row>35</xdr:row>
      <xdr:rowOff>119964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28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130141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397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111706</xdr:rowOff>
    </xdr:from>
    <xdr:to>
      <xdr:col>22</xdr:col>
      <xdr:colOff>114300</xdr:colOff>
      <xdr:row>35</xdr:row>
      <xdr:rowOff>117604</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722056"/>
          <a:ext cx="698500" cy="58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28308</xdr:rowOff>
    </xdr:from>
    <xdr:to>
      <xdr:col>22</xdr:col>
      <xdr:colOff>165100</xdr:colOff>
      <xdr:row>35</xdr:row>
      <xdr:rowOff>129908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638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140085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07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78514</xdr:rowOff>
    </xdr:from>
    <xdr:to>
      <xdr:col>18</xdr:col>
      <xdr:colOff>177800</xdr:colOff>
      <xdr:row>35</xdr:row>
      <xdr:rowOff>117604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6688864"/>
          <a:ext cx="698500" cy="390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56060</xdr:rowOff>
    </xdr:from>
    <xdr:to>
      <xdr:col>19</xdr:col>
      <xdr:colOff>38100</xdr:colOff>
      <xdr:row>35</xdr:row>
      <xdr:rowOff>157660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6664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167838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435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71354</xdr:rowOff>
    </xdr:from>
    <xdr:to>
      <xdr:col>15</xdr:col>
      <xdr:colOff>101600</xdr:colOff>
      <xdr:row>35</xdr:row>
      <xdr:rowOff>172954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681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157731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76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87790</xdr:rowOff>
    </xdr:from>
    <xdr:to>
      <xdr:col>29</xdr:col>
      <xdr:colOff>177800</xdr:colOff>
      <xdr:row>35</xdr:row>
      <xdr:rowOff>189390</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6981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59867</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670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56197</xdr:rowOff>
    </xdr:from>
    <xdr:to>
      <xdr:col>26</xdr:col>
      <xdr:colOff>101600</xdr:colOff>
      <xdr:row>35</xdr:row>
      <xdr:rowOff>157797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6665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142574</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7529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60906</xdr:rowOff>
    </xdr:from>
    <xdr:to>
      <xdr:col>22</xdr:col>
      <xdr:colOff>165100</xdr:colOff>
      <xdr:row>35</xdr:row>
      <xdr:rowOff>162506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6712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147283</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757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66804</xdr:rowOff>
    </xdr:from>
    <xdr:to>
      <xdr:col>19</xdr:col>
      <xdr:colOff>38100</xdr:colOff>
      <xdr:row>35</xdr:row>
      <xdr:rowOff>168404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6771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153181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763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27714</xdr:rowOff>
    </xdr:from>
    <xdr:to>
      <xdr:col>15</xdr:col>
      <xdr:colOff>101600</xdr:colOff>
      <xdr:row>35</xdr:row>
      <xdr:rowOff>129314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6380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139491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406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埼玉県杉戸町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43,562
42,705
30.03
16,635,759
15,851,206
761,642
9,836,182
7,582,394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73096</xdr:rowOff>
    </xdr:from>
    <xdr:to>
      <xdr:col>24</xdr:col>
      <xdr:colOff>62865</xdr:colOff>
      <xdr:row>38</xdr:row>
      <xdr:rowOff>141366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16596"/>
          <a:ext cx="1270" cy="1439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145193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141366</xdr:rowOff>
    </xdr:from>
    <xdr:to>
      <xdr:col>24</xdr:col>
      <xdr:colOff>152400</xdr:colOff>
      <xdr:row>38</xdr:row>
      <xdr:rowOff>141366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56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19773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73096</xdr:rowOff>
    </xdr:from>
    <xdr:to>
      <xdr:col>24</xdr:col>
      <xdr:colOff>152400</xdr:colOff>
      <xdr:row>30</xdr:row>
      <xdr:rowOff>73096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1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86289</xdr:rowOff>
    </xdr:from>
    <xdr:to>
      <xdr:col>24</xdr:col>
      <xdr:colOff>63500</xdr:colOff>
      <xdr:row>37</xdr:row>
      <xdr:rowOff>150314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29939"/>
          <a:ext cx="838200" cy="64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61322</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620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38445</xdr:rowOff>
    </xdr:from>
    <xdr:to>
      <xdr:col>24</xdr:col>
      <xdr:colOff>114300</xdr:colOff>
      <xdr:row>36</xdr:row>
      <xdr:rowOff>140045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150314</xdr:rowOff>
    </xdr:from>
    <xdr:to>
      <xdr:col>19</xdr:col>
      <xdr:colOff>177800</xdr:colOff>
      <xdr:row>37</xdr:row>
      <xdr:rowOff>159098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493964"/>
          <a:ext cx="889000" cy="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117508</xdr:rowOff>
    </xdr:from>
    <xdr:to>
      <xdr:col>20</xdr:col>
      <xdr:colOff>38100</xdr:colOff>
      <xdr:row>37</xdr:row>
      <xdr:rowOff>47658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64185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64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159098</xdr:rowOff>
    </xdr:from>
    <xdr:to>
      <xdr:col>15</xdr:col>
      <xdr:colOff>50800</xdr:colOff>
      <xdr:row>37</xdr:row>
      <xdr:rowOff>167949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502748"/>
          <a:ext cx="889000" cy="8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145185</xdr:rowOff>
    </xdr:from>
    <xdr:to>
      <xdr:col>15</xdr:col>
      <xdr:colOff>101600</xdr:colOff>
      <xdr:row>37</xdr:row>
      <xdr:rowOff>75335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91862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134540</xdr:rowOff>
    </xdr:from>
    <xdr:to>
      <xdr:col>10</xdr:col>
      <xdr:colOff>114300</xdr:colOff>
      <xdr:row>37</xdr:row>
      <xdr:rowOff>167949</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478190"/>
          <a:ext cx="889000" cy="33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152989</xdr:rowOff>
    </xdr:from>
    <xdr:to>
      <xdr:col>10</xdr:col>
      <xdr:colOff>165100</xdr:colOff>
      <xdr:row>37</xdr:row>
      <xdr:rowOff>83139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99666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0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4302</xdr:rowOff>
    </xdr:from>
    <xdr:to>
      <xdr:col>6</xdr:col>
      <xdr:colOff>38100</xdr:colOff>
      <xdr:row>37</xdr:row>
      <xdr:rowOff>105902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122429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35489</xdr:rowOff>
    </xdr:from>
    <xdr:to>
      <xdr:col>24</xdr:col>
      <xdr:colOff>114300</xdr:colOff>
      <xdr:row>37</xdr:row>
      <xdr:rowOff>137089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7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13916</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5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99514</xdr:rowOff>
    </xdr:from>
    <xdr:to>
      <xdr:col>20</xdr:col>
      <xdr:colOff>38100</xdr:colOff>
      <xdr:row>38</xdr:row>
      <xdr:rowOff>29663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4316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20790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35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108298</xdr:rowOff>
    </xdr:from>
    <xdr:to>
      <xdr:col>15</xdr:col>
      <xdr:colOff>101600</xdr:colOff>
      <xdr:row>38</xdr:row>
      <xdr:rowOff>38449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5194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29575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44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117148</xdr:rowOff>
    </xdr:from>
    <xdr:to>
      <xdr:col>10</xdr:col>
      <xdr:colOff>165100</xdr:colOff>
      <xdr:row>38</xdr:row>
      <xdr:rowOff>47298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6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38426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53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83740</xdr:rowOff>
    </xdr:from>
    <xdr:to>
      <xdr:col>6</xdr:col>
      <xdr:colOff>38100</xdr:colOff>
      <xdr:row>38</xdr:row>
      <xdr:rowOff>13891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2739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5017</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2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126002</xdr:rowOff>
    </xdr:from>
    <xdr:to>
      <xdr:col>24</xdr:col>
      <xdr:colOff>62865</xdr:colOff>
      <xdr:row>59</xdr:row>
      <xdr:rowOff>19612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98502"/>
          <a:ext cx="1270" cy="143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23439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3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19612</xdr:rowOff>
    </xdr:from>
    <xdr:to>
      <xdr:col>24</xdr:col>
      <xdr:colOff>152400</xdr:colOff>
      <xdr:row>59</xdr:row>
      <xdr:rowOff>19612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3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72679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73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126002</xdr:rowOff>
    </xdr:from>
    <xdr:to>
      <xdr:col>24</xdr:col>
      <xdr:colOff>152400</xdr:colOff>
      <xdr:row>50</xdr:row>
      <xdr:rowOff>126002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98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118733</xdr:rowOff>
    </xdr:from>
    <xdr:to>
      <xdr:col>24</xdr:col>
      <xdr:colOff>63500</xdr:colOff>
      <xdr:row>57</xdr:row>
      <xdr:rowOff>142306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91383"/>
          <a:ext cx="838200" cy="23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67045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68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44168</xdr:rowOff>
    </xdr:from>
    <xdr:to>
      <xdr:col>24</xdr:col>
      <xdr:colOff>114300</xdr:colOff>
      <xdr:row>57</xdr:row>
      <xdr:rowOff>145768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1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51863</xdr:rowOff>
    </xdr:from>
    <xdr:to>
      <xdr:col>19</xdr:col>
      <xdr:colOff>177800</xdr:colOff>
      <xdr:row>57</xdr:row>
      <xdr:rowOff>142306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824513"/>
          <a:ext cx="889000" cy="90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63324</xdr:rowOff>
    </xdr:from>
    <xdr:to>
      <xdr:col>20</xdr:col>
      <xdr:colOff>38100</xdr:colOff>
      <xdr:row>57</xdr:row>
      <xdr:rowOff>164924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3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10001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1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51863</xdr:rowOff>
    </xdr:from>
    <xdr:to>
      <xdr:col>15</xdr:col>
      <xdr:colOff>50800</xdr:colOff>
      <xdr:row>57</xdr:row>
      <xdr:rowOff>52640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24513"/>
          <a:ext cx="889000" cy="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42376</xdr:rowOff>
    </xdr:from>
    <xdr:to>
      <xdr:col>15</xdr:col>
      <xdr:colOff>101600</xdr:colOff>
      <xdr:row>57</xdr:row>
      <xdr:rowOff>143976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135103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90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52640</xdr:rowOff>
    </xdr:from>
    <xdr:to>
      <xdr:col>10</xdr:col>
      <xdr:colOff>114300</xdr:colOff>
      <xdr:row>58</xdr:row>
      <xdr:rowOff>35550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25290"/>
          <a:ext cx="889000" cy="154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85882</xdr:rowOff>
    </xdr:from>
    <xdr:to>
      <xdr:col>10</xdr:col>
      <xdr:colOff>165100</xdr:colOff>
      <xdr:row>58</xdr:row>
      <xdr:rowOff>16032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5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7159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5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137254</xdr:rowOff>
    </xdr:from>
    <xdr:to>
      <xdr:col>6</xdr:col>
      <xdr:colOff>38100</xdr:colOff>
      <xdr:row>58</xdr:row>
      <xdr:rowOff>67404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0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83931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8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67933</xdr:rowOff>
    </xdr:from>
    <xdr:to>
      <xdr:col>24</xdr:col>
      <xdr:colOff>114300</xdr:colOff>
      <xdr:row>57</xdr:row>
      <xdr:rowOff>169533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40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46360</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19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91506</xdr:rowOff>
    </xdr:from>
    <xdr:to>
      <xdr:col>20</xdr:col>
      <xdr:colOff>38100</xdr:colOff>
      <xdr:row>58</xdr:row>
      <xdr:rowOff>21656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6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12783</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956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1063</xdr:rowOff>
    </xdr:from>
    <xdr:to>
      <xdr:col>15</xdr:col>
      <xdr:colOff>101600</xdr:colOff>
      <xdr:row>57</xdr:row>
      <xdr:rowOff>102663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7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119190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548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1840</xdr:rowOff>
    </xdr:from>
    <xdr:to>
      <xdr:col>10</xdr:col>
      <xdr:colOff>165100</xdr:colOff>
      <xdr:row>57</xdr:row>
      <xdr:rowOff>103440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7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119967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549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156200</xdr:rowOff>
    </xdr:from>
    <xdr:to>
      <xdr:col>6</xdr:col>
      <xdr:colOff>38100</xdr:colOff>
      <xdr:row>58</xdr:row>
      <xdr:rowOff>86350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2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77477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21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2311</xdr:rowOff>
    </xdr:from>
    <xdr:to>
      <xdr:col>24</xdr:col>
      <xdr:colOff>62865</xdr:colOff>
      <xdr:row>78</xdr:row>
      <xdr:rowOff>117526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46711"/>
          <a:ext cx="1270" cy="1143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121353</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4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117526</xdr:rowOff>
    </xdr:from>
    <xdr:to>
      <xdr:col>24</xdr:col>
      <xdr:colOff>152400</xdr:colOff>
      <xdr:row>78</xdr:row>
      <xdr:rowOff>117526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120438</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2311</xdr:rowOff>
    </xdr:from>
    <xdr:to>
      <xdr:col>24</xdr:col>
      <xdr:colOff>152400</xdr:colOff>
      <xdr:row>72</xdr:row>
      <xdr:rowOff>2311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4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147610</xdr:rowOff>
    </xdr:from>
    <xdr:to>
      <xdr:col>24</xdr:col>
      <xdr:colOff>63500</xdr:colOff>
      <xdr:row>78</xdr:row>
      <xdr:rowOff>4598</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349260"/>
          <a:ext cx="838200" cy="28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85031</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5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62154</xdr:rowOff>
    </xdr:from>
    <xdr:to>
      <xdr:col>24</xdr:col>
      <xdr:colOff>114300</xdr:colOff>
      <xdr:row>77</xdr:row>
      <xdr:rowOff>163754</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147610</xdr:rowOff>
    </xdr:from>
    <xdr:to>
      <xdr:col>19</xdr:col>
      <xdr:colOff>177800</xdr:colOff>
      <xdr:row>78</xdr:row>
      <xdr:rowOff>8117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349260"/>
          <a:ext cx="889000" cy="31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65263</xdr:rowOff>
    </xdr:from>
    <xdr:to>
      <xdr:col>20</xdr:col>
      <xdr:colOff>38100</xdr:colOff>
      <xdr:row>77</xdr:row>
      <xdr:rowOff>166863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11940</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4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8117</xdr:rowOff>
    </xdr:from>
    <xdr:to>
      <xdr:col>15</xdr:col>
      <xdr:colOff>50800</xdr:colOff>
      <xdr:row>78</xdr:row>
      <xdr:rowOff>10130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381217"/>
          <a:ext cx="889000" cy="2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68692</xdr:rowOff>
    </xdr:from>
    <xdr:to>
      <xdr:col>15</xdr:col>
      <xdr:colOff>101600</xdr:colOff>
      <xdr:row>77</xdr:row>
      <xdr:rowOff>170292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15369</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170379</xdr:rowOff>
    </xdr:from>
    <xdr:to>
      <xdr:col>10</xdr:col>
      <xdr:colOff>114300</xdr:colOff>
      <xdr:row>78</xdr:row>
      <xdr:rowOff>10130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372029"/>
          <a:ext cx="889000" cy="1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73492</xdr:rowOff>
    </xdr:from>
    <xdr:to>
      <xdr:col>10</xdr:col>
      <xdr:colOff>165100</xdr:colOff>
      <xdr:row>78</xdr:row>
      <xdr:rowOff>3642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20169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74819</xdr:rowOff>
    </xdr:from>
    <xdr:to>
      <xdr:col>6</xdr:col>
      <xdr:colOff>38100</xdr:colOff>
      <xdr:row>78</xdr:row>
      <xdr:rowOff>4969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21496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125248</xdr:rowOff>
    </xdr:from>
    <xdr:to>
      <xdr:col>24</xdr:col>
      <xdr:colOff>114300</xdr:colOff>
      <xdr:row>78</xdr:row>
      <xdr:rowOff>55398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2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40581</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42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96810</xdr:rowOff>
    </xdr:from>
    <xdr:to>
      <xdr:col>20</xdr:col>
      <xdr:colOff>38100</xdr:colOff>
      <xdr:row>78</xdr:row>
      <xdr:rowOff>26960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29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18087</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39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128767</xdr:rowOff>
    </xdr:from>
    <xdr:to>
      <xdr:col>15</xdr:col>
      <xdr:colOff>101600</xdr:colOff>
      <xdr:row>78</xdr:row>
      <xdr:rowOff>58917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30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50044</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423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130780</xdr:rowOff>
    </xdr:from>
    <xdr:to>
      <xdr:col>10</xdr:col>
      <xdr:colOff>165100</xdr:colOff>
      <xdr:row>78</xdr:row>
      <xdr:rowOff>60930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3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52057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42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119579</xdr:rowOff>
    </xdr:from>
    <xdr:to>
      <xdr:col>6</xdr:col>
      <xdr:colOff>38100</xdr:colOff>
      <xdr:row>78</xdr:row>
      <xdr:rowOff>49729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21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40856</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413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168066</xdr:rowOff>
    </xdr:from>
    <xdr:to>
      <xdr:col>24</xdr:col>
      <xdr:colOff>62865</xdr:colOff>
      <xdr:row>98</xdr:row>
      <xdr:rowOff>65243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598566"/>
          <a:ext cx="1270" cy="1268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69070</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71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65243</xdr:rowOff>
    </xdr:from>
    <xdr:to>
      <xdr:col>24</xdr:col>
      <xdr:colOff>152400</xdr:colOff>
      <xdr:row>98</xdr:row>
      <xdr:rowOff>65243</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67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114743</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7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168066</xdr:rowOff>
    </xdr:from>
    <xdr:to>
      <xdr:col>24</xdr:col>
      <xdr:colOff>152400</xdr:colOff>
      <xdr:row>90</xdr:row>
      <xdr:rowOff>168066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598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160759</xdr:rowOff>
    </xdr:from>
    <xdr:to>
      <xdr:col>24</xdr:col>
      <xdr:colOff>63500</xdr:colOff>
      <xdr:row>97</xdr:row>
      <xdr:rowOff>83074</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619959"/>
          <a:ext cx="838200" cy="93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50483</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1667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27606</xdr:rowOff>
    </xdr:from>
    <xdr:to>
      <xdr:col>24</xdr:col>
      <xdr:colOff>114300</xdr:colOff>
      <xdr:row>95</xdr:row>
      <xdr:rowOff>129206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1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83074</xdr:rowOff>
    </xdr:from>
    <xdr:to>
      <xdr:col>19</xdr:col>
      <xdr:colOff>177800</xdr:colOff>
      <xdr:row>97</xdr:row>
      <xdr:rowOff>149777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713724"/>
          <a:ext cx="889000" cy="6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132525</xdr:rowOff>
    </xdr:from>
    <xdr:to>
      <xdr:col>20</xdr:col>
      <xdr:colOff>38100</xdr:colOff>
      <xdr:row>96</xdr:row>
      <xdr:rowOff>62675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2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79202</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30111" y="1619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40115</xdr:rowOff>
    </xdr:from>
    <xdr:to>
      <xdr:col>15</xdr:col>
      <xdr:colOff>50800</xdr:colOff>
      <xdr:row>97</xdr:row>
      <xdr:rowOff>149777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670765"/>
          <a:ext cx="889000" cy="109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43990</xdr:rowOff>
    </xdr:from>
    <xdr:to>
      <xdr:col>15</xdr:col>
      <xdr:colOff>101600</xdr:colOff>
      <xdr:row>96</xdr:row>
      <xdr:rowOff>145590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50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162117</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278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40115</xdr:rowOff>
    </xdr:from>
    <xdr:to>
      <xdr:col>10</xdr:col>
      <xdr:colOff>114300</xdr:colOff>
      <xdr:row>98</xdr:row>
      <xdr:rowOff>102467</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670765"/>
          <a:ext cx="889000" cy="233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99977</xdr:rowOff>
    </xdr:from>
    <xdr:to>
      <xdr:col>10</xdr:col>
      <xdr:colOff>165100</xdr:colOff>
      <xdr:row>96</xdr:row>
      <xdr:rowOff>30127</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387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46654</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162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166139</xdr:rowOff>
    </xdr:from>
    <xdr:to>
      <xdr:col>6</xdr:col>
      <xdr:colOff>38100</xdr:colOff>
      <xdr:row>97</xdr:row>
      <xdr:rowOff>96289</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625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112816</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40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109959</xdr:rowOff>
    </xdr:from>
    <xdr:to>
      <xdr:col>24</xdr:col>
      <xdr:colOff>114300</xdr:colOff>
      <xdr:row>97</xdr:row>
      <xdr:rowOff>40109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569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88386</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547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32274</xdr:rowOff>
    </xdr:from>
    <xdr:to>
      <xdr:col>20</xdr:col>
      <xdr:colOff>38100</xdr:colOff>
      <xdr:row>97</xdr:row>
      <xdr:rowOff>133874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66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125001</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75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98977</xdr:rowOff>
    </xdr:from>
    <xdr:to>
      <xdr:col>15</xdr:col>
      <xdr:colOff>101600</xdr:colOff>
      <xdr:row>98</xdr:row>
      <xdr:rowOff>29127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729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20254</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822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160765</xdr:rowOff>
    </xdr:from>
    <xdr:to>
      <xdr:col>10</xdr:col>
      <xdr:colOff>165100</xdr:colOff>
      <xdr:row>97</xdr:row>
      <xdr:rowOff>90915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61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82042</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71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51667</xdr:rowOff>
    </xdr:from>
    <xdr:to>
      <xdr:col>6</xdr:col>
      <xdr:colOff>38100</xdr:colOff>
      <xdr:row>98</xdr:row>
      <xdr:rowOff>153267</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144394</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946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27349</xdr:rowOff>
    </xdr:from>
    <xdr:to>
      <xdr:col>54</xdr:col>
      <xdr:colOff>189865</xdr:colOff>
      <xdr:row>39</xdr:row>
      <xdr:rowOff>169701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342299"/>
          <a:ext cx="1270" cy="1513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40</xdr:row>
      <xdr:rowOff>2078</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86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169701</xdr:rowOff>
    </xdr:from>
    <xdr:to>
      <xdr:col>55</xdr:col>
      <xdr:colOff>88900</xdr:colOff>
      <xdr:row>39</xdr:row>
      <xdr:rowOff>169701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856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145476</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11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27349</xdr:rowOff>
    </xdr:from>
    <xdr:to>
      <xdr:col>55</xdr:col>
      <xdr:colOff>88900</xdr:colOff>
      <xdr:row>31</xdr:row>
      <xdr:rowOff>27349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342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142966</xdr:rowOff>
    </xdr:from>
    <xdr:to>
      <xdr:col>55</xdr:col>
      <xdr:colOff>0</xdr:colOff>
      <xdr:row>38</xdr:row>
      <xdr:rowOff>147331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658066"/>
          <a:ext cx="838200" cy="4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84182</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256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61305</xdr:rowOff>
    </xdr:from>
    <xdr:to>
      <xdr:col>55</xdr:col>
      <xdr:colOff>50800</xdr:colOff>
      <xdr:row>37</xdr:row>
      <xdr:rowOff>162905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40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91226</xdr:rowOff>
    </xdr:from>
    <xdr:to>
      <xdr:col>50</xdr:col>
      <xdr:colOff>114300</xdr:colOff>
      <xdr:row>38</xdr:row>
      <xdr:rowOff>147331</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606326"/>
          <a:ext cx="889000" cy="56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81530</xdr:rowOff>
    </xdr:from>
    <xdr:to>
      <xdr:col>50</xdr:col>
      <xdr:colOff>165100</xdr:colOff>
      <xdr:row>38</xdr:row>
      <xdr:rowOff>11680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28207</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20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91226</xdr:rowOff>
    </xdr:from>
    <xdr:to>
      <xdr:col>45</xdr:col>
      <xdr:colOff>177800</xdr:colOff>
      <xdr:row>38</xdr:row>
      <xdr:rowOff>163376</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606326"/>
          <a:ext cx="889000" cy="72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82097</xdr:rowOff>
    </xdr:from>
    <xdr:to>
      <xdr:col>46</xdr:col>
      <xdr:colOff>38100</xdr:colOff>
      <xdr:row>38</xdr:row>
      <xdr:rowOff>12247</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28774</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20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108175</xdr:rowOff>
    </xdr:from>
    <xdr:to>
      <xdr:col>41</xdr:col>
      <xdr:colOff>50800</xdr:colOff>
      <xdr:row>38</xdr:row>
      <xdr:rowOff>163376</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594575"/>
          <a:ext cx="889000" cy="1083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124235</xdr:rowOff>
    </xdr:from>
    <xdr:to>
      <xdr:col>41</xdr:col>
      <xdr:colOff>101600</xdr:colOff>
      <xdr:row>38</xdr:row>
      <xdr:rowOff>54385</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70912</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24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66443</xdr:rowOff>
    </xdr:from>
    <xdr:to>
      <xdr:col>36</xdr:col>
      <xdr:colOff>165100</xdr:colOff>
      <xdr:row>31</xdr:row>
      <xdr:rowOff>168043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13120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515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92166</xdr:rowOff>
    </xdr:from>
    <xdr:to>
      <xdr:col>55</xdr:col>
      <xdr:colOff>50800</xdr:colOff>
      <xdr:row>39</xdr:row>
      <xdr:rowOff>22316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60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70593</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585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96531</xdr:rowOff>
    </xdr:from>
    <xdr:to>
      <xdr:col>50</xdr:col>
      <xdr:colOff>165100</xdr:colOff>
      <xdr:row>39</xdr:row>
      <xdr:rowOff>26681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611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17808</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704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40426</xdr:rowOff>
    </xdr:from>
    <xdr:to>
      <xdr:col>46</xdr:col>
      <xdr:colOff>38100</xdr:colOff>
      <xdr:row>38</xdr:row>
      <xdr:rowOff>142026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555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133153</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648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112576</xdr:rowOff>
    </xdr:from>
    <xdr:to>
      <xdr:col>41</xdr:col>
      <xdr:colOff>101600</xdr:colOff>
      <xdr:row>39</xdr:row>
      <xdr:rowOff>42726</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627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33853</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720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57375</xdr:rowOff>
    </xdr:from>
    <xdr:to>
      <xdr:col>36</xdr:col>
      <xdr:colOff>165100</xdr:colOff>
      <xdr:row>32</xdr:row>
      <xdr:rowOff>158975</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54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150102</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5636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169607</xdr:rowOff>
    </xdr:from>
    <xdr:to>
      <xdr:col>54</xdr:col>
      <xdr:colOff>189865</xdr:colOff>
      <xdr:row>57</xdr:row>
      <xdr:rowOff>129362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742107"/>
          <a:ext cx="1270" cy="1159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133189</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990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129362</xdr:rowOff>
    </xdr:from>
    <xdr:to>
      <xdr:col>55</xdr:col>
      <xdr:colOff>88900</xdr:colOff>
      <xdr:row>57</xdr:row>
      <xdr:rowOff>129362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990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116284</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517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169607</xdr:rowOff>
    </xdr:from>
    <xdr:to>
      <xdr:col>55</xdr:col>
      <xdr:colOff>88900</xdr:colOff>
      <xdr:row>50</xdr:row>
      <xdr:rowOff>169607</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74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19210</xdr:rowOff>
    </xdr:from>
    <xdr:to>
      <xdr:col>55</xdr:col>
      <xdr:colOff>0</xdr:colOff>
      <xdr:row>57</xdr:row>
      <xdr:rowOff>21565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791860"/>
          <a:ext cx="838200" cy="2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28218</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457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5341</xdr:rowOff>
    </xdr:from>
    <xdr:to>
      <xdr:col>55</xdr:col>
      <xdr:colOff>50800</xdr:colOff>
      <xdr:row>56</xdr:row>
      <xdr:rowOff>106941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6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15547</xdr:rowOff>
    </xdr:from>
    <xdr:to>
      <xdr:col>50</xdr:col>
      <xdr:colOff>114300</xdr:colOff>
      <xdr:row>57</xdr:row>
      <xdr:rowOff>21565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9788197"/>
          <a:ext cx="889000" cy="6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58810</xdr:rowOff>
    </xdr:from>
    <xdr:to>
      <xdr:col>50</xdr:col>
      <xdr:colOff>165100</xdr:colOff>
      <xdr:row>56</xdr:row>
      <xdr:rowOff>160410</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66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5487</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43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15547</xdr:rowOff>
    </xdr:from>
    <xdr:to>
      <xdr:col>45</xdr:col>
      <xdr:colOff>177800</xdr:colOff>
      <xdr:row>57</xdr:row>
      <xdr:rowOff>40619</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9788197"/>
          <a:ext cx="889000" cy="25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69338</xdr:rowOff>
    </xdr:from>
    <xdr:to>
      <xdr:col>46</xdr:col>
      <xdr:colOff>38100</xdr:colOff>
      <xdr:row>56</xdr:row>
      <xdr:rowOff>170938</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67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16015</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44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118652</xdr:rowOff>
    </xdr:from>
    <xdr:to>
      <xdr:col>41</xdr:col>
      <xdr:colOff>50800</xdr:colOff>
      <xdr:row>57</xdr:row>
      <xdr:rowOff>40619</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9719852"/>
          <a:ext cx="889000" cy="93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47975</xdr:rowOff>
    </xdr:from>
    <xdr:to>
      <xdr:col>41</xdr:col>
      <xdr:colOff>101600</xdr:colOff>
      <xdr:row>56</xdr:row>
      <xdr:rowOff>149575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64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166102</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42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19931</xdr:rowOff>
    </xdr:from>
    <xdr:to>
      <xdr:col>36</xdr:col>
      <xdr:colOff>165100</xdr:colOff>
      <xdr:row>56</xdr:row>
      <xdr:rowOff>121531</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62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138058</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396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139860</xdr:rowOff>
    </xdr:from>
    <xdr:to>
      <xdr:col>55</xdr:col>
      <xdr:colOff>50800</xdr:colOff>
      <xdr:row>57</xdr:row>
      <xdr:rowOff>70010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74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54787</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655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142215</xdr:rowOff>
    </xdr:from>
    <xdr:to>
      <xdr:col>50</xdr:col>
      <xdr:colOff>165100</xdr:colOff>
      <xdr:row>57</xdr:row>
      <xdr:rowOff>72365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74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63492</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983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136197</xdr:rowOff>
    </xdr:from>
    <xdr:to>
      <xdr:col>46</xdr:col>
      <xdr:colOff>38100</xdr:colOff>
      <xdr:row>57</xdr:row>
      <xdr:rowOff>66347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73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57474</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9830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161269</xdr:rowOff>
    </xdr:from>
    <xdr:to>
      <xdr:col>41</xdr:col>
      <xdr:colOff>101600</xdr:colOff>
      <xdr:row>57</xdr:row>
      <xdr:rowOff>91419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76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82546</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9855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67852</xdr:rowOff>
    </xdr:from>
    <xdr:to>
      <xdr:col>36</xdr:col>
      <xdr:colOff>165100</xdr:colOff>
      <xdr:row>56</xdr:row>
      <xdr:rowOff>169452</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66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160579</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9761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37306</xdr:rowOff>
    </xdr:from>
    <xdr:to>
      <xdr:col>54</xdr:col>
      <xdr:colOff>189865</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210256"/>
          <a:ext cx="1270" cy="1378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155433</xdr:rowOff>
    </xdr:from>
    <xdr:ext cx="534377"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8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37306</xdr:rowOff>
    </xdr:from>
    <xdr:to>
      <xdr:col>55</xdr:col>
      <xdr:colOff>88900</xdr:colOff>
      <xdr:row>71</xdr:row>
      <xdr:rowOff>37306</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21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21095</xdr:rowOff>
    </xdr:from>
    <xdr:to>
      <xdr:col>55</xdr:col>
      <xdr:colOff>0</xdr:colOff>
      <xdr:row>79</xdr:row>
      <xdr:rowOff>44450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565645"/>
          <a:ext cx="838200" cy="2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166831</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97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143954</xdr:rowOff>
    </xdr:from>
    <xdr:to>
      <xdr:col>55</xdr:col>
      <xdr:colOff>50800</xdr:colOff>
      <xdr:row>78</xdr:row>
      <xdr:rowOff>74104</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4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18847</xdr:rowOff>
    </xdr:from>
    <xdr:to>
      <xdr:col>50</xdr:col>
      <xdr:colOff>114300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563397"/>
          <a:ext cx="889000" cy="2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1632</xdr:rowOff>
    </xdr:from>
    <xdr:to>
      <xdr:col>50</xdr:col>
      <xdr:colOff>165100</xdr:colOff>
      <xdr:row>78</xdr:row>
      <xdr:rowOff>103232</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119759</xdr:rowOff>
    </xdr:from>
    <xdr:ext cx="469744"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404428" y="13149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18847</xdr:rowOff>
    </xdr:from>
    <xdr:to>
      <xdr:col>45</xdr:col>
      <xdr:colOff>177800</xdr:colOff>
      <xdr:row>79</xdr:row>
      <xdr:rowOff>44450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563397"/>
          <a:ext cx="889000" cy="2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142621</xdr:rowOff>
    </xdr:from>
    <xdr:to>
      <xdr:col>46</xdr:col>
      <xdr:colOff>38100</xdr:colOff>
      <xdr:row>78</xdr:row>
      <xdr:rowOff>72771</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89298</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1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44450</xdr:rowOff>
    </xdr:from>
    <xdr:to>
      <xdr:col>41</xdr:col>
      <xdr:colOff>50800</xdr:colOff>
      <xdr:row>79</xdr:row>
      <xdr:rowOff>44450</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116294</xdr:rowOff>
    </xdr:from>
    <xdr:to>
      <xdr:col>41</xdr:col>
      <xdr:colOff>101600</xdr:colOff>
      <xdr:row>78</xdr:row>
      <xdr:rowOff>46444</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62971</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79127</xdr:rowOff>
    </xdr:from>
    <xdr:to>
      <xdr:col>36</xdr:col>
      <xdr:colOff>165100</xdr:colOff>
      <xdr:row>78</xdr:row>
      <xdr:rowOff>9277</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25804</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141745</xdr:rowOff>
    </xdr:from>
    <xdr:to>
      <xdr:col>55</xdr:col>
      <xdr:colOff>50800</xdr:colOff>
      <xdr:row>79</xdr:row>
      <xdr:rowOff>71895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51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56672</xdr:rowOff>
    </xdr:from>
    <xdr:ext cx="469744"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429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165100</xdr:rowOff>
    </xdr:from>
    <xdr:to>
      <xdr:col>50</xdr:col>
      <xdr:colOff>165100</xdr:colOff>
      <xdr:row>79</xdr:row>
      <xdr:rowOff>95250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86377</xdr:rowOff>
    </xdr:from>
    <xdr:ext cx="249299"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514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139497</xdr:rowOff>
    </xdr:from>
    <xdr:to>
      <xdr:col>46</xdr:col>
      <xdr:colOff>38100</xdr:colOff>
      <xdr:row>79</xdr:row>
      <xdr:rowOff>69647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51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60774</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60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165100</xdr:rowOff>
    </xdr:from>
    <xdr:to>
      <xdr:col>41</xdr:col>
      <xdr:colOff>101600</xdr:colOff>
      <xdr:row>79</xdr:row>
      <xdr:rowOff>95250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79</xdr:row>
      <xdr:rowOff>86377</xdr:rowOff>
    </xdr:from>
    <xdr:ext cx="249299"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73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165100</xdr:rowOff>
    </xdr:from>
    <xdr:to>
      <xdr:col>36</xdr:col>
      <xdr:colOff>165100</xdr:colOff>
      <xdr:row>79</xdr:row>
      <xdr:rowOff>95250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79</xdr:row>
      <xdr:rowOff>86377</xdr:rowOff>
    </xdr:from>
    <xdr:ext cx="249299"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84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11173</xdr:rowOff>
    </xdr:from>
    <xdr:to>
      <xdr:col>54</xdr:col>
      <xdr:colOff>189865</xdr:colOff>
      <xdr:row>98</xdr:row>
      <xdr:rowOff>153005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441673"/>
          <a:ext cx="1270" cy="1513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156832</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695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153005</xdr:rowOff>
    </xdr:from>
    <xdr:to>
      <xdr:col>55</xdr:col>
      <xdr:colOff>88900</xdr:colOff>
      <xdr:row>98</xdr:row>
      <xdr:rowOff>153005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695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129300</xdr:rowOff>
    </xdr:from>
    <xdr:ext cx="599010"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21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11173</xdr:rowOff>
    </xdr:from>
    <xdr:to>
      <xdr:col>55</xdr:col>
      <xdr:colOff>88900</xdr:colOff>
      <xdr:row>90</xdr:row>
      <xdr:rowOff>11173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44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15661</xdr:rowOff>
    </xdr:from>
    <xdr:to>
      <xdr:col>55</xdr:col>
      <xdr:colOff>0</xdr:colOff>
      <xdr:row>98</xdr:row>
      <xdr:rowOff>24905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9639300" y="16817761"/>
          <a:ext cx="838200" cy="9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94159</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55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71282</xdr:rowOff>
    </xdr:from>
    <xdr:to>
      <xdr:col>55</xdr:col>
      <xdr:colOff>50800</xdr:colOff>
      <xdr:row>98</xdr:row>
      <xdr:rowOff>1432</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70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24905</xdr:rowOff>
    </xdr:from>
    <xdr:to>
      <xdr:col>50</xdr:col>
      <xdr:colOff>114300</xdr:colOff>
      <xdr:row>98</xdr:row>
      <xdr:rowOff>67988</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8750300" y="16827005"/>
          <a:ext cx="889000" cy="43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116294</xdr:rowOff>
    </xdr:from>
    <xdr:to>
      <xdr:col>50</xdr:col>
      <xdr:colOff>165100</xdr:colOff>
      <xdr:row>98</xdr:row>
      <xdr:rowOff>46444</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74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62971</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52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52763</xdr:rowOff>
    </xdr:from>
    <xdr:to>
      <xdr:col>45</xdr:col>
      <xdr:colOff>177800</xdr:colOff>
      <xdr:row>98</xdr:row>
      <xdr:rowOff>67988</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7861300" y="16854863"/>
          <a:ext cx="889000" cy="1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139436</xdr:rowOff>
    </xdr:from>
    <xdr:to>
      <xdr:col>46</xdr:col>
      <xdr:colOff>38100</xdr:colOff>
      <xdr:row>98</xdr:row>
      <xdr:rowOff>69586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77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86113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54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143785</xdr:rowOff>
    </xdr:from>
    <xdr:to>
      <xdr:col>41</xdr:col>
      <xdr:colOff>50800</xdr:colOff>
      <xdr:row>98</xdr:row>
      <xdr:rowOff>52763</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6972300" y="16774435"/>
          <a:ext cx="889000" cy="80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136723</xdr:rowOff>
    </xdr:from>
    <xdr:to>
      <xdr:col>41</xdr:col>
      <xdr:colOff>101600</xdr:colOff>
      <xdr:row>98</xdr:row>
      <xdr:rowOff>66873</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76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83400</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542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114412</xdr:rowOff>
    </xdr:from>
    <xdr:to>
      <xdr:col>36</xdr:col>
      <xdr:colOff>165100</xdr:colOff>
      <xdr:row>98</xdr:row>
      <xdr:rowOff>44562</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74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35689</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83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136311</xdr:rowOff>
    </xdr:from>
    <xdr:to>
      <xdr:col>55</xdr:col>
      <xdr:colOff>50800</xdr:colOff>
      <xdr:row>98</xdr:row>
      <xdr:rowOff>66461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76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114738</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745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145555</xdr:rowOff>
    </xdr:from>
    <xdr:to>
      <xdr:col>50</xdr:col>
      <xdr:colOff>165100</xdr:colOff>
      <xdr:row>98</xdr:row>
      <xdr:rowOff>75705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77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66832</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686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17188</xdr:rowOff>
    </xdr:from>
    <xdr:to>
      <xdr:col>46</xdr:col>
      <xdr:colOff>38100</xdr:colOff>
      <xdr:row>98</xdr:row>
      <xdr:rowOff>118788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819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109915</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91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1963</xdr:rowOff>
    </xdr:from>
    <xdr:to>
      <xdr:col>41</xdr:col>
      <xdr:colOff>101600</xdr:colOff>
      <xdr:row>98</xdr:row>
      <xdr:rowOff>103563</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80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94690</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896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92985</xdr:rowOff>
    </xdr:from>
    <xdr:to>
      <xdr:col>36</xdr:col>
      <xdr:colOff>165100</xdr:colOff>
      <xdr:row>98</xdr:row>
      <xdr:rowOff>23135</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72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39662</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6498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13558</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499958"/>
          <a:ext cx="1269" cy="1154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159305</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74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131685</xdr:rowOff>
    </xdr:from>
    <xdr:ext cx="534377"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2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13558</xdr:rowOff>
    </xdr:from>
    <xdr:to>
      <xdr:col>86</xdr:col>
      <xdr:colOff>25400</xdr:colOff>
      <xdr:row>32</xdr:row>
      <xdr:rowOff>13558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49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76755</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420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53878</xdr:rowOff>
    </xdr:from>
    <xdr:to>
      <xdr:col>85</xdr:col>
      <xdr:colOff>177800</xdr:colOff>
      <xdr:row>38</xdr:row>
      <xdr:rowOff>155478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5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64577</xdr:rowOff>
    </xdr:from>
    <xdr:to>
      <xdr:col>81</xdr:col>
      <xdr:colOff>101600</xdr:colOff>
      <xdr:row>38</xdr:row>
      <xdr:rowOff>166177</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57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11254</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35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48986</xdr:rowOff>
    </xdr:from>
    <xdr:to>
      <xdr:col>76</xdr:col>
      <xdr:colOff>165100</xdr:colOff>
      <xdr:row>38</xdr:row>
      <xdr:rowOff>150586</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564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167114</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339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38243</xdr:rowOff>
    </xdr:from>
    <xdr:to>
      <xdr:col>72</xdr:col>
      <xdr:colOff>38100</xdr:colOff>
      <xdr:row>38</xdr:row>
      <xdr:rowOff>139843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5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156369</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68428" y="632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51090</xdr:rowOff>
    </xdr:from>
    <xdr:to>
      <xdr:col>67</xdr:col>
      <xdr:colOff>101600</xdr:colOff>
      <xdr:row>38</xdr:row>
      <xdr:rowOff>152690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169217</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3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32305</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547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65367</xdr:rowOff>
    </xdr:from>
    <xdr:to>
      <xdr:col>85</xdr:col>
      <xdr:colOff>126364</xdr:colOff>
      <xdr:row>78</xdr:row>
      <xdr:rowOff>147016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6317595" y="12238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150843</xdr:rowOff>
    </xdr:from>
    <xdr:ext cx="469744" cy="259045"/>
    <xdr:sp macro="" textlink="">
      <xdr:nvSpPr>
        <xdr:cNvPr id="620" name="公債費最小値テキスト">
          <a:extLst>
            <a:ext uri="{FF2B5EF4-FFF2-40B4-BE49-F238E27FC236}">
              <a16:creationId xmlns:a16="http://schemas.microsoft.com/office/drawing/2014/main" id="{00000000-0008-0000-0600-00006C020000}"/>
            </a:ext>
          </a:extLst>
        </xdr:cNvPr>
        <xdr:cNvSpPr txBox="1"/>
      </xdr:nvSpPr>
      <xdr:spPr>
        <a:xfrm>
          <a:off x="16370300" y="13523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147016</xdr:rowOff>
    </xdr:from>
    <xdr:to>
      <xdr:col>86</xdr:col>
      <xdr:colOff>25400</xdr:colOff>
      <xdr:row>78</xdr:row>
      <xdr:rowOff>147016</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352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12044</xdr:rowOff>
    </xdr:from>
    <xdr:ext cx="599010" cy="259045"/>
    <xdr:sp macro="" textlink="">
      <xdr:nvSpPr>
        <xdr:cNvPr id="622" name="公債費最大値テキスト">
          <a:extLst>
            <a:ext uri="{FF2B5EF4-FFF2-40B4-BE49-F238E27FC236}">
              <a16:creationId xmlns:a16="http://schemas.microsoft.com/office/drawing/2014/main" id="{00000000-0008-0000-0600-00006E020000}"/>
            </a:ext>
          </a:extLst>
        </xdr:cNvPr>
        <xdr:cNvSpPr txBox="1"/>
      </xdr:nvSpPr>
      <xdr:spPr>
        <a:xfrm>
          <a:off x="16370300" y="12013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65367</xdr:rowOff>
    </xdr:from>
    <xdr:to>
      <xdr:col>86</xdr:col>
      <xdr:colOff>25400</xdr:colOff>
      <xdr:row>71</xdr:row>
      <xdr:rowOff>65367</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223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83668</xdr:rowOff>
    </xdr:from>
    <xdr:to>
      <xdr:col>85</xdr:col>
      <xdr:colOff>127000</xdr:colOff>
      <xdr:row>77</xdr:row>
      <xdr:rowOff>96786</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5481300" y="13285318"/>
          <a:ext cx="838200" cy="13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98239</xdr:rowOff>
    </xdr:from>
    <xdr:ext cx="534377" cy="259045"/>
    <xdr:sp macro="" textlink="">
      <xdr:nvSpPr>
        <xdr:cNvPr id="625" name="公債費平均値テキスト">
          <a:extLst>
            <a:ext uri="{FF2B5EF4-FFF2-40B4-BE49-F238E27FC236}">
              <a16:creationId xmlns:a16="http://schemas.microsoft.com/office/drawing/2014/main" id="{00000000-0008-0000-0600-000071020000}"/>
            </a:ext>
          </a:extLst>
        </xdr:cNvPr>
        <xdr:cNvSpPr txBox="1"/>
      </xdr:nvSpPr>
      <xdr:spPr>
        <a:xfrm>
          <a:off x="16370300" y="12956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75361</xdr:rowOff>
    </xdr:from>
    <xdr:to>
      <xdr:col>85</xdr:col>
      <xdr:colOff>177800</xdr:colOff>
      <xdr:row>77</xdr:row>
      <xdr:rowOff>5511</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6268700" y="1310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80353</xdr:rowOff>
    </xdr:from>
    <xdr:to>
      <xdr:col>81</xdr:col>
      <xdr:colOff>50800</xdr:colOff>
      <xdr:row>77</xdr:row>
      <xdr:rowOff>83668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4592300" y="13282003"/>
          <a:ext cx="889000" cy="3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74918</xdr:rowOff>
    </xdr:from>
    <xdr:to>
      <xdr:col>81</xdr:col>
      <xdr:colOff>101600</xdr:colOff>
      <xdr:row>77</xdr:row>
      <xdr:rowOff>5068</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5430500" y="1310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21594</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14111" y="1288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80353</xdr:rowOff>
    </xdr:from>
    <xdr:to>
      <xdr:col>76</xdr:col>
      <xdr:colOff>114300</xdr:colOff>
      <xdr:row>77</xdr:row>
      <xdr:rowOff>89612</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3703300" y="13282003"/>
          <a:ext cx="889000" cy="9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82335</xdr:rowOff>
    </xdr:from>
    <xdr:to>
      <xdr:col>76</xdr:col>
      <xdr:colOff>165100</xdr:colOff>
      <xdr:row>77</xdr:row>
      <xdr:rowOff>12485</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4541500" y="131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29011</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325111" y="1288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84519</xdr:rowOff>
    </xdr:from>
    <xdr:to>
      <xdr:col>71</xdr:col>
      <xdr:colOff>177800</xdr:colOff>
      <xdr:row>77</xdr:row>
      <xdr:rowOff>89612</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2814300" y="13286169"/>
          <a:ext cx="889000" cy="5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94971</xdr:rowOff>
    </xdr:from>
    <xdr:to>
      <xdr:col>72</xdr:col>
      <xdr:colOff>38100</xdr:colOff>
      <xdr:row>77</xdr:row>
      <xdr:rowOff>25121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3652500" y="131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41648</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36111" y="1290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111544</xdr:rowOff>
    </xdr:from>
    <xdr:to>
      <xdr:col>67</xdr:col>
      <xdr:colOff>101600</xdr:colOff>
      <xdr:row>77</xdr:row>
      <xdr:rowOff>41694</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2763500" y="131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58221</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47111" y="1291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45986</xdr:rowOff>
    </xdr:from>
    <xdr:to>
      <xdr:col>85</xdr:col>
      <xdr:colOff>177800</xdr:colOff>
      <xdr:row>77</xdr:row>
      <xdr:rowOff>147586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6268700" y="1324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24413</xdr:rowOff>
    </xdr:from>
    <xdr:ext cx="534377" cy="259045"/>
    <xdr:sp macro="" textlink="">
      <xdr:nvSpPr>
        <xdr:cNvPr id="644" name="公債費該当値テキスト">
          <a:extLst>
            <a:ext uri="{FF2B5EF4-FFF2-40B4-BE49-F238E27FC236}">
              <a16:creationId xmlns:a16="http://schemas.microsoft.com/office/drawing/2014/main" id="{00000000-0008-0000-0600-000084020000}"/>
            </a:ext>
          </a:extLst>
        </xdr:cNvPr>
        <xdr:cNvSpPr txBox="1"/>
      </xdr:nvSpPr>
      <xdr:spPr>
        <a:xfrm>
          <a:off x="16370300" y="13226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32868</xdr:rowOff>
    </xdr:from>
    <xdr:to>
      <xdr:col>81</xdr:col>
      <xdr:colOff>101600</xdr:colOff>
      <xdr:row>77</xdr:row>
      <xdr:rowOff>134468</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5430500" y="1323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125595</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14111" y="13327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29553</xdr:rowOff>
    </xdr:from>
    <xdr:to>
      <xdr:col>76</xdr:col>
      <xdr:colOff>165100</xdr:colOff>
      <xdr:row>77</xdr:row>
      <xdr:rowOff>131153</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4541500" y="13231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122280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25111" y="13323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38812</xdr:rowOff>
    </xdr:from>
    <xdr:to>
      <xdr:col>72</xdr:col>
      <xdr:colOff>38100</xdr:colOff>
      <xdr:row>77</xdr:row>
      <xdr:rowOff>140412</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3652500" y="13240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131539</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36111" y="13333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33719</xdr:rowOff>
    </xdr:from>
    <xdr:to>
      <xdr:col>67</xdr:col>
      <xdr:colOff>101600</xdr:colOff>
      <xdr:row>77</xdr:row>
      <xdr:rowOff>135319</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2763500" y="1323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126446</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47111" y="13328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83835</xdr:rowOff>
    </xdr:from>
    <xdr:to>
      <xdr:col>85</xdr:col>
      <xdr:colOff>126364</xdr:colOff>
      <xdr:row>98</xdr:row>
      <xdr:rowOff>138750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857235"/>
          <a:ext cx="1269" cy="1083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142577</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694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138750</xdr:rowOff>
    </xdr:from>
    <xdr:to>
      <xdr:col>86</xdr:col>
      <xdr:colOff>25400</xdr:colOff>
      <xdr:row>98</xdr:row>
      <xdr:rowOff>138750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6940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30512</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63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83835</xdr:rowOff>
    </xdr:from>
    <xdr:to>
      <xdr:col>86</xdr:col>
      <xdr:colOff>25400</xdr:colOff>
      <xdr:row>92</xdr:row>
      <xdr:rowOff>83835</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857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104088</xdr:rowOff>
    </xdr:from>
    <xdr:to>
      <xdr:col>85</xdr:col>
      <xdr:colOff>127000</xdr:colOff>
      <xdr:row>98</xdr:row>
      <xdr:rowOff>108556</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6906188"/>
          <a:ext cx="838200" cy="4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11537</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642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160110</xdr:rowOff>
    </xdr:from>
    <xdr:to>
      <xdr:col>85</xdr:col>
      <xdr:colOff>177800</xdr:colOff>
      <xdr:row>98</xdr:row>
      <xdr:rowOff>90260</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7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108556</xdr:rowOff>
    </xdr:from>
    <xdr:to>
      <xdr:col>81</xdr:col>
      <xdr:colOff>50800</xdr:colOff>
      <xdr:row>98</xdr:row>
      <xdr:rowOff>139184</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6910656"/>
          <a:ext cx="889000" cy="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159491</xdr:rowOff>
    </xdr:from>
    <xdr:to>
      <xdr:col>81</xdr:col>
      <xdr:colOff>101600</xdr:colOff>
      <xdr:row>98</xdr:row>
      <xdr:rowOff>89641</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106168</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56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119647</xdr:rowOff>
    </xdr:from>
    <xdr:to>
      <xdr:col>76</xdr:col>
      <xdr:colOff>114300</xdr:colOff>
      <xdr:row>98</xdr:row>
      <xdr:rowOff>139184</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6921747"/>
          <a:ext cx="889000" cy="19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150467</xdr:rowOff>
    </xdr:from>
    <xdr:to>
      <xdr:col>76</xdr:col>
      <xdr:colOff>165100</xdr:colOff>
      <xdr:row>98</xdr:row>
      <xdr:rowOff>80617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97144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55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119647</xdr:rowOff>
    </xdr:from>
    <xdr:to>
      <xdr:col>71</xdr:col>
      <xdr:colOff>177800</xdr:colOff>
      <xdr:row>98</xdr:row>
      <xdr:rowOff>139311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921747"/>
          <a:ext cx="889000" cy="19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136554</xdr:rowOff>
    </xdr:from>
    <xdr:to>
      <xdr:col>72</xdr:col>
      <xdr:colOff>38100</xdr:colOff>
      <xdr:row>98</xdr:row>
      <xdr:rowOff>66704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83231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12264</xdr:rowOff>
    </xdr:from>
    <xdr:to>
      <xdr:col>67</xdr:col>
      <xdr:colOff>101600</xdr:colOff>
      <xdr:row>98</xdr:row>
      <xdr:rowOff>113864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130391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5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53288</xdr:rowOff>
    </xdr:from>
    <xdr:to>
      <xdr:col>85</xdr:col>
      <xdr:colOff>177800</xdr:colOff>
      <xdr:row>98</xdr:row>
      <xdr:rowOff>154888</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85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139665</xdr:rowOff>
    </xdr:from>
    <xdr:ext cx="469744"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770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57756</xdr:rowOff>
    </xdr:from>
    <xdr:to>
      <xdr:col>81</xdr:col>
      <xdr:colOff>101600</xdr:colOff>
      <xdr:row>98</xdr:row>
      <xdr:rowOff>159356</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85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150483</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46428" y="16952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88384</xdr:rowOff>
    </xdr:from>
    <xdr:to>
      <xdr:col>76</xdr:col>
      <xdr:colOff>165100</xdr:colOff>
      <xdr:row>99</xdr:row>
      <xdr:rowOff>18534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89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9661</xdr:rowOff>
    </xdr:from>
    <xdr:ext cx="378565"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3017" y="16983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68847</xdr:rowOff>
    </xdr:from>
    <xdr:to>
      <xdr:col>72</xdr:col>
      <xdr:colOff>38100</xdr:colOff>
      <xdr:row>98</xdr:row>
      <xdr:rowOff>170447</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87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161574</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68428" y="16963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88511</xdr:rowOff>
    </xdr:from>
    <xdr:to>
      <xdr:col>67</xdr:col>
      <xdr:colOff>101600</xdr:colOff>
      <xdr:row>99</xdr:row>
      <xdr:rowOff>18661</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89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99</xdr:row>
      <xdr:rowOff>9788</xdr:rowOff>
    </xdr:from>
    <xdr:ext cx="313932"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57333" y="169833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97683</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412633"/>
          <a:ext cx="1269" cy="124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44360</xdr:rowOff>
    </xdr:from>
    <xdr:ext cx="534377"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518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97683</xdr:rowOff>
    </xdr:from>
    <xdr:to>
      <xdr:col>116</xdr:col>
      <xdr:colOff>152400</xdr:colOff>
      <xdr:row>31</xdr:row>
      <xdr:rowOff>97683</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412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3603</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347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152176</xdr:rowOff>
    </xdr:from>
    <xdr:to>
      <xdr:col>116</xdr:col>
      <xdr:colOff>114300</xdr:colOff>
      <xdr:row>38</xdr:row>
      <xdr:rowOff>82327</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49582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160726</xdr:rowOff>
    </xdr:from>
    <xdr:to>
      <xdr:col>112</xdr:col>
      <xdr:colOff>38100</xdr:colOff>
      <xdr:row>38</xdr:row>
      <xdr:rowOff>90876</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50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107403</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279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166167</xdr:rowOff>
    </xdr:from>
    <xdr:to>
      <xdr:col>107</xdr:col>
      <xdr:colOff>101600</xdr:colOff>
      <xdr:row>38</xdr:row>
      <xdr:rowOff>96317</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112844</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28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5552</xdr:rowOff>
    </xdr:from>
    <xdr:to>
      <xdr:col>102</xdr:col>
      <xdr:colOff>165100</xdr:colOff>
      <xdr:row>38</xdr:row>
      <xdr:rowOff>107152</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5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123679</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29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5644</xdr:rowOff>
    </xdr:from>
    <xdr:to>
      <xdr:col>98</xdr:col>
      <xdr:colOff>38100</xdr:colOff>
      <xdr:row>38</xdr:row>
      <xdr:rowOff>107244</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52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123771</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6295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54478</xdr:rowOff>
    </xdr:from>
    <xdr:to>
      <xdr:col>116</xdr:col>
      <xdr:colOff>62864</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626978"/>
          <a:ext cx="1269" cy="145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1155</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40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54478</xdr:rowOff>
    </xdr:from>
    <xdr:to>
      <xdr:col>116</xdr:col>
      <xdr:colOff>152400</xdr:colOff>
      <xdr:row>50</xdr:row>
      <xdr:rowOff>54478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62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139609</xdr:rowOff>
    </xdr:from>
    <xdr:to>
      <xdr:col>116</xdr:col>
      <xdr:colOff>63500</xdr:colOff>
      <xdr:row>58</xdr:row>
      <xdr:rowOff>139609</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1008370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29115</xdr:rowOff>
    </xdr:from>
    <xdr:ext cx="378565"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801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6238</xdr:rowOff>
    </xdr:from>
    <xdr:to>
      <xdr:col>116</xdr:col>
      <xdr:colOff>114300</xdr:colOff>
      <xdr:row>58</xdr:row>
      <xdr:rowOff>107838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995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139426</xdr:rowOff>
    </xdr:from>
    <xdr:to>
      <xdr:col>111</xdr:col>
      <xdr:colOff>177800</xdr:colOff>
      <xdr:row>58</xdr:row>
      <xdr:rowOff>139609</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434300" y="10083526"/>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3678</xdr:rowOff>
    </xdr:from>
    <xdr:to>
      <xdr:col>112</xdr:col>
      <xdr:colOff>38100</xdr:colOff>
      <xdr:row>58</xdr:row>
      <xdr:rowOff>105278</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121805</xdr:rowOff>
    </xdr:from>
    <xdr:ext cx="378565"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134017" y="9723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139243</xdr:rowOff>
    </xdr:from>
    <xdr:to>
      <xdr:col>107</xdr:col>
      <xdr:colOff>50800</xdr:colOff>
      <xdr:row>58</xdr:row>
      <xdr:rowOff>139426</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545300" y="10083343"/>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569</xdr:rowOff>
    </xdr:from>
    <xdr:to>
      <xdr:col>107</xdr:col>
      <xdr:colOff>101600</xdr:colOff>
      <xdr:row>58</xdr:row>
      <xdr:rowOff>102169</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56</xdr:row>
      <xdr:rowOff>118696</xdr:rowOff>
    </xdr:from>
    <xdr:ext cx="378565"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245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139060</xdr:rowOff>
    </xdr:from>
    <xdr:to>
      <xdr:col>102</xdr:col>
      <xdr:colOff>114300</xdr:colOff>
      <xdr:row>58</xdr:row>
      <xdr:rowOff>139243</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10083160"/>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160772</xdr:rowOff>
    </xdr:from>
    <xdr:to>
      <xdr:col>102</xdr:col>
      <xdr:colOff>165100</xdr:colOff>
      <xdr:row>58</xdr:row>
      <xdr:rowOff>90922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107449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70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128036</xdr:rowOff>
    </xdr:from>
    <xdr:to>
      <xdr:col>98</xdr:col>
      <xdr:colOff>38100</xdr:colOff>
      <xdr:row>58</xdr:row>
      <xdr:rowOff>58186</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74713</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88809</xdr:rowOff>
    </xdr:from>
    <xdr:to>
      <xdr:col>116</xdr:col>
      <xdr:colOff>114300</xdr:colOff>
      <xdr:row>59</xdr:row>
      <xdr:rowOff>18959</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032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3736</xdr:rowOff>
    </xdr:from>
    <xdr:ext cx="249299"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99478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88809</xdr:rowOff>
    </xdr:from>
    <xdr:to>
      <xdr:col>112</xdr:col>
      <xdr:colOff>38100</xdr:colOff>
      <xdr:row>59</xdr:row>
      <xdr:rowOff>18959</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032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10086</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98650" y="101256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88626</xdr:rowOff>
    </xdr:from>
    <xdr:to>
      <xdr:col>107</xdr:col>
      <xdr:colOff>101600</xdr:colOff>
      <xdr:row>59</xdr:row>
      <xdr:rowOff>18776</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03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9903</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309650" y="101254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88443</xdr:rowOff>
    </xdr:from>
    <xdr:to>
      <xdr:col>102</xdr:col>
      <xdr:colOff>165100</xdr:colOff>
      <xdr:row>59</xdr:row>
      <xdr:rowOff>18593</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03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9720</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420650" y="101252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88260</xdr:rowOff>
    </xdr:from>
    <xdr:to>
      <xdr:col>98</xdr:col>
      <xdr:colOff>38100</xdr:colOff>
      <xdr:row>59</xdr:row>
      <xdr:rowOff>18410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03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9537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531650" y="101250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49142</xdr:rowOff>
    </xdr:from>
    <xdr:to>
      <xdr:col>116</xdr:col>
      <xdr:colOff>62864</xdr:colOff>
      <xdr:row>78</xdr:row>
      <xdr:rowOff>101099</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222092"/>
          <a:ext cx="1269" cy="1252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104926</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47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101099</xdr:rowOff>
    </xdr:from>
    <xdr:to>
      <xdr:col>116</xdr:col>
      <xdr:colOff>152400</xdr:colOff>
      <xdr:row>78</xdr:row>
      <xdr:rowOff>101099</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47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167269</xdr:rowOff>
    </xdr:from>
    <xdr:ext cx="534377"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99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49142</xdr:rowOff>
    </xdr:from>
    <xdr:to>
      <xdr:col>116</xdr:col>
      <xdr:colOff>152400</xdr:colOff>
      <xdr:row>71</xdr:row>
      <xdr:rowOff>49142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222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37908</xdr:rowOff>
    </xdr:from>
    <xdr:to>
      <xdr:col>116</xdr:col>
      <xdr:colOff>63500</xdr:colOff>
      <xdr:row>75</xdr:row>
      <xdr:rowOff>116122</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1323300" y="12896658"/>
          <a:ext cx="838200" cy="7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117260</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976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138833</xdr:rowOff>
    </xdr:from>
    <xdr:to>
      <xdr:col>116</xdr:col>
      <xdr:colOff>114300</xdr:colOff>
      <xdr:row>76</xdr:row>
      <xdr:rowOff>68982</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29975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116122</xdr:rowOff>
    </xdr:from>
    <xdr:to>
      <xdr:col>111</xdr:col>
      <xdr:colOff>177800</xdr:colOff>
      <xdr:row>76</xdr:row>
      <xdr:rowOff>88559</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0434300" y="12974872"/>
          <a:ext cx="889000" cy="14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103629</xdr:rowOff>
    </xdr:from>
    <xdr:to>
      <xdr:col>112</xdr:col>
      <xdr:colOff>38100</xdr:colOff>
      <xdr:row>76</xdr:row>
      <xdr:rowOff>33778</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2962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24905</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305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88559</xdr:rowOff>
    </xdr:from>
    <xdr:to>
      <xdr:col>107</xdr:col>
      <xdr:colOff>50800</xdr:colOff>
      <xdr:row>76</xdr:row>
      <xdr:rowOff>132548</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9545300" y="13118759"/>
          <a:ext cx="889000" cy="43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154769</xdr:rowOff>
    </xdr:from>
    <xdr:to>
      <xdr:col>107</xdr:col>
      <xdr:colOff>101600</xdr:colOff>
      <xdr:row>76</xdr:row>
      <xdr:rowOff>84919</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30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101447</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2788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132548</xdr:rowOff>
    </xdr:from>
    <xdr:to>
      <xdr:col>102</xdr:col>
      <xdr:colOff>114300</xdr:colOff>
      <xdr:row>77</xdr:row>
      <xdr:rowOff>19979</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8656300" y="13162748"/>
          <a:ext cx="889000" cy="58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13463</xdr:rowOff>
    </xdr:from>
    <xdr:to>
      <xdr:col>102</xdr:col>
      <xdr:colOff>165100</xdr:colOff>
      <xdr:row>76</xdr:row>
      <xdr:rowOff>115063</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304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131589</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281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168584</xdr:rowOff>
    </xdr:from>
    <xdr:to>
      <xdr:col>98</xdr:col>
      <xdr:colOff>38100</xdr:colOff>
      <xdr:row>76</xdr:row>
      <xdr:rowOff>98734</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302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115261</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280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158558</xdr:rowOff>
    </xdr:from>
    <xdr:to>
      <xdr:col>116</xdr:col>
      <xdr:colOff>114300</xdr:colOff>
      <xdr:row>75</xdr:row>
      <xdr:rowOff>88708</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284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9985</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2697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65322</xdr:rowOff>
    </xdr:from>
    <xdr:to>
      <xdr:col>112</xdr:col>
      <xdr:colOff>38100</xdr:colOff>
      <xdr:row>75</xdr:row>
      <xdr:rowOff>166922</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292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11999</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2699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37759</xdr:rowOff>
    </xdr:from>
    <xdr:to>
      <xdr:col>107</xdr:col>
      <xdr:colOff>101600</xdr:colOff>
      <xdr:row>76</xdr:row>
      <xdr:rowOff>139359</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3067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130486</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3160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81748</xdr:rowOff>
    </xdr:from>
    <xdr:to>
      <xdr:col>102</xdr:col>
      <xdr:colOff>165100</xdr:colOff>
      <xdr:row>77</xdr:row>
      <xdr:rowOff>11898</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311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3025</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3204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140629</xdr:rowOff>
    </xdr:from>
    <xdr:to>
      <xdr:col>98</xdr:col>
      <xdr:colOff>38100</xdr:colOff>
      <xdr:row>77</xdr:row>
      <xdr:rowOff>70779</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317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61906</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3263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B05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住民一人当たりのコストは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381,887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36,884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円の増加、歳出総額は前年度比約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の増加となった。全体として、類似団体平均値より低い水準であることは、効率的な財政運営ができているものと分析できる。個別項目として、公債費は「起債額を当該年度の償還元金を超えない」を基本ルールとして、新規の地方債発行の抑制を図っているため減少しているが、扶助費、人件費、繰出金、物件費等は増加となっており、特に扶助費は低所得者支援臨時給付金事業の実施等により、類似団体平均値と同様に伸びが大きくなっている。人件費は人事院勧告による給与改定の影響により増、繰出金は国民健康保険特別会計への法定外繰出金や被保険者数の増等による介護保険特別会計への繰出金の増加等により、類似団体平均値を超えており、特に国民健康保険特別会計への法定外繰出金は保険料の見直し等により解消する必要がある。類似団体平均値とほぼ同等の物件費についても、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開設したコミュニティセンターの施設借上料や指定管理料の皆増等により増となっているが、人件費の高騰を要因として各種委託料が増加傾向にあり、町財政への影響が懸念されることから、委託内容の精査を進めることで健全な財政運営に努めていく。</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埼玉県杉戸町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43,562
42,705
30.03
16,635,759
15,851,206
761,642
9,836,182
7,582,394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117602</xdr:rowOff>
    </xdr:from>
    <xdr:to>
      <xdr:col>24</xdr:col>
      <xdr:colOff>62865</xdr:colOff>
      <xdr:row>38</xdr:row>
      <xdr:rowOff>32258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110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36085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32258</xdr:rowOff>
    </xdr:from>
    <xdr:to>
      <xdr:col>24</xdr:col>
      <xdr:colOff>152400</xdr:colOff>
      <xdr:row>38</xdr:row>
      <xdr:rowOff>32258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64279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117602</xdr:rowOff>
    </xdr:from>
    <xdr:to>
      <xdr:col>24</xdr:col>
      <xdr:colOff>152400</xdr:colOff>
      <xdr:row>30</xdr:row>
      <xdr:rowOff>117602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1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132080</xdr:rowOff>
    </xdr:from>
    <xdr:to>
      <xdr:col>24</xdr:col>
      <xdr:colOff>63500</xdr:colOff>
      <xdr:row>37</xdr:row>
      <xdr:rowOff>97790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0428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12336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41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160909</xdr:rowOff>
    </xdr:from>
    <xdr:to>
      <xdr:col>24</xdr:col>
      <xdr:colOff>114300</xdr:colOff>
      <xdr:row>35</xdr:row>
      <xdr:rowOff>91059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36068</xdr:rowOff>
    </xdr:from>
    <xdr:to>
      <xdr:col>19</xdr:col>
      <xdr:colOff>177800</xdr:colOff>
      <xdr:row>37</xdr:row>
      <xdr:rowOff>97790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379718"/>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167767</xdr:rowOff>
    </xdr:from>
    <xdr:to>
      <xdr:col>20</xdr:col>
      <xdr:colOff>38100</xdr:colOff>
      <xdr:row>35</xdr:row>
      <xdr:rowOff>97917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114444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72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36068</xdr:rowOff>
    </xdr:from>
    <xdr:to>
      <xdr:col>15</xdr:col>
      <xdr:colOff>50800</xdr:colOff>
      <xdr:row>37</xdr:row>
      <xdr:rowOff>60452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79718"/>
          <a:ext cx="88900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29845</xdr:rowOff>
    </xdr:from>
    <xdr:to>
      <xdr:col>15</xdr:col>
      <xdr:colOff>101600</xdr:colOff>
      <xdr:row>35</xdr:row>
      <xdr:rowOff>131445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147972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0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53594</xdr:rowOff>
    </xdr:from>
    <xdr:to>
      <xdr:col>10</xdr:col>
      <xdr:colOff>114300</xdr:colOff>
      <xdr:row>37</xdr:row>
      <xdr:rowOff>60452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9724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30607</xdr:rowOff>
    </xdr:from>
    <xdr:to>
      <xdr:col>10</xdr:col>
      <xdr:colOff>165100</xdr:colOff>
      <xdr:row>35</xdr:row>
      <xdr:rowOff>132207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148734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30988</xdr:rowOff>
    </xdr:from>
    <xdr:to>
      <xdr:col>6</xdr:col>
      <xdr:colOff>38100</xdr:colOff>
      <xdr:row>35</xdr:row>
      <xdr:rowOff>132588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149115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0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81280</xdr:rowOff>
    </xdr:from>
    <xdr:to>
      <xdr:col>24</xdr:col>
      <xdr:colOff>114300</xdr:colOff>
      <xdr:row>37</xdr:row>
      <xdr:rowOff>11430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5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59707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3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46990</xdr:rowOff>
    </xdr:from>
    <xdr:to>
      <xdr:col>20</xdr:col>
      <xdr:colOff>38100</xdr:colOff>
      <xdr:row>37</xdr:row>
      <xdr:rowOff>148590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9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139717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8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156718</xdr:rowOff>
    </xdr:from>
    <xdr:to>
      <xdr:col>15</xdr:col>
      <xdr:colOff>101600</xdr:colOff>
      <xdr:row>37</xdr:row>
      <xdr:rowOff>86868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2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77995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2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9652</xdr:rowOff>
    </xdr:from>
    <xdr:to>
      <xdr:col>10</xdr:col>
      <xdr:colOff>165100</xdr:colOff>
      <xdr:row>37</xdr:row>
      <xdr:rowOff>111252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53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102379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46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2794</xdr:rowOff>
    </xdr:from>
    <xdr:to>
      <xdr:col>6</xdr:col>
      <xdr:colOff>38100</xdr:colOff>
      <xdr:row>37</xdr:row>
      <xdr:rowOff>104394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46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95521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3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134621</xdr:rowOff>
    </xdr:from>
    <xdr:to>
      <xdr:col>24</xdr:col>
      <xdr:colOff>62865</xdr:colOff>
      <xdr:row>58</xdr:row>
      <xdr:rowOff>80992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7121"/>
          <a:ext cx="1270" cy="1317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84819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80992</xdr:rowOff>
    </xdr:from>
    <xdr:to>
      <xdr:col>24</xdr:col>
      <xdr:colOff>152400</xdr:colOff>
      <xdr:row>58</xdr:row>
      <xdr:rowOff>80992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81298</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134621</xdr:rowOff>
    </xdr:from>
    <xdr:to>
      <xdr:col>24</xdr:col>
      <xdr:colOff>152400</xdr:colOff>
      <xdr:row>50</xdr:row>
      <xdr:rowOff>134621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7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49517</xdr:rowOff>
    </xdr:from>
    <xdr:to>
      <xdr:col>24</xdr:col>
      <xdr:colOff>63500</xdr:colOff>
      <xdr:row>58</xdr:row>
      <xdr:rowOff>65187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93617"/>
          <a:ext cx="838200" cy="15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72710</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739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49833</xdr:rowOff>
    </xdr:from>
    <xdr:to>
      <xdr:col>24</xdr:col>
      <xdr:colOff>114300</xdr:colOff>
      <xdr:row>57</xdr:row>
      <xdr:rowOff>151433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2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65187</xdr:rowOff>
    </xdr:from>
    <xdr:to>
      <xdr:col>19</xdr:col>
      <xdr:colOff>177800</xdr:colOff>
      <xdr:row>58</xdr:row>
      <xdr:rowOff>95821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10009287"/>
          <a:ext cx="889000" cy="30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74917</xdr:rowOff>
    </xdr:from>
    <xdr:to>
      <xdr:col>20</xdr:col>
      <xdr:colOff>38100</xdr:colOff>
      <xdr:row>58</xdr:row>
      <xdr:rowOff>5067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21594</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62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88844</xdr:rowOff>
    </xdr:from>
    <xdr:to>
      <xdr:col>15</xdr:col>
      <xdr:colOff>50800</xdr:colOff>
      <xdr:row>58</xdr:row>
      <xdr:rowOff>95821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10032944"/>
          <a:ext cx="889000" cy="6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68829</xdr:rowOff>
    </xdr:from>
    <xdr:to>
      <xdr:col>15</xdr:col>
      <xdr:colOff>101600</xdr:colOff>
      <xdr:row>57</xdr:row>
      <xdr:rowOff>170429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15506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61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61957</xdr:rowOff>
    </xdr:from>
    <xdr:to>
      <xdr:col>10</xdr:col>
      <xdr:colOff>114300</xdr:colOff>
      <xdr:row>58</xdr:row>
      <xdr:rowOff>88844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663157"/>
          <a:ext cx="889000" cy="369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60892</xdr:rowOff>
    </xdr:from>
    <xdr:to>
      <xdr:col>10</xdr:col>
      <xdr:colOff>165100</xdr:colOff>
      <xdr:row>57</xdr:row>
      <xdr:rowOff>162492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7569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0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67636</xdr:rowOff>
    </xdr:from>
    <xdr:to>
      <xdr:col>6</xdr:col>
      <xdr:colOff>38100</xdr:colOff>
      <xdr:row>55</xdr:row>
      <xdr:rowOff>169236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14313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27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170167</xdr:rowOff>
    </xdr:from>
    <xdr:to>
      <xdr:col>24</xdr:col>
      <xdr:colOff>114300</xdr:colOff>
      <xdr:row>58</xdr:row>
      <xdr:rowOff>100317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4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85094</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57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14387</xdr:rowOff>
    </xdr:from>
    <xdr:to>
      <xdr:col>20</xdr:col>
      <xdr:colOff>38100</xdr:colOff>
      <xdr:row>58</xdr:row>
      <xdr:rowOff>115987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5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107114</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51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45021</xdr:rowOff>
    </xdr:from>
    <xdr:to>
      <xdr:col>15</xdr:col>
      <xdr:colOff>101600</xdr:colOff>
      <xdr:row>58</xdr:row>
      <xdr:rowOff>146621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89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137748</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81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38044</xdr:rowOff>
    </xdr:from>
    <xdr:to>
      <xdr:col>10</xdr:col>
      <xdr:colOff>165100</xdr:colOff>
      <xdr:row>58</xdr:row>
      <xdr:rowOff>139644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8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130771</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74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11157</xdr:rowOff>
    </xdr:from>
    <xdr:to>
      <xdr:col>6</xdr:col>
      <xdr:colOff>38100</xdr:colOff>
      <xdr:row>56</xdr:row>
      <xdr:rowOff>112757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61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103884</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705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141743</xdr:rowOff>
    </xdr:from>
    <xdr:to>
      <xdr:col>24</xdr:col>
      <xdr:colOff>62865</xdr:colOff>
      <xdr:row>77</xdr:row>
      <xdr:rowOff>133299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43243"/>
          <a:ext cx="1270" cy="1191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137126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3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133299</xdr:rowOff>
    </xdr:from>
    <xdr:to>
      <xdr:col>24</xdr:col>
      <xdr:colOff>152400</xdr:colOff>
      <xdr:row>77</xdr:row>
      <xdr:rowOff>133299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88420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18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289,732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141743</xdr:rowOff>
    </xdr:from>
    <xdr:to>
      <xdr:col>24</xdr:col>
      <xdr:colOff>152400</xdr:colOff>
      <xdr:row>70</xdr:row>
      <xdr:rowOff>141743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43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9803</xdr:rowOff>
    </xdr:from>
    <xdr:to>
      <xdr:col>24</xdr:col>
      <xdr:colOff>63500</xdr:colOff>
      <xdr:row>77</xdr:row>
      <xdr:rowOff>121862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211453"/>
          <a:ext cx="838200" cy="11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116806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04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93929</xdr:rowOff>
    </xdr:from>
    <xdr:to>
      <xdr:col>24</xdr:col>
      <xdr:colOff>114300</xdr:colOff>
      <xdr:row>76</xdr:row>
      <xdr:rowOff>24079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5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114585</xdr:rowOff>
    </xdr:from>
    <xdr:to>
      <xdr:col>19</xdr:col>
      <xdr:colOff>177800</xdr:colOff>
      <xdr:row>77</xdr:row>
      <xdr:rowOff>121862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3316235"/>
          <a:ext cx="889000" cy="7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32069</xdr:rowOff>
    </xdr:from>
    <xdr:to>
      <xdr:col>20</xdr:col>
      <xdr:colOff>38100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150197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83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114585</xdr:rowOff>
    </xdr:from>
    <xdr:to>
      <xdr:col>15</xdr:col>
      <xdr:colOff>50800</xdr:colOff>
      <xdr:row>77</xdr:row>
      <xdr:rowOff>131691</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316235"/>
          <a:ext cx="889000" cy="17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104887</xdr:rowOff>
    </xdr:from>
    <xdr:to>
      <xdr:col>15</xdr:col>
      <xdr:colOff>101600</xdr:colOff>
      <xdr:row>77</xdr:row>
      <xdr:rowOff>35037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51564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1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131691</xdr:rowOff>
    </xdr:from>
    <xdr:to>
      <xdr:col>10</xdr:col>
      <xdr:colOff>114300</xdr:colOff>
      <xdr:row>79</xdr:row>
      <xdr:rowOff>6480</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333341"/>
          <a:ext cx="889000" cy="217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26896</xdr:rowOff>
    </xdr:from>
    <xdr:to>
      <xdr:col>10</xdr:col>
      <xdr:colOff>165100</xdr:colOff>
      <xdr:row>76</xdr:row>
      <xdr:rowOff>128496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145023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83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66193</xdr:rowOff>
    </xdr:from>
    <xdr:to>
      <xdr:col>6</xdr:col>
      <xdr:colOff>38100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12870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130453</xdr:rowOff>
    </xdr:from>
    <xdr:to>
      <xdr:col>24</xdr:col>
      <xdr:colOff>114300</xdr:colOff>
      <xdr:row>77</xdr:row>
      <xdr:rowOff>60603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6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45380</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75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71062</xdr:rowOff>
    </xdr:from>
    <xdr:to>
      <xdr:col>20</xdr:col>
      <xdr:colOff>38100</xdr:colOff>
      <xdr:row>78</xdr:row>
      <xdr:rowOff>1212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7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163789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365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63785</xdr:rowOff>
    </xdr:from>
    <xdr:to>
      <xdr:col>15</xdr:col>
      <xdr:colOff>101600</xdr:colOff>
      <xdr:row>77</xdr:row>
      <xdr:rowOff>165385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6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156512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58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80891</xdr:rowOff>
    </xdr:from>
    <xdr:to>
      <xdr:col>10</xdr:col>
      <xdr:colOff>165100</xdr:colOff>
      <xdr:row>78</xdr:row>
      <xdr:rowOff>11041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82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2168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375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127130</xdr:rowOff>
    </xdr:from>
    <xdr:to>
      <xdr:col>6</xdr:col>
      <xdr:colOff>38100</xdr:colOff>
      <xdr:row>79</xdr:row>
      <xdr:rowOff>57280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50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48407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592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60040</xdr:rowOff>
    </xdr:from>
    <xdr:to>
      <xdr:col>24</xdr:col>
      <xdr:colOff>62865</xdr:colOff>
      <xdr:row>99</xdr:row>
      <xdr:rowOff>66762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90540"/>
          <a:ext cx="1270" cy="1549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70589</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04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66762</xdr:rowOff>
    </xdr:from>
    <xdr:to>
      <xdr:col>24</xdr:col>
      <xdr:colOff>152400</xdr:colOff>
      <xdr:row>99</xdr:row>
      <xdr:rowOff>66762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04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6717</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65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125,227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60040</xdr:rowOff>
    </xdr:from>
    <xdr:to>
      <xdr:col>24</xdr:col>
      <xdr:colOff>152400</xdr:colOff>
      <xdr:row>90</xdr:row>
      <xdr:rowOff>60040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24806</xdr:rowOff>
    </xdr:from>
    <xdr:to>
      <xdr:col>24</xdr:col>
      <xdr:colOff>63500</xdr:colOff>
      <xdr:row>97</xdr:row>
      <xdr:rowOff>152791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655456"/>
          <a:ext cx="838200" cy="127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51767</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82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73340</xdr:rowOff>
    </xdr:from>
    <xdr:to>
      <xdr:col>24</xdr:col>
      <xdr:colOff>114300</xdr:colOff>
      <xdr:row>98</xdr:row>
      <xdr:rowOff>3490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70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64643</xdr:rowOff>
    </xdr:from>
    <xdr:to>
      <xdr:col>19</xdr:col>
      <xdr:colOff>177800</xdr:colOff>
      <xdr:row>97</xdr:row>
      <xdr:rowOff>152791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695293"/>
          <a:ext cx="889000" cy="88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100895</xdr:rowOff>
    </xdr:from>
    <xdr:to>
      <xdr:col>20</xdr:col>
      <xdr:colOff>38100</xdr:colOff>
      <xdr:row>98</xdr:row>
      <xdr:rowOff>31045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73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47572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50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27946</xdr:rowOff>
    </xdr:from>
    <xdr:to>
      <xdr:col>15</xdr:col>
      <xdr:colOff>50800</xdr:colOff>
      <xdr:row>97</xdr:row>
      <xdr:rowOff>64643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658596"/>
          <a:ext cx="889000" cy="36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60584</xdr:rowOff>
    </xdr:from>
    <xdr:to>
      <xdr:col>15</xdr:col>
      <xdr:colOff>101600</xdr:colOff>
      <xdr:row>97</xdr:row>
      <xdr:rowOff>162184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9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153311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78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27946</xdr:rowOff>
    </xdr:from>
    <xdr:to>
      <xdr:col>10</xdr:col>
      <xdr:colOff>114300</xdr:colOff>
      <xdr:row>98</xdr:row>
      <xdr:rowOff>73391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658596"/>
          <a:ext cx="889000" cy="21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71968</xdr:rowOff>
    </xdr:from>
    <xdr:to>
      <xdr:col>10</xdr:col>
      <xdr:colOff>165100</xdr:colOff>
      <xdr:row>98</xdr:row>
      <xdr:rowOff>2118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0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164695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795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22180</xdr:rowOff>
    </xdr:from>
    <xdr:to>
      <xdr:col>6</xdr:col>
      <xdr:colOff>38100</xdr:colOff>
      <xdr:row>98</xdr:row>
      <xdr:rowOff>123780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82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140307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599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145456</xdr:rowOff>
    </xdr:from>
    <xdr:to>
      <xdr:col>24</xdr:col>
      <xdr:colOff>114300</xdr:colOff>
      <xdr:row>97</xdr:row>
      <xdr:rowOff>75606</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60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168333</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45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101991</xdr:rowOff>
    </xdr:from>
    <xdr:to>
      <xdr:col>20</xdr:col>
      <xdr:colOff>38100</xdr:colOff>
      <xdr:row>98</xdr:row>
      <xdr:rowOff>32141</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32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23268</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82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13843</xdr:rowOff>
    </xdr:from>
    <xdr:to>
      <xdr:col>15</xdr:col>
      <xdr:colOff>101600</xdr:colOff>
      <xdr:row>97</xdr:row>
      <xdr:rowOff>115443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644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131970</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419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148596</xdr:rowOff>
    </xdr:from>
    <xdr:to>
      <xdr:col>10</xdr:col>
      <xdr:colOff>165100</xdr:colOff>
      <xdr:row>97</xdr:row>
      <xdr:rowOff>78746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60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95273</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38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22591</xdr:rowOff>
    </xdr:from>
    <xdr:to>
      <xdr:col>6</xdr:col>
      <xdr:colOff>38100</xdr:colOff>
      <xdr:row>98</xdr:row>
      <xdr:rowOff>124191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824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115318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91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39116</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2616"/>
          <a:ext cx="1270" cy="160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157243</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39116</xdr:rowOff>
    </xdr:from>
    <xdr:to>
      <xdr:col>55</xdr:col>
      <xdr:colOff>88900</xdr:colOff>
      <xdr:row>30</xdr:row>
      <xdr:rowOff>39116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581</xdr:rowOff>
    </xdr:from>
    <xdr:to>
      <xdr:col>55</xdr:col>
      <xdr:colOff>0</xdr:colOff>
      <xdr:row>37</xdr:row>
      <xdr:rowOff>86795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344231"/>
          <a:ext cx="838200" cy="86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71246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5863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92819</xdr:rowOff>
    </xdr:from>
    <xdr:to>
      <xdr:col>55</xdr:col>
      <xdr:colOff>50800</xdr:colOff>
      <xdr:row>39</xdr:row>
      <xdr:rowOff>22969</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0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581</xdr:rowOff>
    </xdr:from>
    <xdr:to>
      <xdr:col>50</xdr:col>
      <xdr:colOff>114300</xdr:colOff>
      <xdr:row>37</xdr:row>
      <xdr:rowOff>94960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344231"/>
          <a:ext cx="889000" cy="94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64081</xdr:rowOff>
    </xdr:from>
    <xdr:to>
      <xdr:col>50</xdr:col>
      <xdr:colOff>165100</xdr:colOff>
      <xdr:row>38</xdr:row>
      <xdr:rowOff>165681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7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156808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6719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94960</xdr:rowOff>
    </xdr:from>
    <xdr:to>
      <xdr:col>45</xdr:col>
      <xdr:colOff>177800</xdr:colOff>
      <xdr:row>37</xdr:row>
      <xdr:rowOff>115860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438610"/>
          <a:ext cx="889000" cy="20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92166</xdr:rowOff>
    </xdr:from>
    <xdr:to>
      <xdr:col>46</xdr:col>
      <xdr:colOff>38100</xdr:colOff>
      <xdr:row>39</xdr:row>
      <xdr:rowOff>22316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13443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699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115860</xdr:rowOff>
    </xdr:from>
    <xdr:to>
      <xdr:col>41</xdr:col>
      <xdr:colOff>50800</xdr:colOff>
      <xdr:row>37</xdr:row>
      <xdr:rowOff>121739</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459510"/>
          <a:ext cx="889000" cy="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91186</xdr:rowOff>
    </xdr:from>
    <xdr:to>
      <xdr:col>41</xdr:col>
      <xdr:colOff>101600</xdr:colOff>
      <xdr:row>39</xdr:row>
      <xdr:rowOff>21336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12463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699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88574</xdr:rowOff>
    </xdr:from>
    <xdr:to>
      <xdr:col>36</xdr:col>
      <xdr:colOff>165100</xdr:colOff>
      <xdr:row>39</xdr:row>
      <xdr:rowOff>18724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9851</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696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35995</xdr:rowOff>
    </xdr:from>
    <xdr:to>
      <xdr:col>55</xdr:col>
      <xdr:colOff>50800</xdr:colOff>
      <xdr:row>37</xdr:row>
      <xdr:rowOff>137595</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37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58872</xdr:rowOff>
    </xdr:from>
    <xdr:ext cx="469744"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231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121231</xdr:rowOff>
    </xdr:from>
    <xdr:to>
      <xdr:col>50</xdr:col>
      <xdr:colOff>165100</xdr:colOff>
      <xdr:row>37</xdr:row>
      <xdr:rowOff>51381</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293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67908</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04428" y="6068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44160</xdr:rowOff>
    </xdr:from>
    <xdr:to>
      <xdr:col>46</xdr:col>
      <xdr:colOff>38100</xdr:colOff>
      <xdr:row>37</xdr:row>
      <xdr:rowOff>145760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38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162287</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15428" y="6163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65060</xdr:rowOff>
    </xdr:from>
    <xdr:to>
      <xdr:col>41</xdr:col>
      <xdr:colOff>101600</xdr:colOff>
      <xdr:row>37</xdr:row>
      <xdr:rowOff>166660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40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11737</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183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70939</xdr:rowOff>
    </xdr:from>
    <xdr:to>
      <xdr:col>36</xdr:col>
      <xdr:colOff>165100</xdr:colOff>
      <xdr:row>38</xdr:row>
      <xdr:rowOff>1088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41458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17616</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1898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31267</xdr:rowOff>
    </xdr:from>
    <xdr:to>
      <xdr:col>54</xdr:col>
      <xdr:colOff>189865</xdr:colOff>
      <xdr:row>59</xdr:row>
      <xdr:rowOff>29496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75217"/>
          <a:ext cx="1270" cy="136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33323</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8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29496</xdr:rowOff>
    </xdr:from>
    <xdr:to>
      <xdr:col>55</xdr:col>
      <xdr:colOff>88900</xdr:colOff>
      <xdr:row>59</xdr:row>
      <xdr:rowOff>29496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149394</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5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31267</xdr:rowOff>
    </xdr:from>
    <xdr:to>
      <xdr:col>55</xdr:col>
      <xdr:colOff>88900</xdr:colOff>
      <xdr:row>51</xdr:row>
      <xdr:rowOff>31267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75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88017</xdr:rowOff>
    </xdr:from>
    <xdr:to>
      <xdr:col>55</xdr:col>
      <xdr:colOff>0</xdr:colOff>
      <xdr:row>58</xdr:row>
      <xdr:rowOff>123374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10032117"/>
          <a:ext cx="838200" cy="35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169346</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70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146469</xdr:rowOff>
    </xdr:from>
    <xdr:to>
      <xdr:col>55</xdr:col>
      <xdr:colOff>50800</xdr:colOff>
      <xdr:row>58</xdr:row>
      <xdr:rowOff>76619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1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88017</xdr:rowOff>
    </xdr:from>
    <xdr:to>
      <xdr:col>50</xdr:col>
      <xdr:colOff>114300</xdr:colOff>
      <xdr:row>58</xdr:row>
      <xdr:rowOff>134023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10032117"/>
          <a:ext cx="889000" cy="46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125552</xdr:rowOff>
    </xdr:from>
    <xdr:to>
      <xdr:col>50</xdr:col>
      <xdr:colOff>165100</xdr:colOff>
      <xdr:row>58</xdr:row>
      <xdr:rowOff>55702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72229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7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134023</xdr:rowOff>
    </xdr:from>
    <xdr:to>
      <xdr:col>45</xdr:col>
      <xdr:colOff>177800</xdr:colOff>
      <xdr:row>58</xdr:row>
      <xdr:rowOff>138881</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10078123"/>
          <a:ext cx="889000" cy="4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152241</xdr:rowOff>
    </xdr:from>
    <xdr:to>
      <xdr:col>46</xdr:col>
      <xdr:colOff>38100</xdr:colOff>
      <xdr:row>58</xdr:row>
      <xdr:rowOff>82391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2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98918</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9700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138881</xdr:rowOff>
    </xdr:from>
    <xdr:to>
      <xdr:col>41</xdr:col>
      <xdr:colOff>50800</xdr:colOff>
      <xdr:row>58</xdr:row>
      <xdr:rowOff>150806</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10082981"/>
          <a:ext cx="889000" cy="1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154660</xdr:rowOff>
    </xdr:from>
    <xdr:to>
      <xdr:col>41</xdr:col>
      <xdr:colOff>101600</xdr:colOff>
      <xdr:row>58</xdr:row>
      <xdr:rowOff>84810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2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101337</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970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134372</xdr:rowOff>
    </xdr:from>
    <xdr:to>
      <xdr:col>36</xdr:col>
      <xdr:colOff>165100</xdr:colOff>
      <xdr:row>58</xdr:row>
      <xdr:rowOff>64522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81049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68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72574</xdr:rowOff>
    </xdr:from>
    <xdr:to>
      <xdr:col>55</xdr:col>
      <xdr:colOff>50800</xdr:colOff>
      <xdr:row>59</xdr:row>
      <xdr:rowOff>2724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016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158951</xdr:rowOff>
    </xdr:from>
    <xdr:ext cx="469744"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31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37217</xdr:rowOff>
    </xdr:from>
    <xdr:to>
      <xdr:col>50</xdr:col>
      <xdr:colOff>165100</xdr:colOff>
      <xdr:row>58</xdr:row>
      <xdr:rowOff>138817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98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129944</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04428" y="10074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83223</xdr:rowOff>
    </xdr:from>
    <xdr:to>
      <xdr:col>46</xdr:col>
      <xdr:colOff>38100</xdr:colOff>
      <xdr:row>59</xdr:row>
      <xdr:rowOff>13373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27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4500</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15428" y="10120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88081</xdr:rowOff>
    </xdr:from>
    <xdr:to>
      <xdr:col>41</xdr:col>
      <xdr:colOff>101600</xdr:colOff>
      <xdr:row>59</xdr:row>
      <xdr:rowOff>18231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32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9358</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26428" y="10124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100006</xdr:rowOff>
    </xdr:from>
    <xdr:to>
      <xdr:col>36</xdr:col>
      <xdr:colOff>165100</xdr:colOff>
      <xdr:row>59</xdr:row>
      <xdr:rowOff>30156</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4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21283</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37428" y="1013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167875</xdr:rowOff>
    </xdr:from>
    <xdr:to>
      <xdr:col>54</xdr:col>
      <xdr:colOff>189865</xdr:colOff>
      <xdr:row>79</xdr:row>
      <xdr:rowOff>38906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69375"/>
          <a:ext cx="1270" cy="1414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42733</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7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38906</xdr:rowOff>
    </xdr:from>
    <xdr:to>
      <xdr:col>55</xdr:col>
      <xdr:colOff>88900</xdr:colOff>
      <xdr:row>79</xdr:row>
      <xdr:rowOff>38906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114552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4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167875</xdr:rowOff>
    </xdr:from>
    <xdr:to>
      <xdr:col>55</xdr:col>
      <xdr:colOff>88900</xdr:colOff>
      <xdr:row>70</xdr:row>
      <xdr:rowOff>167875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6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113716</xdr:rowOff>
    </xdr:from>
    <xdr:to>
      <xdr:col>55</xdr:col>
      <xdr:colOff>0</xdr:colOff>
      <xdr:row>78</xdr:row>
      <xdr:rowOff>162961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486816"/>
          <a:ext cx="838200" cy="49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50588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52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27711</xdr:rowOff>
    </xdr:from>
    <xdr:to>
      <xdr:col>55</xdr:col>
      <xdr:colOff>50800</xdr:colOff>
      <xdr:row>78</xdr:row>
      <xdr:rowOff>129311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0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85083</xdr:rowOff>
    </xdr:from>
    <xdr:to>
      <xdr:col>50</xdr:col>
      <xdr:colOff>114300</xdr:colOff>
      <xdr:row>78</xdr:row>
      <xdr:rowOff>113716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458183"/>
          <a:ext cx="889000" cy="28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22320</xdr:rowOff>
    </xdr:from>
    <xdr:to>
      <xdr:col>50</xdr:col>
      <xdr:colOff>165100</xdr:colOff>
      <xdr:row>78</xdr:row>
      <xdr:rowOff>123920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9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140447</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317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85083</xdr:rowOff>
    </xdr:from>
    <xdr:to>
      <xdr:col>45</xdr:col>
      <xdr:colOff>177800</xdr:colOff>
      <xdr:row>78</xdr:row>
      <xdr:rowOff>91523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458183"/>
          <a:ext cx="889000" cy="6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158547</xdr:rowOff>
    </xdr:from>
    <xdr:to>
      <xdr:col>46</xdr:col>
      <xdr:colOff>38100</xdr:colOff>
      <xdr:row>78</xdr:row>
      <xdr:rowOff>88697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60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105224</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3135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91523</xdr:rowOff>
    </xdr:from>
    <xdr:to>
      <xdr:col>41</xdr:col>
      <xdr:colOff>50800</xdr:colOff>
      <xdr:row>78</xdr:row>
      <xdr:rowOff>120802</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464623"/>
          <a:ext cx="889000" cy="29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168511</xdr:rowOff>
    </xdr:from>
    <xdr:to>
      <xdr:col>41</xdr:col>
      <xdr:colOff>101600</xdr:colOff>
      <xdr:row>78</xdr:row>
      <xdr:rowOff>98661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7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115188</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145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123780</xdr:rowOff>
    </xdr:from>
    <xdr:to>
      <xdr:col>36</xdr:col>
      <xdr:colOff>165100</xdr:colOff>
      <xdr:row>78</xdr:row>
      <xdr:rowOff>53930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70457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10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112161</xdr:rowOff>
    </xdr:from>
    <xdr:to>
      <xdr:col>55</xdr:col>
      <xdr:colOff>50800</xdr:colOff>
      <xdr:row>79</xdr:row>
      <xdr:rowOff>42311</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8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27088</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400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62916</xdr:rowOff>
    </xdr:from>
    <xdr:to>
      <xdr:col>50</xdr:col>
      <xdr:colOff>165100</xdr:colOff>
      <xdr:row>78</xdr:row>
      <xdr:rowOff>164516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36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155643</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528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34283</xdr:rowOff>
    </xdr:from>
    <xdr:to>
      <xdr:col>46</xdr:col>
      <xdr:colOff>38100</xdr:colOff>
      <xdr:row>78</xdr:row>
      <xdr:rowOff>135883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407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127010</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500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40723</xdr:rowOff>
    </xdr:from>
    <xdr:to>
      <xdr:col>41</xdr:col>
      <xdr:colOff>101600</xdr:colOff>
      <xdr:row>78</xdr:row>
      <xdr:rowOff>142323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1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133450</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506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70002</xdr:rowOff>
    </xdr:from>
    <xdr:to>
      <xdr:col>36</xdr:col>
      <xdr:colOff>165100</xdr:colOff>
      <xdr:row>79</xdr:row>
      <xdr:rowOff>152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43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162729</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535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53454</xdr:rowOff>
    </xdr:from>
    <xdr:to>
      <xdr:col>54</xdr:col>
      <xdr:colOff>189865</xdr:colOff>
      <xdr:row>97</xdr:row>
      <xdr:rowOff>163601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83954"/>
          <a:ext cx="1270" cy="131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167428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79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163601</xdr:rowOff>
    </xdr:from>
    <xdr:to>
      <xdr:col>55</xdr:col>
      <xdr:colOff>88900</xdr:colOff>
      <xdr:row>97</xdr:row>
      <xdr:rowOff>163601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79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131</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5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120,791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53454</xdr:rowOff>
    </xdr:from>
    <xdr:to>
      <xdr:col>55</xdr:col>
      <xdr:colOff>88900</xdr:colOff>
      <xdr:row>90</xdr:row>
      <xdr:rowOff>53454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8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11519</xdr:rowOff>
    </xdr:from>
    <xdr:to>
      <xdr:col>55</xdr:col>
      <xdr:colOff>0</xdr:colOff>
      <xdr:row>97</xdr:row>
      <xdr:rowOff>66815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642169"/>
          <a:ext cx="838200" cy="55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161701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278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138824</xdr:rowOff>
    </xdr:from>
    <xdr:to>
      <xdr:col>55</xdr:col>
      <xdr:colOff>50800</xdr:colOff>
      <xdr:row>96</xdr:row>
      <xdr:rowOff>68974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2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11519</xdr:rowOff>
    </xdr:from>
    <xdr:to>
      <xdr:col>50</xdr:col>
      <xdr:colOff>114300</xdr:colOff>
      <xdr:row>97</xdr:row>
      <xdr:rowOff>19292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642169"/>
          <a:ext cx="8890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140779</xdr:rowOff>
    </xdr:from>
    <xdr:to>
      <xdr:col>50</xdr:col>
      <xdr:colOff>165100</xdr:colOff>
      <xdr:row>96</xdr:row>
      <xdr:rowOff>70929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87456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203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165888</xdr:rowOff>
    </xdr:from>
    <xdr:to>
      <xdr:col>45</xdr:col>
      <xdr:colOff>177800</xdr:colOff>
      <xdr:row>97</xdr:row>
      <xdr:rowOff>19292</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625088"/>
          <a:ext cx="889000" cy="24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140336</xdr:rowOff>
    </xdr:from>
    <xdr:to>
      <xdr:col>46</xdr:col>
      <xdr:colOff>38100</xdr:colOff>
      <xdr:row>96</xdr:row>
      <xdr:rowOff>70486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87013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20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90615</xdr:rowOff>
    </xdr:from>
    <xdr:to>
      <xdr:col>41</xdr:col>
      <xdr:colOff>50800</xdr:colOff>
      <xdr:row>96</xdr:row>
      <xdr:rowOff>165888</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549815"/>
          <a:ext cx="889000" cy="75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164948</xdr:rowOff>
    </xdr:from>
    <xdr:to>
      <xdr:col>41</xdr:col>
      <xdr:colOff>101600</xdr:colOff>
      <xdr:row>96</xdr:row>
      <xdr:rowOff>95098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111625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22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927</xdr:rowOff>
    </xdr:from>
    <xdr:to>
      <xdr:col>36</xdr:col>
      <xdr:colOff>165100</xdr:colOff>
      <xdr:row>96</xdr:row>
      <xdr:rowOff>102527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119054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16015</xdr:rowOff>
    </xdr:from>
    <xdr:to>
      <xdr:col>55</xdr:col>
      <xdr:colOff>50800</xdr:colOff>
      <xdr:row>97</xdr:row>
      <xdr:rowOff>117615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64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102392</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56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132169</xdr:rowOff>
    </xdr:from>
    <xdr:to>
      <xdr:col>50</xdr:col>
      <xdr:colOff>165100</xdr:colOff>
      <xdr:row>97</xdr:row>
      <xdr:rowOff>62319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591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53446</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684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139942</xdr:rowOff>
    </xdr:from>
    <xdr:to>
      <xdr:col>46</xdr:col>
      <xdr:colOff>38100</xdr:colOff>
      <xdr:row>97</xdr:row>
      <xdr:rowOff>70092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59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61219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691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115088</xdr:rowOff>
    </xdr:from>
    <xdr:to>
      <xdr:col>41</xdr:col>
      <xdr:colOff>101600</xdr:colOff>
      <xdr:row>97</xdr:row>
      <xdr:rowOff>45238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574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36365</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667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39815</xdr:rowOff>
    </xdr:from>
    <xdr:to>
      <xdr:col>36</xdr:col>
      <xdr:colOff>165100</xdr:colOff>
      <xdr:row>96</xdr:row>
      <xdr:rowOff>141415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49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132542</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59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27131</xdr:rowOff>
    </xdr:from>
    <xdr:to>
      <xdr:col>85</xdr:col>
      <xdr:colOff>126364</xdr:colOff>
      <xdr:row>39</xdr:row>
      <xdr:rowOff>58482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342081"/>
          <a:ext cx="1269" cy="140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62309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4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58482</xdr:rowOff>
    </xdr:from>
    <xdr:to>
      <xdr:col>86</xdr:col>
      <xdr:colOff>25400</xdr:colOff>
      <xdr:row>39</xdr:row>
      <xdr:rowOff>58482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145258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1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54,197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27131</xdr:rowOff>
    </xdr:from>
    <xdr:to>
      <xdr:col>86</xdr:col>
      <xdr:colOff>25400</xdr:colOff>
      <xdr:row>31</xdr:row>
      <xdr:rowOff>27131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34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79284</xdr:rowOff>
    </xdr:from>
    <xdr:to>
      <xdr:col>85</xdr:col>
      <xdr:colOff>127000</xdr:colOff>
      <xdr:row>38</xdr:row>
      <xdr:rowOff>107566</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594384"/>
          <a:ext cx="838200" cy="28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142507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314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119630</xdr:rowOff>
    </xdr:from>
    <xdr:to>
      <xdr:col>85</xdr:col>
      <xdr:colOff>177800</xdr:colOff>
      <xdr:row>38</xdr:row>
      <xdr:rowOff>49780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4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384</xdr:rowOff>
    </xdr:from>
    <xdr:to>
      <xdr:col>81</xdr:col>
      <xdr:colOff>50800</xdr:colOff>
      <xdr:row>38</xdr:row>
      <xdr:rowOff>107566</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515484"/>
          <a:ext cx="889000" cy="107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168159</xdr:rowOff>
    </xdr:from>
    <xdr:to>
      <xdr:col>81</xdr:col>
      <xdr:colOff>101600</xdr:colOff>
      <xdr:row>38</xdr:row>
      <xdr:rowOff>98309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51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114836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28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384</xdr:rowOff>
    </xdr:from>
    <xdr:to>
      <xdr:col>76</xdr:col>
      <xdr:colOff>114300</xdr:colOff>
      <xdr:row>38</xdr:row>
      <xdr:rowOff>15994</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515484"/>
          <a:ext cx="889000" cy="15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4677</xdr:rowOff>
    </xdr:from>
    <xdr:to>
      <xdr:col>76</xdr:col>
      <xdr:colOff>165100</xdr:colOff>
      <xdr:row>38</xdr:row>
      <xdr:rowOff>106277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51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97404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61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142378</xdr:rowOff>
    </xdr:from>
    <xdr:to>
      <xdr:col>71</xdr:col>
      <xdr:colOff>177800</xdr:colOff>
      <xdr:row>38</xdr:row>
      <xdr:rowOff>15994</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314578"/>
          <a:ext cx="889000" cy="216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162052</xdr:rowOff>
    </xdr:from>
    <xdr:to>
      <xdr:col>72</xdr:col>
      <xdr:colOff>38100</xdr:colOff>
      <xdr:row>38</xdr:row>
      <xdr:rowOff>92202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83329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59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134261</xdr:rowOff>
    </xdr:from>
    <xdr:to>
      <xdr:col>67</xdr:col>
      <xdr:colOff>101600</xdr:colOff>
      <xdr:row>38</xdr:row>
      <xdr:rowOff>64411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7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55538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570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28484</xdr:rowOff>
    </xdr:from>
    <xdr:to>
      <xdr:col>85</xdr:col>
      <xdr:colOff>177800</xdr:colOff>
      <xdr:row>38</xdr:row>
      <xdr:rowOff>130084</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54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6911</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522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56766</xdr:rowOff>
    </xdr:from>
    <xdr:to>
      <xdr:col>81</xdr:col>
      <xdr:colOff>101600</xdr:colOff>
      <xdr:row>38</xdr:row>
      <xdr:rowOff>158366</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571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149493</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664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121034</xdr:rowOff>
    </xdr:from>
    <xdr:to>
      <xdr:col>76</xdr:col>
      <xdr:colOff>165100</xdr:colOff>
      <xdr:row>38</xdr:row>
      <xdr:rowOff>51184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46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67711</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23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136645</xdr:rowOff>
    </xdr:from>
    <xdr:to>
      <xdr:col>72</xdr:col>
      <xdr:colOff>38100</xdr:colOff>
      <xdr:row>38</xdr:row>
      <xdr:rowOff>66794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48029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83322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255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91578</xdr:rowOff>
    </xdr:from>
    <xdr:to>
      <xdr:col>67</xdr:col>
      <xdr:colOff>101600</xdr:colOff>
      <xdr:row>37</xdr:row>
      <xdr:rowOff>21728</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263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38255</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039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7606</xdr:rowOff>
    </xdr:from>
    <xdr:to>
      <xdr:col>85</xdr:col>
      <xdr:colOff>126364</xdr:colOff>
      <xdr:row>58</xdr:row>
      <xdr:rowOff>4529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923006"/>
          <a:ext cx="1269" cy="102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8356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5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4529</xdr:rowOff>
    </xdr:from>
    <xdr:to>
      <xdr:col>86</xdr:col>
      <xdr:colOff>25400</xdr:colOff>
      <xdr:row>58</xdr:row>
      <xdr:rowOff>4529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4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125733</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9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253,892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7606</xdr:rowOff>
    </xdr:from>
    <xdr:to>
      <xdr:col>86</xdr:col>
      <xdr:colOff>25400</xdr:colOff>
      <xdr:row>52</xdr:row>
      <xdr:rowOff>7606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923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100559</xdr:rowOff>
    </xdr:from>
    <xdr:to>
      <xdr:col>85</xdr:col>
      <xdr:colOff>127000</xdr:colOff>
      <xdr:row>57</xdr:row>
      <xdr:rowOff>102955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873209"/>
          <a:ext cx="838200" cy="2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8267</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609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156840</xdr:rowOff>
    </xdr:from>
    <xdr:to>
      <xdr:col>85</xdr:col>
      <xdr:colOff>177800</xdr:colOff>
      <xdr:row>57</xdr:row>
      <xdr:rowOff>86990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5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102955</xdr:rowOff>
    </xdr:from>
    <xdr:to>
      <xdr:col>81</xdr:col>
      <xdr:colOff>50800</xdr:colOff>
      <xdr:row>57</xdr:row>
      <xdr:rowOff>119290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875605"/>
          <a:ext cx="889000" cy="16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9169</xdr:rowOff>
    </xdr:from>
    <xdr:to>
      <xdr:col>81</xdr:col>
      <xdr:colOff>101600</xdr:colOff>
      <xdr:row>57</xdr:row>
      <xdr:rowOff>110769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78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127296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55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119286</xdr:rowOff>
    </xdr:from>
    <xdr:to>
      <xdr:col>76</xdr:col>
      <xdr:colOff>114300</xdr:colOff>
      <xdr:row>57</xdr:row>
      <xdr:rowOff>119290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9891936"/>
          <a:ext cx="889000" cy="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30113</xdr:rowOff>
    </xdr:from>
    <xdr:to>
      <xdr:col>76</xdr:col>
      <xdr:colOff>165100</xdr:colOff>
      <xdr:row>57</xdr:row>
      <xdr:rowOff>131713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80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148240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57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91717</xdr:rowOff>
    </xdr:from>
    <xdr:to>
      <xdr:col>71</xdr:col>
      <xdr:colOff>177800</xdr:colOff>
      <xdr:row>57</xdr:row>
      <xdr:rowOff>119286</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864367"/>
          <a:ext cx="889000" cy="27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33378</xdr:rowOff>
    </xdr:from>
    <xdr:to>
      <xdr:col>72</xdr:col>
      <xdr:colOff>38100</xdr:colOff>
      <xdr:row>57</xdr:row>
      <xdr:rowOff>134978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151505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58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1282</xdr:rowOff>
    </xdr:from>
    <xdr:to>
      <xdr:col>67</xdr:col>
      <xdr:colOff>101600</xdr:colOff>
      <xdr:row>57</xdr:row>
      <xdr:rowOff>102882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119409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54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49759</xdr:rowOff>
    </xdr:from>
    <xdr:to>
      <xdr:col>85</xdr:col>
      <xdr:colOff>177800</xdr:colOff>
      <xdr:row>57</xdr:row>
      <xdr:rowOff>151359</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822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136136</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737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52155</xdr:rowOff>
    </xdr:from>
    <xdr:to>
      <xdr:col>81</xdr:col>
      <xdr:colOff>101600</xdr:colOff>
      <xdr:row>57</xdr:row>
      <xdr:rowOff>153755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82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144882</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91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68490</xdr:rowOff>
    </xdr:from>
    <xdr:to>
      <xdr:col>76</xdr:col>
      <xdr:colOff>165100</xdr:colOff>
      <xdr:row>57</xdr:row>
      <xdr:rowOff>170090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84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161217</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93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68486</xdr:rowOff>
    </xdr:from>
    <xdr:to>
      <xdr:col>72</xdr:col>
      <xdr:colOff>38100</xdr:colOff>
      <xdr:row>57</xdr:row>
      <xdr:rowOff>170086</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841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161213</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93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40917</xdr:rowOff>
    </xdr:from>
    <xdr:to>
      <xdr:col>67</xdr:col>
      <xdr:colOff>101600</xdr:colOff>
      <xdr:row>57</xdr:row>
      <xdr:rowOff>142517</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813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133644</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906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13559</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357959"/>
          <a:ext cx="1269" cy="115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159283</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32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131686</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13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13559</xdr:rowOff>
    </xdr:from>
    <xdr:to>
      <xdr:col>86</xdr:col>
      <xdr:colOff>25400</xdr:colOff>
      <xdr:row>72</xdr:row>
      <xdr:rowOff>13559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35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76733</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7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53856</xdr:rowOff>
    </xdr:from>
    <xdr:to>
      <xdr:col>85</xdr:col>
      <xdr:colOff>177800</xdr:colOff>
      <xdr:row>78</xdr:row>
      <xdr:rowOff>155456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2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64577</xdr:rowOff>
    </xdr:from>
    <xdr:to>
      <xdr:col>81</xdr:col>
      <xdr:colOff>101600</xdr:colOff>
      <xdr:row>78</xdr:row>
      <xdr:rowOff>166177</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3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11254</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21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48986</xdr:rowOff>
    </xdr:from>
    <xdr:to>
      <xdr:col>76</xdr:col>
      <xdr:colOff>165100</xdr:colOff>
      <xdr:row>78</xdr:row>
      <xdr:rowOff>150586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167113</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19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38128</xdr:rowOff>
    </xdr:from>
    <xdr:to>
      <xdr:col>72</xdr:col>
      <xdr:colOff>38100</xdr:colOff>
      <xdr:row>78</xdr:row>
      <xdr:rowOff>139728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1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156255</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18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51090</xdr:rowOff>
    </xdr:from>
    <xdr:to>
      <xdr:col>67</xdr:col>
      <xdr:colOff>101600</xdr:colOff>
      <xdr:row>78</xdr:row>
      <xdr:rowOff>152690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2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169217</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19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32283</xdr:rowOff>
    </xdr:from>
    <xdr:ext cx="249299"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405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65367</xdr:rowOff>
    </xdr:from>
    <xdr:to>
      <xdr:col>85</xdr:col>
      <xdr:colOff>126364</xdr:colOff>
      <xdr:row>98</xdr:row>
      <xdr:rowOff>147016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667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150843</xdr:rowOff>
    </xdr:from>
    <xdr:ext cx="469744"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5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147016</xdr:rowOff>
    </xdr:from>
    <xdr:to>
      <xdr:col>86</xdr:col>
      <xdr:colOff>25400</xdr:colOff>
      <xdr:row>98</xdr:row>
      <xdr:rowOff>147016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4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12044</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44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65367</xdr:rowOff>
    </xdr:from>
    <xdr:to>
      <xdr:col>86</xdr:col>
      <xdr:colOff>25400</xdr:colOff>
      <xdr:row>91</xdr:row>
      <xdr:rowOff>65367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66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83668</xdr:rowOff>
    </xdr:from>
    <xdr:to>
      <xdr:col>85</xdr:col>
      <xdr:colOff>127000</xdr:colOff>
      <xdr:row>97</xdr:row>
      <xdr:rowOff>96786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6714318"/>
          <a:ext cx="838200" cy="13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98238</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385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75361</xdr:rowOff>
    </xdr:from>
    <xdr:to>
      <xdr:col>85</xdr:col>
      <xdr:colOff>177800</xdr:colOff>
      <xdr:row>97</xdr:row>
      <xdr:rowOff>5511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80353</xdr:rowOff>
    </xdr:from>
    <xdr:to>
      <xdr:col>81</xdr:col>
      <xdr:colOff>50800</xdr:colOff>
      <xdr:row>97</xdr:row>
      <xdr:rowOff>83668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4592300" y="16711003"/>
          <a:ext cx="889000" cy="3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74727</xdr:rowOff>
    </xdr:from>
    <xdr:to>
      <xdr:col>81</xdr:col>
      <xdr:colOff>101600</xdr:colOff>
      <xdr:row>97</xdr:row>
      <xdr:rowOff>4877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3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21404</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309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80353</xdr:rowOff>
    </xdr:from>
    <xdr:to>
      <xdr:col>76</xdr:col>
      <xdr:colOff>114300</xdr:colOff>
      <xdr:row>97</xdr:row>
      <xdr:rowOff>89612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711003"/>
          <a:ext cx="889000" cy="9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82322</xdr:rowOff>
    </xdr:from>
    <xdr:to>
      <xdr:col>76</xdr:col>
      <xdr:colOff>165100</xdr:colOff>
      <xdr:row>97</xdr:row>
      <xdr:rowOff>12472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541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28999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3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84519</xdr:rowOff>
    </xdr:from>
    <xdr:to>
      <xdr:col>71</xdr:col>
      <xdr:colOff>177800</xdr:colOff>
      <xdr:row>97</xdr:row>
      <xdr:rowOff>89612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814300" y="16715169"/>
          <a:ext cx="889000" cy="5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94959</xdr:rowOff>
    </xdr:from>
    <xdr:to>
      <xdr:col>72</xdr:col>
      <xdr:colOff>38100</xdr:colOff>
      <xdr:row>97</xdr:row>
      <xdr:rowOff>25109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41636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3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111544</xdr:rowOff>
    </xdr:from>
    <xdr:to>
      <xdr:col>67</xdr:col>
      <xdr:colOff>101600</xdr:colOff>
      <xdr:row>97</xdr:row>
      <xdr:rowOff>41694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7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58221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34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45986</xdr:rowOff>
    </xdr:from>
    <xdr:to>
      <xdr:col>85</xdr:col>
      <xdr:colOff>177800</xdr:colOff>
      <xdr:row>97</xdr:row>
      <xdr:rowOff>147586</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6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24413</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655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32868</xdr:rowOff>
    </xdr:from>
    <xdr:to>
      <xdr:col>81</xdr:col>
      <xdr:colOff>101600</xdr:colOff>
      <xdr:row>97</xdr:row>
      <xdr:rowOff>134468</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663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125595</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756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29553</xdr:rowOff>
    </xdr:from>
    <xdr:to>
      <xdr:col>76</xdr:col>
      <xdr:colOff>165100</xdr:colOff>
      <xdr:row>97</xdr:row>
      <xdr:rowOff>131153</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660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122280</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752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38812</xdr:rowOff>
    </xdr:from>
    <xdr:to>
      <xdr:col>72</xdr:col>
      <xdr:colOff>38100</xdr:colOff>
      <xdr:row>97</xdr:row>
      <xdr:rowOff>140412</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66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131539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76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33719</xdr:rowOff>
    </xdr:from>
    <xdr:to>
      <xdr:col>67</xdr:col>
      <xdr:colOff>101600</xdr:colOff>
      <xdr:row>97</xdr:row>
      <xdr:rowOff>135319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66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126446</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75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50089</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36489"/>
          <a:ext cx="1269" cy="1118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171010</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6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168216</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1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50089</xdr:rowOff>
    </xdr:from>
    <xdr:to>
      <xdr:col>116</xdr:col>
      <xdr:colOff>152400</xdr:colOff>
      <xdr:row>32</xdr:row>
      <xdr:rowOff>50089</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88460</xdr:rowOff>
    </xdr:from>
    <xdr:ext cx="313932"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321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65583</xdr:rowOff>
    </xdr:from>
    <xdr:to>
      <xdr:col>116</xdr:col>
      <xdr:colOff>114300</xdr:colOff>
      <xdr:row>38</xdr:row>
      <xdr:rowOff>167183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78842</xdr:rowOff>
    </xdr:from>
    <xdr:to>
      <xdr:col>112</xdr:col>
      <xdr:colOff>38100</xdr:colOff>
      <xdr:row>39</xdr:row>
      <xdr:rowOff>8992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25519</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38608</xdr:rowOff>
    </xdr:from>
    <xdr:to>
      <xdr:col>107</xdr:col>
      <xdr:colOff>101600</xdr:colOff>
      <xdr:row>38</xdr:row>
      <xdr:rowOff>140208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156735</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28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71984</xdr:rowOff>
    </xdr:from>
    <xdr:to>
      <xdr:col>98</xdr:col>
      <xdr:colOff>38100</xdr:colOff>
      <xdr:row>39</xdr:row>
      <xdr:rowOff>2134</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18661</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623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44010</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9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住民一人当たりのコストは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381,887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36,884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円の増加、歳出総額は前年度比約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の増加となった。全体として、類似団体平均値より低い水準であることは、効率的な財政運営ができているものと分析できる。個別項目として、土木費は東口通り線整備推進事業関連経費の減等により減少、商工費についても地域消費喚起プレミアム付商品券発行事業費補助金の皆減により減少となっているが、民生費は、低所得者支援臨時給付金給付事業の実施等により増加、衛生費についても環境センターの焼却設備等大規模改修工事を令和６年度から開始したこと等により増加しており、歳出総額としては増加となっている。今後においても、社会保障費の増加や人口減少による税収減が想定される中で、住民サービスの水準を維持しつつ、公共施設の改修等を実施していかなければならないため、各種事業の選択と集中、アセットマネジメントの推進等により、効率的・合理的な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埼玉県杉戸町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令和</a:t>
          </a:r>
          <a:r>
            <a:rPr kumimoji="1" lang="en-US" altLang="ja-JP" sz="1400">
              <a:solidFill>
                <a:sysClr val="windowText" lastClr="000000"/>
              </a:solidFill>
              <a:latin typeface="ＭＳ ゴシック" pitchFamily="49" charset="-128"/>
              <a:ea typeface="ＭＳ ゴシック" pitchFamily="49" charset="-128"/>
            </a:rPr>
            <a:t>6</a:t>
          </a:r>
          <a:r>
            <a:rPr kumimoji="1" lang="ja-JP" altLang="en-US" sz="1400">
              <a:solidFill>
                <a:sysClr val="windowText" lastClr="000000"/>
              </a:solidFill>
              <a:latin typeface="ＭＳ ゴシック" pitchFamily="49" charset="-128"/>
              <a:ea typeface="ＭＳ ゴシック" pitchFamily="49" charset="-128"/>
            </a:rPr>
            <a:t>年度は増加が著しい扶助費や人件費等に活用したため財政調整基金現在高は減少となった。</a:t>
          </a:r>
        </a:p>
        <a:p>
          <a:r>
            <a:rPr kumimoji="1" lang="ja-JP" altLang="en-US" sz="1400">
              <a:solidFill>
                <a:sysClr val="windowText" lastClr="000000"/>
              </a:solidFill>
              <a:latin typeface="ＭＳ ゴシック" pitchFamily="49" charset="-128"/>
              <a:ea typeface="ＭＳ ゴシック" pitchFamily="49" charset="-128"/>
            </a:rPr>
            <a:t>　実質収支額は、普通交付税の増等により歳入の前年度からの伸び率が大きかったことを主因として増加となった。また、実質単年度収支は令和</a:t>
          </a:r>
          <a:r>
            <a:rPr kumimoji="1" lang="en-US" altLang="ja-JP" sz="1400">
              <a:solidFill>
                <a:sysClr val="windowText" lastClr="000000"/>
              </a:solidFill>
              <a:latin typeface="ＭＳ ゴシック" pitchFamily="49" charset="-128"/>
              <a:ea typeface="ＭＳ ゴシック" pitchFamily="49" charset="-128"/>
            </a:rPr>
            <a:t>4</a:t>
          </a:r>
          <a:r>
            <a:rPr kumimoji="1" lang="ja-JP" altLang="en-US" sz="1400">
              <a:solidFill>
                <a:sysClr val="windowText" lastClr="000000"/>
              </a:solidFill>
              <a:latin typeface="ＭＳ ゴシック" pitchFamily="49" charset="-128"/>
              <a:ea typeface="ＭＳ ゴシック" pitchFamily="49" charset="-128"/>
            </a:rPr>
            <a:t>年度から連続で赤字となっている。</a:t>
          </a:r>
        </a:p>
        <a:p>
          <a:r>
            <a:rPr kumimoji="1" lang="ja-JP" altLang="en-US" sz="1400">
              <a:solidFill>
                <a:sysClr val="windowText" lastClr="000000"/>
              </a:solidFill>
              <a:latin typeface="ＭＳ ゴシック" pitchFamily="49" charset="-128"/>
              <a:ea typeface="ＭＳ ゴシック" pitchFamily="49" charset="-128"/>
            </a:rPr>
            <a:t>　今後も、事務事業の見直し、統廃合など歳出の合理化等行財政改革を推進し、健全な行財政運営に努めていく。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埼玉県杉戸町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00B050"/>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令和</a:t>
          </a:r>
          <a:r>
            <a:rPr kumimoji="1" lang="en-US" altLang="ja-JP" sz="1400">
              <a:solidFill>
                <a:sysClr val="windowText" lastClr="000000"/>
              </a:solidFill>
              <a:latin typeface="ＭＳ ゴシック" pitchFamily="49" charset="-128"/>
              <a:ea typeface="ＭＳ ゴシック" pitchFamily="49" charset="-128"/>
            </a:rPr>
            <a:t>6</a:t>
          </a:r>
          <a:r>
            <a:rPr kumimoji="1" lang="ja-JP" altLang="en-US" sz="1400">
              <a:solidFill>
                <a:sysClr val="windowText" lastClr="000000"/>
              </a:solidFill>
              <a:latin typeface="ＭＳ ゴシック" pitchFamily="49" charset="-128"/>
              <a:ea typeface="ＭＳ ゴシック" pitchFamily="49" charset="-128"/>
            </a:rPr>
            <a:t>年度決算においても、すべての会計で実質赤字はなく健全な財政運営を行えた。</a:t>
          </a:r>
        </a:p>
        <a:p>
          <a:r>
            <a:rPr kumimoji="1" lang="ja-JP" altLang="en-US" sz="1400">
              <a:solidFill>
                <a:sysClr val="windowText" lastClr="000000"/>
              </a:solidFill>
              <a:latin typeface="ＭＳ ゴシック" pitchFamily="49" charset="-128"/>
              <a:ea typeface="ＭＳ ゴシック" pitchFamily="49" charset="-128"/>
            </a:rPr>
            <a:t>　今後も引き続き、独立採算が可能となるよう、使用料や保険料の見直しを行い、持続的な経営の健全化を図っていく。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K28" workbookViewId="0">
      <selection activeCell="AH24" sqref="AH24:AL24"/>
    </sheetView>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16635759</v>
      </c>
      <c r="BO4" s="371"/>
      <c r="BP4" s="371"/>
      <c r="BQ4" s="371"/>
      <c r="BR4" s="371"/>
      <c r="BS4" s="371"/>
      <c r="BT4" s="371"/>
      <c r="BU4" s="372"/>
      <c r="BV4" s="370">
        <v>15832945</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7.7</v>
      </c>
      <c r="CU4" s="377"/>
      <c r="CV4" s="377"/>
      <c r="CW4" s="377"/>
      <c r="CX4" s="377"/>
      <c r="CY4" s="377"/>
      <c r="CZ4" s="377"/>
      <c r="DA4" s="378"/>
      <c r="DB4" s="376">
        <v>6.3</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15851206</v>
      </c>
      <c r="BO5" s="408"/>
      <c r="BP5" s="408"/>
      <c r="BQ5" s="408"/>
      <c r="BR5" s="408"/>
      <c r="BS5" s="408"/>
      <c r="BT5" s="408"/>
      <c r="BU5" s="409"/>
      <c r="BV5" s="407">
        <v>15184958</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90.8</v>
      </c>
      <c r="CU5" s="405"/>
      <c r="CV5" s="405"/>
      <c r="CW5" s="405"/>
      <c r="CX5" s="405"/>
      <c r="CY5" s="405"/>
      <c r="CZ5" s="405"/>
      <c r="DA5" s="406"/>
      <c r="DB5" s="404">
        <v>91.1</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784553</v>
      </c>
      <c r="BO6" s="408"/>
      <c r="BP6" s="408"/>
      <c r="BQ6" s="408"/>
      <c r="BR6" s="408"/>
      <c r="BS6" s="408"/>
      <c r="BT6" s="408"/>
      <c r="BU6" s="409"/>
      <c r="BV6" s="407">
        <v>647987</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91.2</v>
      </c>
      <c r="CU6" s="445"/>
      <c r="CV6" s="445"/>
      <c r="CW6" s="445"/>
      <c r="CX6" s="445"/>
      <c r="CY6" s="445"/>
      <c r="CZ6" s="445"/>
      <c r="DA6" s="446"/>
      <c r="DB6" s="444">
        <v>92.1</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101</v>
      </c>
      <c r="AV7" s="440"/>
      <c r="AW7" s="440"/>
      <c r="AX7" s="440"/>
      <c r="AY7" s="441" t="s">
        <v>102</v>
      </c>
      <c r="AZ7" s="442"/>
      <c r="BA7" s="442"/>
      <c r="BB7" s="442"/>
      <c r="BC7" s="442"/>
      <c r="BD7" s="442"/>
      <c r="BE7" s="442"/>
      <c r="BF7" s="442"/>
      <c r="BG7" s="442"/>
      <c r="BH7" s="442"/>
      <c r="BI7" s="442"/>
      <c r="BJ7" s="442"/>
      <c r="BK7" s="442"/>
      <c r="BL7" s="442"/>
      <c r="BM7" s="443"/>
      <c r="BN7" s="407">
        <v>22911</v>
      </c>
      <c r="BO7" s="408"/>
      <c r="BP7" s="408"/>
      <c r="BQ7" s="408"/>
      <c r="BR7" s="408"/>
      <c r="BS7" s="408"/>
      <c r="BT7" s="408"/>
      <c r="BU7" s="409"/>
      <c r="BV7" s="407">
        <v>38059</v>
      </c>
      <c r="BW7" s="408"/>
      <c r="BX7" s="408"/>
      <c r="BY7" s="408"/>
      <c r="BZ7" s="408"/>
      <c r="CA7" s="408"/>
      <c r="CB7" s="408"/>
      <c r="CC7" s="409"/>
      <c r="CD7" s="410" t="s">
        <v>103</v>
      </c>
      <c r="CE7" s="411"/>
      <c r="CF7" s="411"/>
      <c r="CG7" s="411"/>
      <c r="CH7" s="411"/>
      <c r="CI7" s="411"/>
      <c r="CJ7" s="411"/>
      <c r="CK7" s="411"/>
      <c r="CL7" s="411"/>
      <c r="CM7" s="411"/>
      <c r="CN7" s="411"/>
      <c r="CO7" s="411"/>
      <c r="CP7" s="411"/>
      <c r="CQ7" s="411"/>
      <c r="CR7" s="411"/>
      <c r="CS7" s="412"/>
      <c r="CT7" s="407">
        <v>9836182</v>
      </c>
      <c r="CU7" s="408"/>
      <c r="CV7" s="408"/>
      <c r="CW7" s="408"/>
      <c r="CX7" s="408"/>
      <c r="CY7" s="408"/>
      <c r="CZ7" s="408"/>
      <c r="DA7" s="409"/>
      <c r="DB7" s="407">
        <v>9628552</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104</v>
      </c>
      <c r="AN8" s="437"/>
      <c r="AO8" s="437"/>
      <c r="AP8" s="437"/>
      <c r="AQ8" s="437"/>
      <c r="AR8" s="437"/>
      <c r="AS8" s="437"/>
      <c r="AT8" s="438"/>
      <c r="AU8" s="439" t="s">
        <v>90</v>
      </c>
      <c r="AV8" s="440"/>
      <c r="AW8" s="440"/>
      <c r="AX8" s="440"/>
      <c r="AY8" s="441" t="s">
        <v>105</v>
      </c>
      <c r="AZ8" s="442"/>
      <c r="BA8" s="442"/>
      <c r="BB8" s="442"/>
      <c r="BC8" s="442"/>
      <c r="BD8" s="442"/>
      <c r="BE8" s="442"/>
      <c r="BF8" s="442"/>
      <c r="BG8" s="442"/>
      <c r="BH8" s="442"/>
      <c r="BI8" s="442"/>
      <c r="BJ8" s="442"/>
      <c r="BK8" s="442"/>
      <c r="BL8" s="442"/>
      <c r="BM8" s="443"/>
      <c r="BN8" s="407">
        <v>761642</v>
      </c>
      <c r="BO8" s="408"/>
      <c r="BP8" s="408"/>
      <c r="BQ8" s="408"/>
      <c r="BR8" s="408"/>
      <c r="BS8" s="408"/>
      <c r="BT8" s="408"/>
      <c r="BU8" s="409"/>
      <c r="BV8" s="407">
        <v>609928</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0.7</v>
      </c>
      <c r="CU8" s="448"/>
      <c r="CV8" s="448"/>
      <c r="CW8" s="448"/>
      <c r="CX8" s="448"/>
      <c r="CY8" s="448"/>
      <c r="CZ8" s="448"/>
      <c r="DA8" s="449"/>
      <c r="DB8" s="447">
        <v>0.72</v>
      </c>
      <c r="DC8" s="448"/>
      <c r="DD8" s="448"/>
      <c r="DE8" s="448"/>
      <c r="DF8" s="448"/>
      <c r="DG8" s="448"/>
      <c r="DH8" s="448"/>
      <c r="DI8" s="449"/>
    </row>
    <row r="9" spans="1:119" ht="18.75" customHeight="1" thickBot="1" x14ac:dyDescent="0.2">
      <c r="A9" s="169"/>
      <c r="B9" s="401" t="s">
        <v>107</v>
      </c>
      <c r="C9" s="402"/>
      <c r="D9" s="402"/>
      <c r="E9" s="402"/>
      <c r="F9" s="402"/>
      <c r="G9" s="402"/>
      <c r="H9" s="402"/>
      <c r="I9" s="402"/>
      <c r="J9" s="402"/>
      <c r="K9" s="450"/>
      <c r="L9" s="451" t="s">
        <v>108</v>
      </c>
      <c r="M9" s="452"/>
      <c r="N9" s="452"/>
      <c r="O9" s="452"/>
      <c r="P9" s="452"/>
      <c r="Q9" s="453"/>
      <c r="R9" s="454">
        <v>43845</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151714</v>
      </c>
      <c r="BO9" s="408"/>
      <c r="BP9" s="408"/>
      <c r="BQ9" s="408"/>
      <c r="BR9" s="408"/>
      <c r="BS9" s="408"/>
      <c r="BT9" s="408"/>
      <c r="BU9" s="409"/>
      <c r="BV9" s="407">
        <v>-19277</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8.1999999999999993</v>
      </c>
      <c r="CU9" s="405"/>
      <c r="CV9" s="405"/>
      <c r="CW9" s="405"/>
      <c r="CX9" s="405"/>
      <c r="CY9" s="405"/>
      <c r="CZ9" s="405"/>
      <c r="DA9" s="406"/>
      <c r="DB9" s="404">
        <v>9.1999999999999993</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113</v>
      </c>
      <c r="M10" s="437"/>
      <c r="N10" s="437"/>
      <c r="O10" s="437"/>
      <c r="P10" s="437"/>
      <c r="Q10" s="438"/>
      <c r="R10" s="458">
        <v>45495</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86</v>
      </c>
      <c r="BO10" s="408"/>
      <c r="BP10" s="408"/>
      <c r="BQ10" s="408"/>
      <c r="BR10" s="408"/>
      <c r="BS10" s="408"/>
      <c r="BT10" s="408"/>
      <c r="BU10" s="409"/>
      <c r="BV10" s="407">
        <v>3</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43562</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725331</v>
      </c>
      <c r="BO12" s="408"/>
      <c r="BP12" s="408"/>
      <c r="BQ12" s="408"/>
      <c r="BR12" s="408"/>
      <c r="BS12" s="408"/>
      <c r="BT12" s="408"/>
      <c r="BU12" s="409"/>
      <c r="BV12" s="407">
        <v>491979</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42705</v>
      </c>
      <c r="S13" s="492"/>
      <c r="T13" s="492"/>
      <c r="U13" s="492"/>
      <c r="V13" s="493"/>
      <c r="W13" s="423" t="s">
        <v>131</v>
      </c>
      <c r="X13" s="424"/>
      <c r="Y13" s="424"/>
      <c r="Z13" s="424"/>
      <c r="AA13" s="424"/>
      <c r="AB13" s="414"/>
      <c r="AC13" s="458">
        <v>574</v>
      </c>
      <c r="AD13" s="459"/>
      <c r="AE13" s="459"/>
      <c r="AF13" s="459"/>
      <c r="AG13" s="501"/>
      <c r="AH13" s="458">
        <v>608</v>
      </c>
      <c r="AI13" s="459"/>
      <c r="AJ13" s="459"/>
      <c r="AK13" s="459"/>
      <c r="AL13" s="460"/>
      <c r="AM13" s="436" t="s">
        <v>132</v>
      </c>
      <c r="AN13" s="437"/>
      <c r="AO13" s="437"/>
      <c r="AP13" s="437"/>
      <c r="AQ13" s="437"/>
      <c r="AR13" s="437"/>
      <c r="AS13" s="437"/>
      <c r="AT13" s="438"/>
      <c r="AU13" s="439" t="s">
        <v>101</v>
      </c>
      <c r="AV13" s="440"/>
      <c r="AW13" s="440"/>
      <c r="AX13" s="440"/>
      <c r="AY13" s="441" t="s">
        <v>133</v>
      </c>
      <c r="AZ13" s="442"/>
      <c r="BA13" s="442"/>
      <c r="BB13" s="442"/>
      <c r="BC13" s="442"/>
      <c r="BD13" s="442"/>
      <c r="BE13" s="442"/>
      <c r="BF13" s="442"/>
      <c r="BG13" s="442"/>
      <c r="BH13" s="442"/>
      <c r="BI13" s="442"/>
      <c r="BJ13" s="442"/>
      <c r="BK13" s="442"/>
      <c r="BL13" s="442"/>
      <c r="BM13" s="443"/>
      <c r="BN13" s="407">
        <v>-573531</v>
      </c>
      <c r="BO13" s="408"/>
      <c r="BP13" s="408"/>
      <c r="BQ13" s="408"/>
      <c r="BR13" s="408"/>
      <c r="BS13" s="408"/>
      <c r="BT13" s="408"/>
      <c r="BU13" s="409"/>
      <c r="BV13" s="407">
        <v>-511253</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6.4</v>
      </c>
      <c r="CU13" s="405"/>
      <c r="CV13" s="405"/>
      <c r="CW13" s="405"/>
      <c r="CX13" s="405"/>
      <c r="CY13" s="405"/>
      <c r="CZ13" s="405"/>
      <c r="DA13" s="406"/>
      <c r="DB13" s="404">
        <v>6.6</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44014</v>
      </c>
      <c r="S14" s="492"/>
      <c r="T14" s="492"/>
      <c r="U14" s="492"/>
      <c r="V14" s="493"/>
      <c r="W14" s="397"/>
      <c r="X14" s="398"/>
      <c r="Y14" s="398"/>
      <c r="Z14" s="398"/>
      <c r="AA14" s="398"/>
      <c r="AB14" s="387"/>
      <c r="AC14" s="494">
        <v>2.9</v>
      </c>
      <c r="AD14" s="495"/>
      <c r="AE14" s="495"/>
      <c r="AF14" s="495"/>
      <c r="AG14" s="496"/>
      <c r="AH14" s="494">
        <v>3</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43257</v>
      </c>
      <c r="S15" s="492"/>
      <c r="T15" s="492"/>
      <c r="U15" s="492"/>
      <c r="V15" s="493"/>
      <c r="W15" s="423" t="s">
        <v>137</v>
      </c>
      <c r="X15" s="424"/>
      <c r="Y15" s="424"/>
      <c r="Z15" s="424"/>
      <c r="AA15" s="424"/>
      <c r="AB15" s="414"/>
      <c r="AC15" s="458">
        <v>5022</v>
      </c>
      <c r="AD15" s="459"/>
      <c r="AE15" s="459"/>
      <c r="AF15" s="459"/>
      <c r="AG15" s="501"/>
      <c r="AH15" s="458">
        <v>5451</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5604083</v>
      </c>
      <c r="BO15" s="371"/>
      <c r="BP15" s="371"/>
      <c r="BQ15" s="371"/>
      <c r="BR15" s="371"/>
      <c r="BS15" s="371"/>
      <c r="BT15" s="371"/>
      <c r="BU15" s="372"/>
      <c r="BV15" s="370">
        <v>5676098</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25.2</v>
      </c>
      <c r="AD16" s="495"/>
      <c r="AE16" s="495"/>
      <c r="AF16" s="495"/>
      <c r="AG16" s="496"/>
      <c r="AH16" s="494">
        <v>26.7</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8336742</v>
      </c>
      <c r="BO16" s="408"/>
      <c r="BP16" s="408"/>
      <c r="BQ16" s="408"/>
      <c r="BR16" s="408"/>
      <c r="BS16" s="408"/>
      <c r="BT16" s="408"/>
      <c r="BU16" s="409"/>
      <c r="BV16" s="407">
        <v>8016220</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14333</v>
      </c>
      <c r="AD17" s="459"/>
      <c r="AE17" s="459"/>
      <c r="AF17" s="459"/>
      <c r="AG17" s="501"/>
      <c r="AH17" s="458">
        <v>14354</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7084195</v>
      </c>
      <c r="BO17" s="408"/>
      <c r="BP17" s="408"/>
      <c r="BQ17" s="408"/>
      <c r="BR17" s="408"/>
      <c r="BS17" s="408"/>
      <c r="BT17" s="408"/>
      <c r="BU17" s="409"/>
      <c r="BV17" s="407">
        <v>7186800</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30.03</v>
      </c>
      <c r="M18" s="531"/>
      <c r="N18" s="531"/>
      <c r="O18" s="531"/>
      <c r="P18" s="531"/>
      <c r="Q18" s="531"/>
      <c r="R18" s="532"/>
      <c r="S18" s="532"/>
      <c r="T18" s="532"/>
      <c r="U18" s="532"/>
      <c r="V18" s="533"/>
      <c r="W18" s="425"/>
      <c r="X18" s="426"/>
      <c r="Y18" s="426"/>
      <c r="Z18" s="426"/>
      <c r="AA18" s="426"/>
      <c r="AB18" s="417"/>
      <c r="AC18" s="534">
        <v>71.900000000000006</v>
      </c>
      <c r="AD18" s="535"/>
      <c r="AE18" s="535"/>
      <c r="AF18" s="535"/>
      <c r="AG18" s="536"/>
      <c r="AH18" s="534">
        <v>70.3</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9300788</v>
      </c>
      <c r="BO18" s="408"/>
      <c r="BP18" s="408"/>
      <c r="BQ18" s="408"/>
      <c r="BR18" s="408"/>
      <c r="BS18" s="408"/>
      <c r="BT18" s="408"/>
      <c r="BU18" s="409"/>
      <c r="BV18" s="407">
        <v>8736091</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1460</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12169489</v>
      </c>
      <c r="BO19" s="408"/>
      <c r="BP19" s="408"/>
      <c r="BQ19" s="408"/>
      <c r="BR19" s="408"/>
      <c r="BS19" s="408"/>
      <c r="BT19" s="408"/>
      <c r="BU19" s="409"/>
      <c r="BV19" s="407">
        <v>11435830</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17706</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7582394</v>
      </c>
      <c r="BO22" s="371"/>
      <c r="BP22" s="371"/>
      <c r="BQ22" s="371"/>
      <c r="BR22" s="371"/>
      <c r="BS22" s="371"/>
      <c r="BT22" s="371"/>
      <c r="BU22" s="372"/>
      <c r="BV22" s="370">
        <v>7917502</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5745743</v>
      </c>
      <c r="BO23" s="408"/>
      <c r="BP23" s="408"/>
      <c r="BQ23" s="408"/>
      <c r="BR23" s="408"/>
      <c r="BS23" s="408"/>
      <c r="BT23" s="408"/>
      <c r="BU23" s="409"/>
      <c r="BV23" s="407">
        <v>6201095</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7830</v>
      </c>
      <c r="R24" s="459"/>
      <c r="S24" s="459"/>
      <c r="T24" s="459"/>
      <c r="U24" s="459"/>
      <c r="V24" s="501"/>
      <c r="W24" s="553"/>
      <c r="X24" s="554"/>
      <c r="Y24" s="555"/>
      <c r="Z24" s="457" t="s">
        <v>162</v>
      </c>
      <c r="AA24" s="437"/>
      <c r="AB24" s="437"/>
      <c r="AC24" s="437"/>
      <c r="AD24" s="437"/>
      <c r="AE24" s="437"/>
      <c r="AF24" s="437"/>
      <c r="AG24" s="438"/>
      <c r="AH24" s="458">
        <v>274</v>
      </c>
      <c r="AI24" s="459"/>
      <c r="AJ24" s="459"/>
      <c r="AK24" s="459"/>
      <c r="AL24" s="501"/>
      <c r="AM24" s="458">
        <v>830494</v>
      </c>
      <c r="AN24" s="459"/>
      <c r="AO24" s="459"/>
      <c r="AP24" s="459"/>
      <c r="AQ24" s="459"/>
      <c r="AR24" s="501"/>
      <c r="AS24" s="458">
        <v>3031</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2780940</v>
      </c>
      <c r="BO24" s="408"/>
      <c r="BP24" s="408"/>
      <c r="BQ24" s="408"/>
      <c r="BR24" s="408"/>
      <c r="BS24" s="408"/>
      <c r="BT24" s="408"/>
      <c r="BU24" s="409"/>
      <c r="BV24" s="407">
        <v>2571772</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6740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5372046</v>
      </c>
      <c r="BO25" s="371"/>
      <c r="BP25" s="371"/>
      <c r="BQ25" s="371"/>
      <c r="BR25" s="371"/>
      <c r="BS25" s="371"/>
      <c r="BT25" s="371"/>
      <c r="BU25" s="372"/>
      <c r="BV25" s="370">
        <v>3350758</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6180</v>
      </c>
      <c r="R26" s="459"/>
      <c r="S26" s="459"/>
      <c r="T26" s="459"/>
      <c r="U26" s="459"/>
      <c r="V26" s="501"/>
      <c r="W26" s="553"/>
      <c r="X26" s="554"/>
      <c r="Y26" s="555"/>
      <c r="Z26" s="457" t="s">
        <v>168</v>
      </c>
      <c r="AA26" s="559"/>
      <c r="AB26" s="559"/>
      <c r="AC26" s="559"/>
      <c r="AD26" s="559"/>
      <c r="AE26" s="559"/>
      <c r="AF26" s="559"/>
      <c r="AG26" s="560"/>
      <c r="AH26" s="458" t="s">
        <v>122</v>
      </c>
      <c r="AI26" s="459"/>
      <c r="AJ26" s="459"/>
      <c r="AK26" s="459"/>
      <c r="AL26" s="501"/>
      <c r="AM26" s="458" t="s">
        <v>122</v>
      </c>
      <c r="AN26" s="459"/>
      <c r="AO26" s="459"/>
      <c r="AP26" s="459"/>
      <c r="AQ26" s="459"/>
      <c r="AR26" s="501"/>
      <c r="AS26" s="458" t="s">
        <v>122</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3200</v>
      </c>
      <c r="R27" s="459"/>
      <c r="S27" s="459"/>
      <c r="T27" s="459"/>
      <c r="U27" s="459"/>
      <c r="V27" s="501"/>
      <c r="W27" s="553"/>
      <c r="X27" s="554"/>
      <c r="Y27" s="555"/>
      <c r="Z27" s="457" t="s">
        <v>171</v>
      </c>
      <c r="AA27" s="437"/>
      <c r="AB27" s="437"/>
      <c r="AC27" s="437"/>
      <c r="AD27" s="437"/>
      <c r="AE27" s="437"/>
      <c r="AF27" s="437"/>
      <c r="AG27" s="438"/>
      <c r="AH27" s="458">
        <v>23</v>
      </c>
      <c r="AI27" s="459"/>
      <c r="AJ27" s="459"/>
      <c r="AK27" s="459"/>
      <c r="AL27" s="501"/>
      <c r="AM27" s="458">
        <v>71619</v>
      </c>
      <c r="AN27" s="459"/>
      <c r="AO27" s="459"/>
      <c r="AP27" s="459"/>
      <c r="AQ27" s="459"/>
      <c r="AR27" s="501"/>
      <c r="AS27" s="458">
        <v>3114</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100000</v>
      </c>
      <c r="BO27" s="527"/>
      <c r="BP27" s="527"/>
      <c r="BQ27" s="527"/>
      <c r="BR27" s="527"/>
      <c r="BS27" s="527"/>
      <c r="BT27" s="527"/>
      <c r="BU27" s="528"/>
      <c r="BV27" s="526">
        <v>100000</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2550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943266</v>
      </c>
      <c r="BO28" s="371"/>
      <c r="BP28" s="371"/>
      <c r="BQ28" s="371"/>
      <c r="BR28" s="371"/>
      <c r="BS28" s="371"/>
      <c r="BT28" s="371"/>
      <c r="BU28" s="372"/>
      <c r="BV28" s="370">
        <v>1363547</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13</v>
      </c>
      <c r="M29" s="459"/>
      <c r="N29" s="459"/>
      <c r="O29" s="459"/>
      <c r="P29" s="501"/>
      <c r="Q29" s="458">
        <v>2350</v>
      </c>
      <c r="R29" s="459"/>
      <c r="S29" s="459"/>
      <c r="T29" s="459"/>
      <c r="U29" s="459"/>
      <c r="V29" s="501"/>
      <c r="W29" s="556"/>
      <c r="X29" s="557"/>
      <c r="Y29" s="558"/>
      <c r="Z29" s="457" t="s">
        <v>177</v>
      </c>
      <c r="AA29" s="437"/>
      <c r="AB29" s="437"/>
      <c r="AC29" s="437"/>
      <c r="AD29" s="437"/>
      <c r="AE29" s="437"/>
      <c r="AF29" s="437"/>
      <c r="AG29" s="438"/>
      <c r="AH29" s="458">
        <v>297</v>
      </c>
      <c r="AI29" s="459"/>
      <c r="AJ29" s="459"/>
      <c r="AK29" s="459"/>
      <c r="AL29" s="501"/>
      <c r="AM29" s="458">
        <v>902113</v>
      </c>
      <c r="AN29" s="459"/>
      <c r="AO29" s="459"/>
      <c r="AP29" s="459"/>
      <c r="AQ29" s="459"/>
      <c r="AR29" s="501"/>
      <c r="AS29" s="458">
        <v>3037</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t="s">
        <v>122</v>
      </c>
      <c r="BO29" s="408"/>
      <c r="BP29" s="408"/>
      <c r="BQ29" s="408"/>
      <c r="BR29" s="408"/>
      <c r="BS29" s="408"/>
      <c r="BT29" s="408"/>
      <c r="BU29" s="409"/>
      <c r="BV29" s="407" t="s">
        <v>122</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95.1</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1269496</v>
      </c>
      <c r="BO30" s="527"/>
      <c r="BP30" s="527"/>
      <c r="BQ30" s="527"/>
      <c r="BR30" s="527"/>
      <c r="BS30" s="527"/>
      <c r="BT30" s="527"/>
      <c r="BU30" s="528"/>
      <c r="BV30" s="526">
        <v>980863</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IF('各会計、関係団体の財政状況及び健全化判断比率'!B31="","",'各会計、関係団体の財政状況及び健全化判断比率'!B31)</f>
        <v>杉戸町水道事業会計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7</v>
      </c>
      <c r="BX34" s="597"/>
      <c r="BY34" s="598" t="str">
        <f>IF('各会計、関係団体の財政状況及び健全化判断比率'!B68="","",'各会計、関係団体の財政状況及び健全化判断比率'!B68)</f>
        <v>埼葛斎場組合</v>
      </c>
      <c r="BZ34" s="598"/>
      <c r="CA34" s="598"/>
      <c r="CB34" s="598"/>
      <c r="CC34" s="598"/>
      <c r="CD34" s="598"/>
      <c r="CE34" s="598"/>
      <c r="CF34" s="598"/>
      <c r="CG34" s="598"/>
      <c r="CH34" s="598"/>
      <c r="CI34" s="598"/>
      <c r="CJ34" s="598"/>
      <c r="CK34" s="598"/>
      <c r="CL34" s="598"/>
      <c r="CM34" s="598"/>
      <c r="CN34" s="169"/>
      <c r="CO34" s="597">
        <f>IF(CQ34="","",MAX(C34:D43,U34:V43,AM34:AN43,BE34:BF43,BW34:BX43)+1)</f>
        <v>15</v>
      </c>
      <c r="CP34" s="597"/>
      <c r="CQ34" s="598" t="str">
        <f>IF('各会計、関係団体の財政状況及び健全化判断比率'!BS7="","",'各会計、関係団体の財政状況及び健全化判断比率'!BS7)</f>
        <v>(有)アグリパークゆめすぎと</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f t="shared" ref="AM35:AM43" si="0">IF(AO35="","",AM34+1)</f>
        <v>6</v>
      </c>
      <c r="AN35" s="597"/>
      <c r="AO35" s="598" t="str">
        <f>IF('各会計、関係団体の財政状況及び健全化判断比率'!B32="","",'各会計、関係団体の財政状況及び健全化判断比率'!B32)</f>
        <v>杉戸町下水道事業会計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8</v>
      </c>
      <c r="BX35" s="597"/>
      <c r="BY35" s="598" t="str">
        <f>IF('各会計、関係団体の財政状況及び健全化判断比率'!B69="","",'各会計、関係団体の財政状況及び健全化判断比率'!B69)</f>
        <v>利根川栗橋流域水防事務組合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9</v>
      </c>
      <c r="BX36" s="597"/>
      <c r="BY36" s="598" t="str">
        <f>IF('各会計、関係団体の財政状況及び健全化判断比率'!B70="","",'各会計、関係団体の財政状況及び健全化判断比率'!B70)</f>
        <v>埼玉県市町村総合事務組合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10</v>
      </c>
      <c r="BX37" s="597"/>
      <c r="BY37" s="598" t="str">
        <f>IF('各会計、関係団体の財政状況及び健全化判断比率'!B71="","",'各会計、関係団体の財政状況及び健全化判断比率'!B71)</f>
        <v>埼玉県市町村総合事務組合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11</v>
      </c>
      <c r="BX38" s="597"/>
      <c r="BY38" s="598" t="str">
        <f>IF('各会計、関係団体の財政状況及び健全化判断比率'!B72="","",'各会計、関係団体の財政状況及び健全化判断比率'!B72)</f>
        <v>彩の国さいたま人づくり広域連合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12</v>
      </c>
      <c r="BX39" s="597"/>
      <c r="BY39" s="598" t="str">
        <f>IF('各会計、関係団体の財政状況及び健全化判断比率'!B73="","",'各会計、関係団体の財政状況及び健全化判断比率'!B73)</f>
        <v>埼玉県後期高齢者医療広域連合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13</v>
      </c>
      <c r="BX40" s="597"/>
      <c r="BY40" s="598" t="str">
        <f>IF('各会計、関係団体の財政状況及び健全化判断比率'!B74="","",'各会計、関係団体の財政状況及び健全化判断比率'!B74)</f>
        <v>埼玉県後期高齢者医療広域連合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14</v>
      </c>
      <c r="BX41" s="597"/>
      <c r="BY41" s="598" t="str">
        <f>IF('各会計、関係団体の財政状況及び健全化判断比率'!B75="","",'各会計、関係団体の財政状況及び健全化判断比率'!B75)</f>
        <v>埼玉東部消防組合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bZpoBmEmSit850Kwk4xNqmlADBckbH5k+JcOlwgeocm+2W/oRcM2gsPe1Rv+5ZWOMLEABuAposKxbWbbTSFlpA==" saltValue="hVj2aK8Z1OqkNXPNjFQf7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9"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51" t="s">
        <v>533</v>
      </c>
      <c r="D34" s="1151"/>
      <c r="E34" s="1152"/>
      <c r="F34" s="32">
        <v>6.68</v>
      </c>
      <c r="G34" s="33">
        <v>8.2100000000000009</v>
      </c>
      <c r="H34" s="33">
        <v>6.64</v>
      </c>
      <c r="I34" s="33">
        <v>6.33</v>
      </c>
      <c r="J34" s="34">
        <v>7.74</v>
      </c>
      <c r="K34" s="22"/>
      <c r="L34" s="22"/>
      <c r="M34" s="22"/>
      <c r="N34" s="22"/>
      <c r="O34" s="22"/>
      <c r="P34" s="22"/>
    </row>
    <row r="35" spans="1:16" ht="39" customHeight="1" x14ac:dyDescent="0.15">
      <c r="A35" s="22"/>
      <c r="B35" s="35"/>
      <c r="C35" s="1145" t="s">
        <v>534</v>
      </c>
      <c r="D35" s="1146"/>
      <c r="E35" s="1147"/>
      <c r="F35" s="36">
        <v>11.75</v>
      </c>
      <c r="G35" s="37">
        <v>9.1</v>
      </c>
      <c r="H35" s="37">
        <v>7.24</v>
      </c>
      <c r="I35" s="37">
        <v>5.24</v>
      </c>
      <c r="J35" s="38">
        <v>5.15</v>
      </c>
      <c r="K35" s="22"/>
      <c r="L35" s="22"/>
      <c r="M35" s="22"/>
      <c r="N35" s="22"/>
      <c r="O35" s="22"/>
      <c r="P35" s="22"/>
    </row>
    <row r="36" spans="1:16" ht="39" customHeight="1" x14ac:dyDescent="0.15">
      <c r="A36" s="22"/>
      <c r="B36" s="35"/>
      <c r="C36" s="1145" t="s">
        <v>535</v>
      </c>
      <c r="D36" s="1146"/>
      <c r="E36" s="1147"/>
      <c r="F36" s="36">
        <v>1.39</v>
      </c>
      <c r="G36" s="37">
        <v>1.43</v>
      </c>
      <c r="H36" s="37">
        <v>0.77</v>
      </c>
      <c r="I36" s="37">
        <v>1.1200000000000001</v>
      </c>
      <c r="J36" s="38">
        <v>1.4</v>
      </c>
      <c r="K36" s="22"/>
      <c r="L36" s="22"/>
      <c r="M36" s="22"/>
      <c r="N36" s="22"/>
      <c r="O36" s="22"/>
      <c r="P36" s="22"/>
    </row>
    <row r="37" spans="1:16" ht="39" customHeight="1" x14ac:dyDescent="0.15">
      <c r="A37" s="22"/>
      <c r="B37" s="35"/>
      <c r="C37" s="1145" t="s">
        <v>536</v>
      </c>
      <c r="D37" s="1146"/>
      <c r="E37" s="1147"/>
      <c r="F37" s="36">
        <v>0</v>
      </c>
      <c r="G37" s="37">
        <v>0</v>
      </c>
      <c r="H37" s="37">
        <v>0.72</v>
      </c>
      <c r="I37" s="37">
        <v>1.24</v>
      </c>
      <c r="J37" s="38">
        <v>0.75</v>
      </c>
      <c r="K37" s="22"/>
      <c r="L37" s="22"/>
      <c r="M37" s="22"/>
      <c r="N37" s="22"/>
      <c r="O37" s="22"/>
      <c r="P37" s="22"/>
    </row>
    <row r="38" spans="1:16" ht="39" customHeight="1" x14ac:dyDescent="0.15">
      <c r="A38" s="22"/>
      <c r="B38" s="35"/>
      <c r="C38" s="1145" t="s">
        <v>537</v>
      </c>
      <c r="D38" s="1146"/>
      <c r="E38" s="1147"/>
      <c r="F38" s="36">
        <v>1.59</v>
      </c>
      <c r="G38" s="37">
        <v>0.32</v>
      </c>
      <c r="H38" s="37">
        <v>1.1399999999999999</v>
      </c>
      <c r="I38" s="37">
        <v>1.1000000000000001</v>
      </c>
      <c r="J38" s="38">
        <v>0.41</v>
      </c>
      <c r="K38" s="22"/>
      <c r="L38" s="22"/>
      <c r="M38" s="22"/>
      <c r="N38" s="22"/>
      <c r="O38" s="22"/>
      <c r="P38" s="22"/>
    </row>
    <row r="39" spans="1:16" ht="39" customHeight="1" x14ac:dyDescent="0.15">
      <c r="A39" s="22"/>
      <c r="B39" s="35"/>
      <c r="C39" s="1145" t="s">
        <v>538</v>
      </c>
      <c r="D39" s="1146"/>
      <c r="E39" s="1147"/>
      <c r="F39" s="36">
        <v>0.01</v>
      </c>
      <c r="G39" s="37">
        <v>0.01</v>
      </c>
      <c r="H39" s="37">
        <v>0.01</v>
      </c>
      <c r="I39" s="37">
        <v>0.01</v>
      </c>
      <c r="J39" s="38">
        <v>0.03</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539</v>
      </c>
      <c r="D42" s="1146"/>
      <c r="E42" s="1147"/>
      <c r="F42" s="36" t="s">
        <v>486</v>
      </c>
      <c r="G42" s="37" t="s">
        <v>486</v>
      </c>
      <c r="H42" s="37" t="s">
        <v>486</v>
      </c>
      <c r="I42" s="37" t="s">
        <v>486</v>
      </c>
      <c r="J42" s="38" t="s">
        <v>486</v>
      </c>
      <c r="K42" s="22"/>
      <c r="L42" s="22"/>
      <c r="M42" s="22"/>
      <c r="N42" s="22"/>
      <c r="O42" s="22"/>
      <c r="P42" s="22"/>
    </row>
    <row r="43" spans="1:16" ht="39" customHeight="1" thickBot="1" x14ac:dyDescent="0.2">
      <c r="A43" s="22"/>
      <c r="B43" s="40"/>
      <c r="C43" s="1148" t="s">
        <v>540</v>
      </c>
      <c r="D43" s="1149"/>
      <c r="E43" s="1150"/>
      <c r="F43" s="41" t="s">
        <v>486</v>
      </c>
      <c r="G43" s="42" t="s">
        <v>486</v>
      </c>
      <c r="H43" s="42" t="s">
        <v>486</v>
      </c>
      <c r="I43" s="42" t="s">
        <v>486</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i22ofq6H+7KjPSc6jG/IfAzpWuo0+NQ2Cu/BpEpHMvLUJaxtQiFr2nxqkpg5pcLKP1WyOScVSBW6TNO3anO3dQ==" saltValue="RYnaq1n5fHf6Ob+yP9Fvd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64" zoomScaleSheetLayoutView="55" workbookViewId="0">
      <selection activeCell="N53" sqref="N53"/>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1061</v>
      </c>
      <c r="L45" s="60">
        <v>1037</v>
      </c>
      <c r="M45" s="60">
        <v>1068</v>
      </c>
      <c r="N45" s="60">
        <v>1052</v>
      </c>
      <c r="O45" s="61">
        <v>997</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486</v>
      </c>
      <c r="L46" s="64" t="s">
        <v>486</v>
      </c>
      <c r="M46" s="64" t="s">
        <v>486</v>
      </c>
      <c r="N46" s="64" t="s">
        <v>486</v>
      </c>
      <c r="O46" s="65" t="s">
        <v>486</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486</v>
      </c>
      <c r="L47" s="64" t="s">
        <v>486</v>
      </c>
      <c r="M47" s="64" t="s">
        <v>486</v>
      </c>
      <c r="N47" s="64" t="s">
        <v>486</v>
      </c>
      <c r="O47" s="65" t="s">
        <v>486</v>
      </c>
      <c r="P47" s="48"/>
      <c r="Q47" s="48"/>
      <c r="R47" s="48"/>
      <c r="S47" s="48"/>
      <c r="T47" s="48"/>
      <c r="U47" s="48"/>
    </row>
    <row r="48" spans="1:21" ht="30.75" customHeight="1" x14ac:dyDescent="0.15">
      <c r="A48" s="48"/>
      <c r="B48" s="1155"/>
      <c r="C48" s="1156"/>
      <c r="D48" s="62"/>
      <c r="E48" s="1161" t="s">
        <v>13</v>
      </c>
      <c r="F48" s="1161"/>
      <c r="G48" s="1161"/>
      <c r="H48" s="1161"/>
      <c r="I48" s="1161"/>
      <c r="J48" s="1162"/>
      <c r="K48" s="63">
        <v>222</v>
      </c>
      <c r="L48" s="64">
        <v>220</v>
      </c>
      <c r="M48" s="64">
        <v>235</v>
      </c>
      <c r="N48" s="64">
        <v>267</v>
      </c>
      <c r="O48" s="65">
        <v>235</v>
      </c>
      <c r="P48" s="48"/>
      <c r="Q48" s="48"/>
      <c r="R48" s="48"/>
      <c r="S48" s="48"/>
      <c r="T48" s="48"/>
      <c r="U48" s="48"/>
    </row>
    <row r="49" spans="1:21" ht="30.75" customHeight="1" x14ac:dyDescent="0.15">
      <c r="A49" s="48"/>
      <c r="B49" s="1155"/>
      <c r="C49" s="1156"/>
      <c r="D49" s="62"/>
      <c r="E49" s="1161" t="s">
        <v>14</v>
      </c>
      <c r="F49" s="1161"/>
      <c r="G49" s="1161"/>
      <c r="H49" s="1161"/>
      <c r="I49" s="1161"/>
      <c r="J49" s="1162"/>
      <c r="K49" s="63">
        <v>29</v>
      </c>
      <c r="L49" s="64">
        <v>34</v>
      </c>
      <c r="M49" s="64">
        <v>26</v>
      </c>
      <c r="N49" s="64">
        <v>22</v>
      </c>
      <c r="O49" s="65">
        <v>19</v>
      </c>
      <c r="P49" s="48"/>
      <c r="Q49" s="48"/>
      <c r="R49" s="48"/>
      <c r="S49" s="48"/>
      <c r="T49" s="48"/>
      <c r="U49" s="48"/>
    </row>
    <row r="50" spans="1:21" ht="30.75" customHeight="1" x14ac:dyDescent="0.15">
      <c r="A50" s="48"/>
      <c r="B50" s="1155"/>
      <c r="C50" s="1156"/>
      <c r="D50" s="62"/>
      <c r="E50" s="1161" t="s">
        <v>15</v>
      </c>
      <c r="F50" s="1161"/>
      <c r="G50" s="1161"/>
      <c r="H50" s="1161"/>
      <c r="I50" s="1161"/>
      <c r="J50" s="1162"/>
      <c r="K50" s="63">
        <v>189</v>
      </c>
      <c r="L50" s="64">
        <v>128</v>
      </c>
      <c r="M50" s="64">
        <v>128</v>
      </c>
      <c r="N50" s="64">
        <v>129</v>
      </c>
      <c r="O50" s="65">
        <v>129</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486</v>
      </c>
      <c r="L51" s="64" t="s">
        <v>486</v>
      </c>
      <c r="M51" s="64" t="s">
        <v>486</v>
      </c>
      <c r="N51" s="64" t="s">
        <v>486</v>
      </c>
      <c r="O51" s="65" t="s">
        <v>486</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850</v>
      </c>
      <c r="L52" s="64">
        <v>848</v>
      </c>
      <c r="M52" s="64">
        <v>875</v>
      </c>
      <c r="N52" s="64">
        <v>882</v>
      </c>
      <c r="O52" s="65">
        <v>857</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651</v>
      </c>
      <c r="L53" s="69">
        <v>571</v>
      </c>
      <c r="M53" s="69">
        <v>582</v>
      </c>
      <c r="N53" s="69">
        <v>588</v>
      </c>
      <c r="O53" s="70">
        <v>523</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nqhe3upDSc/o1UUz1se3qoANZ//NFgev6y9sDbWYSmckVHYXvMU33PKsSmBuZZFD2mooGTqJvgJAK29gDZs83A==" saltValue="DRkfgdfzuiKqicicVOv1K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8" zoomScaleSheetLayoutView="100" workbookViewId="0">
      <selection activeCell="E43" sqref="E43:H43"/>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524</v>
      </c>
      <c r="J40" s="103" t="s">
        <v>525</v>
      </c>
      <c r="K40" s="103" t="s">
        <v>526</v>
      </c>
      <c r="L40" s="103" t="s">
        <v>527</v>
      </c>
      <c r="M40" s="104" t="s">
        <v>528</v>
      </c>
    </row>
    <row r="41" spans="2:13" ht="27.75" customHeight="1" x14ac:dyDescent="0.15">
      <c r="B41" s="1184" t="s">
        <v>30</v>
      </c>
      <c r="C41" s="1185"/>
      <c r="D41" s="105"/>
      <c r="E41" s="1190" t="s">
        <v>31</v>
      </c>
      <c r="F41" s="1190"/>
      <c r="G41" s="1190"/>
      <c r="H41" s="1191"/>
      <c r="I41" s="343">
        <v>8815</v>
      </c>
      <c r="J41" s="344">
        <v>8765</v>
      </c>
      <c r="K41" s="344">
        <v>8339</v>
      </c>
      <c r="L41" s="344">
        <v>7918</v>
      </c>
      <c r="M41" s="345">
        <v>7582</v>
      </c>
    </row>
    <row r="42" spans="2:13" ht="27.75" customHeight="1" x14ac:dyDescent="0.15">
      <c r="B42" s="1186"/>
      <c r="C42" s="1187"/>
      <c r="D42" s="106"/>
      <c r="E42" s="1192" t="s">
        <v>32</v>
      </c>
      <c r="F42" s="1192"/>
      <c r="G42" s="1192"/>
      <c r="H42" s="1193"/>
      <c r="I42" s="346">
        <v>426</v>
      </c>
      <c r="J42" s="347">
        <v>317</v>
      </c>
      <c r="K42" s="347">
        <v>210</v>
      </c>
      <c r="L42" s="347">
        <v>140</v>
      </c>
      <c r="M42" s="348">
        <v>70</v>
      </c>
    </row>
    <row r="43" spans="2:13" ht="27.75" customHeight="1" x14ac:dyDescent="0.15">
      <c r="B43" s="1186"/>
      <c r="C43" s="1187"/>
      <c r="D43" s="106"/>
      <c r="E43" s="1192" t="s">
        <v>33</v>
      </c>
      <c r="F43" s="1192"/>
      <c r="G43" s="1192"/>
      <c r="H43" s="1193"/>
      <c r="I43" s="346">
        <v>1745</v>
      </c>
      <c r="J43" s="347">
        <v>2327</v>
      </c>
      <c r="K43" s="347">
        <v>2197</v>
      </c>
      <c r="L43" s="347">
        <v>2103</v>
      </c>
      <c r="M43" s="348">
        <v>2065</v>
      </c>
    </row>
    <row r="44" spans="2:13" ht="27.75" customHeight="1" x14ac:dyDescent="0.15">
      <c r="B44" s="1186"/>
      <c r="C44" s="1187"/>
      <c r="D44" s="106"/>
      <c r="E44" s="1192" t="s">
        <v>34</v>
      </c>
      <c r="F44" s="1192"/>
      <c r="G44" s="1192"/>
      <c r="H44" s="1193"/>
      <c r="I44" s="346">
        <v>113</v>
      </c>
      <c r="J44" s="347">
        <v>81</v>
      </c>
      <c r="K44" s="347">
        <v>56</v>
      </c>
      <c r="L44" s="347">
        <v>35</v>
      </c>
      <c r="M44" s="348">
        <v>99</v>
      </c>
    </row>
    <row r="45" spans="2:13" ht="27.75" customHeight="1" x14ac:dyDescent="0.15">
      <c r="B45" s="1186"/>
      <c r="C45" s="1187"/>
      <c r="D45" s="106"/>
      <c r="E45" s="1192" t="s">
        <v>35</v>
      </c>
      <c r="F45" s="1192"/>
      <c r="G45" s="1192"/>
      <c r="H45" s="1193"/>
      <c r="I45" s="346">
        <v>413</v>
      </c>
      <c r="J45" s="347">
        <v>410</v>
      </c>
      <c r="K45" s="347">
        <v>434</v>
      </c>
      <c r="L45" s="347">
        <v>536</v>
      </c>
      <c r="M45" s="348">
        <v>490</v>
      </c>
    </row>
    <row r="46" spans="2:13" ht="27.75" customHeight="1" x14ac:dyDescent="0.15">
      <c r="B46" s="1186"/>
      <c r="C46" s="1187"/>
      <c r="D46" s="107"/>
      <c r="E46" s="1192" t="s">
        <v>36</v>
      </c>
      <c r="F46" s="1192"/>
      <c r="G46" s="1192"/>
      <c r="H46" s="1193"/>
      <c r="I46" s="346" t="s">
        <v>486</v>
      </c>
      <c r="J46" s="347" t="s">
        <v>486</v>
      </c>
      <c r="K46" s="347" t="s">
        <v>486</v>
      </c>
      <c r="L46" s="347" t="s">
        <v>486</v>
      </c>
      <c r="M46" s="348" t="s">
        <v>486</v>
      </c>
    </row>
    <row r="47" spans="2:13" ht="27.75" customHeight="1" x14ac:dyDescent="0.15">
      <c r="B47" s="1186"/>
      <c r="C47" s="1187"/>
      <c r="D47" s="108"/>
      <c r="E47" s="1194" t="s">
        <v>37</v>
      </c>
      <c r="F47" s="1195"/>
      <c r="G47" s="1195"/>
      <c r="H47" s="1196"/>
      <c r="I47" s="346" t="s">
        <v>486</v>
      </c>
      <c r="J47" s="347" t="s">
        <v>486</v>
      </c>
      <c r="K47" s="347" t="s">
        <v>486</v>
      </c>
      <c r="L47" s="347" t="s">
        <v>486</v>
      </c>
      <c r="M47" s="348" t="s">
        <v>486</v>
      </c>
    </row>
    <row r="48" spans="2:13" ht="27.75" customHeight="1" x14ac:dyDescent="0.15">
      <c r="B48" s="1186"/>
      <c r="C48" s="1187"/>
      <c r="D48" s="106"/>
      <c r="E48" s="1192" t="s">
        <v>38</v>
      </c>
      <c r="F48" s="1192"/>
      <c r="G48" s="1192"/>
      <c r="H48" s="1193"/>
      <c r="I48" s="346" t="s">
        <v>486</v>
      </c>
      <c r="J48" s="347" t="s">
        <v>486</v>
      </c>
      <c r="K48" s="347" t="s">
        <v>486</v>
      </c>
      <c r="L48" s="347" t="s">
        <v>486</v>
      </c>
      <c r="M48" s="348" t="s">
        <v>486</v>
      </c>
    </row>
    <row r="49" spans="2:13" ht="27.75" customHeight="1" x14ac:dyDescent="0.15">
      <c r="B49" s="1188"/>
      <c r="C49" s="1189"/>
      <c r="D49" s="106"/>
      <c r="E49" s="1192" t="s">
        <v>39</v>
      </c>
      <c r="F49" s="1192"/>
      <c r="G49" s="1192"/>
      <c r="H49" s="1193"/>
      <c r="I49" s="346" t="s">
        <v>486</v>
      </c>
      <c r="J49" s="347" t="s">
        <v>486</v>
      </c>
      <c r="K49" s="347" t="s">
        <v>486</v>
      </c>
      <c r="L49" s="347" t="s">
        <v>486</v>
      </c>
      <c r="M49" s="348" t="s">
        <v>486</v>
      </c>
    </row>
    <row r="50" spans="2:13" ht="27.75" customHeight="1" x14ac:dyDescent="0.15">
      <c r="B50" s="1197" t="s">
        <v>40</v>
      </c>
      <c r="C50" s="1198"/>
      <c r="D50" s="109"/>
      <c r="E50" s="1192" t="s">
        <v>41</v>
      </c>
      <c r="F50" s="1192"/>
      <c r="G50" s="1192"/>
      <c r="H50" s="1193"/>
      <c r="I50" s="346">
        <v>1593</v>
      </c>
      <c r="J50" s="347">
        <v>2089</v>
      </c>
      <c r="K50" s="347">
        <v>2340</v>
      </c>
      <c r="L50" s="347">
        <v>2452</v>
      </c>
      <c r="M50" s="348">
        <v>2320</v>
      </c>
    </row>
    <row r="51" spans="2:13" ht="27.75" customHeight="1" x14ac:dyDescent="0.15">
      <c r="B51" s="1186"/>
      <c r="C51" s="1187"/>
      <c r="D51" s="106"/>
      <c r="E51" s="1192" t="s">
        <v>42</v>
      </c>
      <c r="F51" s="1192"/>
      <c r="G51" s="1192"/>
      <c r="H51" s="1193"/>
      <c r="I51" s="346" t="s">
        <v>486</v>
      </c>
      <c r="J51" s="347" t="s">
        <v>486</v>
      </c>
      <c r="K51" s="347" t="s">
        <v>486</v>
      </c>
      <c r="L51" s="347" t="s">
        <v>486</v>
      </c>
      <c r="M51" s="348" t="s">
        <v>486</v>
      </c>
    </row>
    <row r="52" spans="2:13" ht="27.75" customHeight="1" x14ac:dyDescent="0.15">
      <c r="B52" s="1188"/>
      <c r="C52" s="1189"/>
      <c r="D52" s="106"/>
      <c r="E52" s="1192" t="s">
        <v>43</v>
      </c>
      <c r="F52" s="1192"/>
      <c r="G52" s="1192"/>
      <c r="H52" s="1193"/>
      <c r="I52" s="346">
        <v>11609</v>
      </c>
      <c r="J52" s="347">
        <v>11334</v>
      </c>
      <c r="K52" s="347">
        <v>10746</v>
      </c>
      <c r="L52" s="347">
        <v>10050</v>
      </c>
      <c r="M52" s="348">
        <v>9349</v>
      </c>
    </row>
    <row r="53" spans="2:13" ht="27.75" customHeight="1" thickBot="1" x14ac:dyDescent="0.2">
      <c r="B53" s="1199" t="s">
        <v>19</v>
      </c>
      <c r="C53" s="1200"/>
      <c r="D53" s="110"/>
      <c r="E53" s="1201" t="s">
        <v>44</v>
      </c>
      <c r="F53" s="1201"/>
      <c r="G53" s="1201"/>
      <c r="H53" s="1202"/>
      <c r="I53" s="349">
        <v>-1689</v>
      </c>
      <c r="J53" s="350">
        <v>-1523</v>
      </c>
      <c r="K53" s="350">
        <v>-1850</v>
      </c>
      <c r="L53" s="350">
        <v>-1770</v>
      </c>
      <c r="M53" s="351">
        <v>-1362</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iFf4JQQzOa0MnTLwPHuOmZ2cMTb0MmuemLjfQXMBp9mNewfQe5YWWLkz927iRkFf+GTzKjMlUn/Hu2uqfFrJtA==" saltValue="DBiImiZtAjPRDukao83r7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abSelected="1" topLeftCell="A43" zoomScale="70" zoomScaleNormal="70" zoomScaleSheetLayoutView="100" workbookViewId="0">
      <selection activeCell="H61" sqref="H61"/>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526</v>
      </c>
      <c r="G54" s="119" t="s">
        <v>527</v>
      </c>
      <c r="H54" s="120" t="s">
        <v>528</v>
      </c>
    </row>
    <row r="55" spans="2:8" ht="52.5" customHeight="1" x14ac:dyDescent="0.15">
      <c r="B55" s="121"/>
      <c r="C55" s="1211" t="s">
        <v>46</v>
      </c>
      <c r="D55" s="1211"/>
      <c r="E55" s="1212"/>
      <c r="F55" s="352">
        <v>1541</v>
      </c>
      <c r="G55" s="352">
        <v>1364</v>
      </c>
      <c r="H55" s="353">
        <v>943</v>
      </c>
    </row>
    <row r="56" spans="2:8" ht="52.5" customHeight="1" x14ac:dyDescent="0.15">
      <c r="B56" s="122"/>
      <c r="C56" s="1213" t="s">
        <v>47</v>
      </c>
      <c r="D56" s="1213"/>
      <c r="E56" s="1214"/>
      <c r="F56" s="354" t="s">
        <v>486</v>
      </c>
      <c r="G56" s="354" t="s">
        <v>486</v>
      </c>
      <c r="H56" s="355" t="s">
        <v>486</v>
      </c>
    </row>
    <row r="57" spans="2:8" ht="53.25" customHeight="1" x14ac:dyDescent="0.15">
      <c r="B57" s="122"/>
      <c r="C57" s="1215" t="s">
        <v>48</v>
      </c>
      <c r="D57" s="1215"/>
      <c r="E57" s="1216"/>
      <c r="F57" s="356">
        <v>691</v>
      </c>
      <c r="G57" s="356">
        <v>981</v>
      </c>
      <c r="H57" s="357">
        <v>1269</v>
      </c>
    </row>
    <row r="58" spans="2:8" ht="45.75" customHeight="1" x14ac:dyDescent="0.15">
      <c r="B58" s="123"/>
      <c r="C58" s="1203" t="s">
        <v>557</v>
      </c>
      <c r="D58" s="1204"/>
      <c r="E58" s="1205"/>
      <c r="F58" s="358">
        <v>627</v>
      </c>
      <c r="G58" s="358">
        <v>927</v>
      </c>
      <c r="H58" s="359">
        <v>1213</v>
      </c>
    </row>
    <row r="59" spans="2:8" ht="45.75" customHeight="1" x14ac:dyDescent="0.15">
      <c r="B59" s="123"/>
      <c r="C59" s="1203" t="s">
        <v>558</v>
      </c>
      <c r="D59" s="1204"/>
      <c r="E59" s="1205"/>
      <c r="F59" s="358">
        <v>50</v>
      </c>
      <c r="G59" s="358">
        <v>47</v>
      </c>
      <c r="H59" s="359">
        <v>46</v>
      </c>
    </row>
    <row r="60" spans="2:8" ht="45.75" customHeight="1" x14ac:dyDescent="0.15">
      <c r="B60" s="123"/>
      <c r="C60" s="1203" t="s">
        <v>559</v>
      </c>
      <c r="D60" s="1204"/>
      <c r="E60" s="1205"/>
      <c r="F60" s="358">
        <v>14</v>
      </c>
      <c r="G60" s="358">
        <v>7</v>
      </c>
      <c r="H60" s="359">
        <v>10</v>
      </c>
    </row>
    <row r="61" spans="2:8" ht="45.75" customHeight="1" x14ac:dyDescent="0.15">
      <c r="B61" s="123"/>
      <c r="C61" s="1203"/>
      <c r="D61" s="1204"/>
      <c r="E61" s="1205"/>
      <c r="F61" s="358"/>
      <c r="G61" s="358"/>
      <c r="H61" s="359"/>
    </row>
    <row r="62" spans="2:8" ht="45.75" customHeight="1" thickBot="1" x14ac:dyDescent="0.2">
      <c r="B62" s="124"/>
      <c r="C62" s="1206"/>
      <c r="D62" s="1207"/>
      <c r="E62" s="1208"/>
      <c r="F62" s="360"/>
      <c r="G62" s="360"/>
      <c r="H62" s="361"/>
    </row>
    <row r="63" spans="2:8" ht="52.5" customHeight="1" thickBot="1" x14ac:dyDescent="0.2">
      <c r="B63" s="125"/>
      <c r="C63" s="1209" t="s">
        <v>49</v>
      </c>
      <c r="D63" s="1209"/>
      <c r="E63" s="1210"/>
      <c r="F63" s="362">
        <v>2232</v>
      </c>
      <c r="G63" s="362">
        <v>2344</v>
      </c>
      <c r="H63" s="363">
        <v>2213</v>
      </c>
    </row>
    <row r="64" spans="2:8" x14ac:dyDescent="0.15"/>
  </sheetData>
  <sheetProtection algorithmName="SHA-512" hashValue="GOzzzpVE6nsx3UIGOcG0j9nu6rJyd/AhBKQvzLfJeFqwFFmsu2LDgmRjL4JayjRHE5kL6IS91I1v4kFJZkKp8Q==" saltValue="QnmEH+WwP/V9xWA+RDvBb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523</v>
      </c>
      <c r="G2" s="139"/>
      <c r="H2" s="140"/>
    </row>
    <row r="3" spans="1:8" x14ac:dyDescent="0.15">
      <c r="A3" s="136" t="s">
        <v>516</v>
      </c>
      <c r="B3" s="141"/>
      <c r="C3" s="142"/>
      <c r="D3" s="143">
        <v>43683</v>
      </c>
      <c r="E3" s="144"/>
      <c r="F3" s="145">
        <v>52068</v>
      </c>
      <c r="G3" s="146"/>
      <c r="H3" s="147"/>
    </row>
    <row r="4" spans="1:8" x14ac:dyDescent="0.15">
      <c r="A4" s="148"/>
      <c r="B4" s="149"/>
      <c r="C4" s="150"/>
      <c r="D4" s="151">
        <v>25866</v>
      </c>
      <c r="E4" s="152"/>
      <c r="F4" s="153">
        <v>26936</v>
      </c>
      <c r="G4" s="154"/>
      <c r="H4" s="155"/>
    </row>
    <row r="5" spans="1:8" x14ac:dyDescent="0.15">
      <c r="A5" s="136" t="s">
        <v>518</v>
      </c>
      <c r="B5" s="141"/>
      <c r="C5" s="142"/>
      <c r="D5" s="143">
        <v>27337</v>
      </c>
      <c r="E5" s="144"/>
      <c r="F5" s="145">
        <v>47161</v>
      </c>
      <c r="G5" s="146"/>
      <c r="H5" s="147"/>
    </row>
    <row r="6" spans="1:8" x14ac:dyDescent="0.15">
      <c r="A6" s="148"/>
      <c r="B6" s="149"/>
      <c r="C6" s="150"/>
      <c r="D6" s="151">
        <v>16952</v>
      </c>
      <c r="E6" s="152"/>
      <c r="F6" s="153">
        <v>24595</v>
      </c>
      <c r="G6" s="154"/>
      <c r="H6" s="155"/>
    </row>
    <row r="7" spans="1:8" x14ac:dyDescent="0.15">
      <c r="A7" s="136" t="s">
        <v>519</v>
      </c>
      <c r="B7" s="141"/>
      <c r="C7" s="142"/>
      <c r="D7" s="143">
        <v>31724</v>
      </c>
      <c r="E7" s="144"/>
      <c r="F7" s="145">
        <v>43423</v>
      </c>
      <c r="G7" s="146"/>
      <c r="H7" s="147"/>
    </row>
    <row r="8" spans="1:8" x14ac:dyDescent="0.15">
      <c r="A8" s="148"/>
      <c r="B8" s="149"/>
      <c r="C8" s="150"/>
      <c r="D8" s="151">
        <v>16867</v>
      </c>
      <c r="E8" s="152"/>
      <c r="F8" s="153">
        <v>22207</v>
      </c>
      <c r="G8" s="154"/>
      <c r="H8" s="155"/>
    </row>
    <row r="9" spans="1:8" x14ac:dyDescent="0.15">
      <c r="A9" s="136" t="s">
        <v>520</v>
      </c>
      <c r="B9" s="141"/>
      <c r="C9" s="142"/>
      <c r="D9" s="143">
        <v>30671</v>
      </c>
      <c r="E9" s="144"/>
      <c r="F9" s="145">
        <v>45265</v>
      </c>
      <c r="G9" s="146"/>
      <c r="H9" s="147"/>
    </row>
    <row r="10" spans="1:8" x14ac:dyDescent="0.15">
      <c r="A10" s="148"/>
      <c r="B10" s="149"/>
      <c r="C10" s="150"/>
      <c r="D10" s="151">
        <v>17665</v>
      </c>
      <c r="E10" s="152"/>
      <c r="F10" s="153">
        <v>22600</v>
      </c>
      <c r="G10" s="154"/>
      <c r="H10" s="155"/>
    </row>
    <row r="11" spans="1:8" x14ac:dyDescent="0.15">
      <c r="A11" s="136" t="s">
        <v>521</v>
      </c>
      <c r="B11" s="141"/>
      <c r="C11" s="142"/>
      <c r="D11" s="143">
        <v>31083</v>
      </c>
      <c r="E11" s="144"/>
      <c r="F11" s="145">
        <v>54621</v>
      </c>
      <c r="G11" s="146"/>
      <c r="H11" s="147"/>
    </row>
    <row r="12" spans="1:8" x14ac:dyDescent="0.15">
      <c r="A12" s="148"/>
      <c r="B12" s="149"/>
      <c r="C12" s="156"/>
      <c r="D12" s="151">
        <v>20867</v>
      </c>
      <c r="E12" s="152"/>
      <c r="F12" s="153">
        <v>30892</v>
      </c>
      <c r="G12" s="154"/>
      <c r="H12" s="155"/>
    </row>
    <row r="13" spans="1:8" x14ac:dyDescent="0.15">
      <c r="A13" s="136"/>
      <c r="B13" s="141"/>
      <c r="C13" s="157"/>
      <c r="D13" s="158">
        <v>32900</v>
      </c>
      <c r="E13" s="159"/>
      <c r="F13" s="160">
        <v>48508</v>
      </c>
      <c r="G13" s="161"/>
      <c r="H13" s="147"/>
    </row>
    <row r="14" spans="1:8" x14ac:dyDescent="0.15">
      <c r="A14" s="148"/>
      <c r="B14" s="149"/>
      <c r="C14" s="150"/>
      <c r="D14" s="151">
        <v>19643</v>
      </c>
      <c r="E14" s="152"/>
      <c r="F14" s="153">
        <v>25446</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6.69</v>
      </c>
      <c r="C19" s="162">
        <f>ROUND(VALUE(SUBSTITUTE(実質収支比率等に係る経年分析!G$48,"▲","-")),2)</f>
        <v>8.2200000000000006</v>
      </c>
      <c r="D19" s="162">
        <f>ROUND(VALUE(SUBSTITUTE(実質収支比率等に係る経年分析!H$48,"▲","-")),2)</f>
        <v>6.64</v>
      </c>
      <c r="E19" s="162">
        <f>ROUND(VALUE(SUBSTITUTE(実質収支比率等に係る経年分析!I$48,"▲","-")),2)</f>
        <v>6.33</v>
      </c>
      <c r="F19" s="162">
        <f>ROUND(VALUE(SUBSTITUTE(実質収支比率等に係る経年分析!J$48,"▲","-")),2)</f>
        <v>7.74</v>
      </c>
    </row>
    <row r="20" spans="1:11" x14ac:dyDescent="0.15">
      <c r="A20" s="162" t="s">
        <v>53</v>
      </c>
      <c r="B20" s="162">
        <f>ROUND(VALUE(SUBSTITUTE(実質収支比率等に係る経年分析!F$47,"▲","-")),2)</f>
        <v>10.95</v>
      </c>
      <c r="C20" s="162">
        <f>ROUND(VALUE(SUBSTITUTE(実質収支比率等に係る経年分析!G$47,"▲","-")),2)</f>
        <v>13.46</v>
      </c>
      <c r="D20" s="162">
        <f>ROUND(VALUE(SUBSTITUTE(実質収支比率等に係る経年分析!H$47,"▲","-")),2)</f>
        <v>16.260000000000002</v>
      </c>
      <c r="E20" s="162">
        <f>ROUND(VALUE(SUBSTITUTE(実質収支比率等に係る経年分析!I$47,"▲","-")),2)</f>
        <v>14.16</v>
      </c>
      <c r="F20" s="162">
        <f>ROUND(VALUE(SUBSTITUTE(実質収支比率等に係る経年分析!J$47,"▲","-")),2)</f>
        <v>9.59</v>
      </c>
    </row>
    <row r="21" spans="1:11" x14ac:dyDescent="0.15">
      <c r="A21" s="162" t="s">
        <v>54</v>
      </c>
      <c r="B21" s="162">
        <f>IF(ISNUMBER(VALUE(SUBSTITUTE(実質収支比率等に係る経年分析!F$49,"▲","-"))),ROUND(VALUE(SUBSTITUTE(実質収支比率等に係る経年分析!F$49,"▲","-")),2),NA())</f>
        <v>-0.72</v>
      </c>
      <c r="C21" s="162">
        <f>IF(ISNUMBER(VALUE(SUBSTITUTE(実質収支比率等に係る経年分析!G$49,"▲","-"))),ROUND(VALUE(SUBSTITUTE(実質収支比率等に係る経年分析!G$49,"▲","-")),2),NA())</f>
        <v>1.92</v>
      </c>
      <c r="D21" s="162">
        <f>IF(ISNUMBER(VALUE(SUBSTITUTE(実質収支比率等に係る経年分析!H$49,"▲","-"))),ROUND(VALUE(SUBSTITUTE(実質収支比率等に係る経年分析!H$49,"▲","-")),2),NA())</f>
        <v>-3.29</v>
      </c>
      <c r="E21" s="162">
        <f>IF(ISNUMBER(VALUE(SUBSTITUTE(実質収支比率等に係る経年分析!I$49,"▲","-"))),ROUND(VALUE(SUBSTITUTE(実質収支比率等に係る経年分析!I$49,"▲","-")),2),NA())</f>
        <v>-5.31</v>
      </c>
      <c r="F21" s="162">
        <f>IF(ISNUMBER(VALUE(SUBSTITUTE(実質収支比率等に係る経年分析!J$49,"▲","-"))),ROUND(VALUE(SUBSTITUTE(実質収支比率等に係る経年分析!J$49,"▲","-")),2),NA())</f>
        <v>-5.83</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15">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0.01</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0.01</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0.03</v>
      </c>
    </row>
    <row r="32" spans="1:11" x14ac:dyDescent="0.15">
      <c r="A32" s="163" t="str">
        <f>IF(連結実質赤字比率に係る赤字・黒字の構成分析!C$38="",NA(),連結実質赤字比率に係る赤字・黒字の構成分析!C$38)</f>
        <v>介護保険特別会計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1.59</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0.32</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1.1399999999999999</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1.1000000000000001</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0.41</v>
      </c>
    </row>
    <row r="33" spans="1:16" x14ac:dyDescent="0.15">
      <c r="A33" s="163" t="str">
        <f>IF(連結実質赤字比率に係る赤字・黒字の構成分析!C$37="",NA(),連結実質赤字比率に係る赤字・黒字の構成分析!C$37)</f>
        <v>杉戸町下水道事業会計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0.72</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1.24</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0.75</v>
      </c>
    </row>
    <row r="34" spans="1:16" x14ac:dyDescent="0.15">
      <c r="A34" s="163" t="str">
        <f>IF(連結実質赤字比率に係る赤字・黒字の構成分析!C$36="",NA(),連結実質赤字比率に係る赤字・黒字の構成分析!C$36)</f>
        <v>国民健康保険特別会計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1.39</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1.43</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0.77</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1.1200000000000001</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1.4</v>
      </c>
    </row>
    <row r="35" spans="1:16" x14ac:dyDescent="0.15">
      <c r="A35" s="163" t="str">
        <f>IF(連結実質赤字比率に係る赤字・黒字の構成分析!C$35="",NA(),連結実質赤字比率に係る赤字・黒字の構成分析!C$35)</f>
        <v>杉戸町水道事業会計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11.75</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9.1</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7.24</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5.24</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5.15</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6.68</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8.2100000000000009</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6.64</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6.33</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7.74</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850</v>
      </c>
      <c r="E42" s="164"/>
      <c r="F42" s="164"/>
      <c r="G42" s="164">
        <f>'実質公債費比率（分子）の構造'!L$52</f>
        <v>848</v>
      </c>
      <c r="H42" s="164"/>
      <c r="I42" s="164"/>
      <c r="J42" s="164">
        <f>'実質公債費比率（分子）の構造'!M$52</f>
        <v>875</v>
      </c>
      <c r="K42" s="164"/>
      <c r="L42" s="164"/>
      <c r="M42" s="164">
        <f>'実質公債費比率（分子）の構造'!N$52</f>
        <v>882</v>
      </c>
      <c r="N42" s="164"/>
      <c r="O42" s="164"/>
      <c r="P42" s="164">
        <f>'実質公債費比率（分子）の構造'!O$52</f>
        <v>857</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189</v>
      </c>
      <c r="C44" s="164"/>
      <c r="D44" s="164"/>
      <c r="E44" s="164">
        <f>'実質公債費比率（分子）の構造'!L$50</f>
        <v>128</v>
      </c>
      <c r="F44" s="164"/>
      <c r="G44" s="164"/>
      <c r="H44" s="164">
        <f>'実質公債費比率（分子）の構造'!M$50</f>
        <v>128</v>
      </c>
      <c r="I44" s="164"/>
      <c r="J44" s="164"/>
      <c r="K44" s="164">
        <f>'実質公債費比率（分子）の構造'!N$50</f>
        <v>129</v>
      </c>
      <c r="L44" s="164"/>
      <c r="M44" s="164"/>
      <c r="N44" s="164">
        <f>'実質公債費比率（分子）の構造'!O$50</f>
        <v>129</v>
      </c>
      <c r="O44" s="164"/>
      <c r="P44" s="164"/>
    </row>
    <row r="45" spans="1:16" x14ac:dyDescent="0.15">
      <c r="A45" s="164" t="s">
        <v>63</v>
      </c>
      <c r="B45" s="164">
        <f>'実質公債費比率（分子）の構造'!K$49</f>
        <v>29</v>
      </c>
      <c r="C45" s="164"/>
      <c r="D45" s="164"/>
      <c r="E45" s="164">
        <f>'実質公債費比率（分子）の構造'!L$49</f>
        <v>34</v>
      </c>
      <c r="F45" s="164"/>
      <c r="G45" s="164"/>
      <c r="H45" s="164">
        <f>'実質公債費比率（分子）の構造'!M$49</f>
        <v>26</v>
      </c>
      <c r="I45" s="164"/>
      <c r="J45" s="164"/>
      <c r="K45" s="164">
        <f>'実質公債費比率（分子）の構造'!N$49</f>
        <v>22</v>
      </c>
      <c r="L45" s="164"/>
      <c r="M45" s="164"/>
      <c r="N45" s="164">
        <f>'実質公債費比率（分子）の構造'!O$49</f>
        <v>19</v>
      </c>
      <c r="O45" s="164"/>
      <c r="P45" s="164"/>
    </row>
    <row r="46" spans="1:16" x14ac:dyDescent="0.15">
      <c r="A46" s="164" t="s">
        <v>64</v>
      </c>
      <c r="B46" s="164">
        <f>'実質公債費比率（分子）の構造'!K$48</f>
        <v>222</v>
      </c>
      <c r="C46" s="164"/>
      <c r="D46" s="164"/>
      <c r="E46" s="164">
        <f>'実質公債費比率（分子）の構造'!L$48</f>
        <v>220</v>
      </c>
      <c r="F46" s="164"/>
      <c r="G46" s="164"/>
      <c r="H46" s="164">
        <f>'実質公債費比率（分子）の構造'!M$48</f>
        <v>235</v>
      </c>
      <c r="I46" s="164"/>
      <c r="J46" s="164"/>
      <c r="K46" s="164">
        <f>'実質公債費比率（分子）の構造'!N$48</f>
        <v>267</v>
      </c>
      <c r="L46" s="164"/>
      <c r="M46" s="164"/>
      <c r="N46" s="164">
        <f>'実質公債費比率（分子）の構造'!O$48</f>
        <v>235</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1061</v>
      </c>
      <c r="C49" s="164"/>
      <c r="D49" s="164"/>
      <c r="E49" s="164">
        <f>'実質公債費比率（分子）の構造'!L$45</f>
        <v>1037</v>
      </c>
      <c r="F49" s="164"/>
      <c r="G49" s="164"/>
      <c r="H49" s="164">
        <f>'実質公債費比率（分子）の構造'!M$45</f>
        <v>1068</v>
      </c>
      <c r="I49" s="164"/>
      <c r="J49" s="164"/>
      <c r="K49" s="164">
        <f>'実質公債費比率（分子）の構造'!N$45</f>
        <v>1052</v>
      </c>
      <c r="L49" s="164"/>
      <c r="M49" s="164"/>
      <c r="N49" s="164">
        <f>'実質公債費比率（分子）の構造'!O$45</f>
        <v>997</v>
      </c>
      <c r="O49" s="164"/>
      <c r="P49" s="164"/>
    </row>
    <row r="50" spans="1:16" x14ac:dyDescent="0.15">
      <c r="A50" s="164" t="s">
        <v>67</v>
      </c>
      <c r="B50" s="164" t="e">
        <f>NA()</f>
        <v>#N/A</v>
      </c>
      <c r="C50" s="164">
        <f>IF(ISNUMBER('実質公債費比率（分子）の構造'!K$53),'実質公債費比率（分子）の構造'!K$53,NA())</f>
        <v>651</v>
      </c>
      <c r="D50" s="164" t="e">
        <f>NA()</f>
        <v>#N/A</v>
      </c>
      <c r="E50" s="164" t="e">
        <f>NA()</f>
        <v>#N/A</v>
      </c>
      <c r="F50" s="164">
        <f>IF(ISNUMBER('実質公債費比率（分子）の構造'!L$53),'実質公債費比率（分子）の構造'!L$53,NA())</f>
        <v>571</v>
      </c>
      <c r="G50" s="164" t="e">
        <f>NA()</f>
        <v>#N/A</v>
      </c>
      <c r="H50" s="164" t="e">
        <f>NA()</f>
        <v>#N/A</v>
      </c>
      <c r="I50" s="164">
        <f>IF(ISNUMBER('実質公債費比率（分子）の構造'!M$53),'実質公債費比率（分子）の構造'!M$53,NA())</f>
        <v>582</v>
      </c>
      <c r="J50" s="164" t="e">
        <f>NA()</f>
        <v>#N/A</v>
      </c>
      <c r="K50" s="164" t="e">
        <f>NA()</f>
        <v>#N/A</v>
      </c>
      <c r="L50" s="164">
        <f>IF(ISNUMBER('実質公債費比率（分子）の構造'!N$53),'実質公債費比率（分子）の構造'!N$53,NA())</f>
        <v>588</v>
      </c>
      <c r="M50" s="164" t="e">
        <f>NA()</f>
        <v>#N/A</v>
      </c>
      <c r="N50" s="164" t="e">
        <f>NA()</f>
        <v>#N/A</v>
      </c>
      <c r="O50" s="164">
        <f>IF(ISNUMBER('実質公債費比率（分子）の構造'!O$53),'実質公債費比率（分子）の構造'!O$53,NA())</f>
        <v>523</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11609</v>
      </c>
      <c r="E56" s="163"/>
      <c r="F56" s="163"/>
      <c r="G56" s="163">
        <f>'将来負担比率（分子）の構造'!J$52</f>
        <v>11334</v>
      </c>
      <c r="H56" s="163"/>
      <c r="I56" s="163"/>
      <c r="J56" s="163">
        <f>'将来負担比率（分子）の構造'!K$52</f>
        <v>10746</v>
      </c>
      <c r="K56" s="163"/>
      <c r="L56" s="163"/>
      <c r="M56" s="163">
        <f>'将来負担比率（分子）の構造'!L$52</f>
        <v>10050</v>
      </c>
      <c r="N56" s="163"/>
      <c r="O56" s="163"/>
      <c r="P56" s="163">
        <f>'将来負担比率（分子）の構造'!M$52</f>
        <v>9349</v>
      </c>
    </row>
    <row r="57" spans="1:16" x14ac:dyDescent="0.15">
      <c r="A57" s="163" t="s">
        <v>42</v>
      </c>
      <c r="B57" s="163"/>
      <c r="C57" s="163"/>
      <c r="D57" s="163" t="str">
        <f>'将来負担比率（分子）の構造'!I$51</f>
        <v>-</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15">
      <c r="A58" s="163" t="s">
        <v>41</v>
      </c>
      <c r="B58" s="163"/>
      <c r="C58" s="163"/>
      <c r="D58" s="163">
        <f>'将来負担比率（分子）の構造'!I$50</f>
        <v>1593</v>
      </c>
      <c r="E58" s="163"/>
      <c r="F58" s="163"/>
      <c r="G58" s="163">
        <f>'将来負担比率（分子）の構造'!J$50</f>
        <v>2089</v>
      </c>
      <c r="H58" s="163"/>
      <c r="I58" s="163"/>
      <c r="J58" s="163">
        <f>'将来負担比率（分子）の構造'!K$50</f>
        <v>2340</v>
      </c>
      <c r="K58" s="163"/>
      <c r="L58" s="163"/>
      <c r="M58" s="163">
        <f>'将来負担比率（分子）の構造'!L$50</f>
        <v>2452</v>
      </c>
      <c r="N58" s="163"/>
      <c r="O58" s="163"/>
      <c r="P58" s="163">
        <f>'将来負担比率（分子）の構造'!M$50</f>
        <v>2320</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413</v>
      </c>
      <c r="C62" s="163"/>
      <c r="D62" s="163"/>
      <c r="E62" s="163">
        <f>'将来負担比率（分子）の構造'!J$45</f>
        <v>410</v>
      </c>
      <c r="F62" s="163"/>
      <c r="G62" s="163"/>
      <c r="H62" s="163">
        <f>'将来負担比率（分子）の構造'!K$45</f>
        <v>434</v>
      </c>
      <c r="I62" s="163"/>
      <c r="J62" s="163"/>
      <c r="K62" s="163">
        <f>'将来負担比率（分子）の構造'!L$45</f>
        <v>536</v>
      </c>
      <c r="L62" s="163"/>
      <c r="M62" s="163"/>
      <c r="N62" s="163">
        <f>'将来負担比率（分子）の構造'!M$45</f>
        <v>490</v>
      </c>
      <c r="O62" s="163"/>
      <c r="P62" s="163"/>
    </row>
    <row r="63" spans="1:16" x14ac:dyDescent="0.15">
      <c r="A63" s="163" t="s">
        <v>34</v>
      </c>
      <c r="B63" s="163">
        <f>'将来負担比率（分子）の構造'!I$44</f>
        <v>113</v>
      </c>
      <c r="C63" s="163"/>
      <c r="D63" s="163"/>
      <c r="E63" s="163">
        <f>'将来負担比率（分子）の構造'!J$44</f>
        <v>81</v>
      </c>
      <c r="F63" s="163"/>
      <c r="G63" s="163"/>
      <c r="H63" s="163">
        <f>'将来負担比率（分子）の構造'!K$44</f>
        <v>56</v>
      </c>
      <c r="I63" s="163"/>
      <c r="J63" s="163"/>
      <c r="K63" s="163">
        <f>'将来負担比率（分子）の構造'!L$44</f>
        <v>35</v>
      </c>
      <c r="L63" s="163"/>
      <c r="M63" s="163"/>
      <c r="N63" s="163">
        <f>'将来負担比率（分子）の構造'!M$44</f>
        <v>99</v>
      </c>
      <c r="O63" s="163"/>
      <c r="P63" s="163"/>
    </row>
    <row r="64" spans="1:16" x14ac:dyDescent="0.15">
      <c r="A64" s="163" t="s">
        <v>33</v>
      </c>
      <c r="B64" s="163">
        <f>'将来負担比率（分子）の構造'!I$43</f>
        <v>1745</v>
      </c>
      <c r="C64" s="163"/>
      <c r="D64" s="163"/>
      <c r="E64" s="163">
        <f>'将来負担比率（分子）の構造'!J$43</f>
        <v>2327</v>
      </c>
      <c r="F64" s="163"/>
      <c r="G64" s="163"/>
      <c r="H64" s="163">
        <f>'将来負担比率（分子）の構造'!K$43</f>
        <v>2197</v>
      </c>
      <c r="I64" s="163"/>
      <c r="J64" s="163"/>
      <c r="K64" s="163">
        <f>'将来負担比率（分子）の構造'!L$43</f>
        <v>2103</v>
      </c>
      <c r="L64" s="163"/>
      <c r="M64" s="163"/>
      <c r="N64" s="163">
        <f>'将来負担比率（分子）の構造'!M$43</f>
        <v>2065</v>
      </c>
      <c r="O64" s="163"/>
      <c r="P64" s="163"/>
    </row>
    <row r="65" spans="1:16" x14ac:dyDescent="0.15">
      <c r="A65" s="163" t="s">
        <v>32</v>
      </c>
      <c r="B65" s="163">
        <f>'将来負担比率（分子）の構造'!I$42</f>
        <v>426</v>
      </c>
      <c r="C65" s="163"/>
      <c r="D65" s="163"/>
      <c r="E65" s="163">
        <f>'将来負担比率（分子）の構造'!J$42</f>
        <v>317</v>
      </c>
      <c r="F65" s="163"/>
      <c r="G65" s="163"/>
      <c r="H65" s="163">
        <f>'将来負担比率（分子）の構造'!K$42</f>
        <v>210</v>
      </c>
      <c r="I65" s="163"/>
      <c r="J65" s="163"/>
      <c r="K65" s="163">
        <f>'将来負担比率（分子）の構造'!L$42</f>
        <v>140</v>
      </c>
      <c r="L65" s="163"/>
      <c r="M65" s="163"/>
      <c r="N65" s="163">
        <f>'将来負担比率（分子）の構造'!M$42</f>
        <v>70</v>
      </c>
      <c r="O65" s="163"/>
      <c r="P65" s="163"/>
    </row>
    <row r="66" spans="1:16" x14ac:dyDescent="0.15">
      <c r="A66" s="163" t="s">
        <v>31</v>
      </c>
      <c r="B66" s="163">
        <f>'将来負担比率（分子）の構造'!I$41</f>
        <v>8815</v>
      </c>
      <c r="C66" s="163"/>
      <c r="D66" s="163"/>
      <c r="E66" s="163">
        <f>'将来負担比率（分子）の構造'!J$41</f>
        <v>8765</v>
      </c>
      <c r="F66" s="163"/>
      <c r="G66" s="163"/>
      <c r="H66" s="163">
        <f>'将来負担比率（分子）の構造'!K$41</f>
        <v>8339</v>
      </c>
      <c r="I66" s="163"/>
      <c r="J66" s="163"/>
      <c r="K66" s="163">
        <f>'将来負担比率（分子）の構造'!L$41</f>
        <v>7918</v>
      </c>
      <c r="L66" s="163"/>
      <c r="M66" s="163"/>
      <c r="N66" s="163">
        <f>'将来負担比率（分子）の構造'!M$41</f>
        <v>7582</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1541</v>
      </c>
      <c r="C72" s="167">
        <f>基金残高に係る経年分析!G55</f>
        <v>1364</v>
      </c>
      <c r="D72" s="167">
        <f>基金残高に係る経年分析!H55</f>
        <v>943</v>
      </c>
    </row>
    <row r="73" spans="1:16" x14ac:dyDescent="0.15">
      <c r="A73" s="166" t="s">
        <v>74</v>
      </c>
      <c r="B73" s="167" t="str">
        <f>基金残高に係る経年分析!F56</f>
        <v>-</v>
      </c>
      <c r="C73" s="167" t="str">
        <f>基金残高に係る経年分析!G56</f>
        <v>-</v>
      </c>
      <c r="D73" s="167" t="str">
        <f>基金残高に係る経年分析!H56</f>
        <v>-</v>
      </c>
    </row>
    <row r="74" spans="1:16" x14ac:dyDescent="0.15">
      <c r="A74" s="166" t="s">
        <v>75</v>
      </c>
      <c r="B74" s="167">
        <f>基金残高に係る経年分析!F57</f>
        <v>691</v>
      </c>
      <c r="C74" s="167">
        <f>基金残高に係る経年分析!G57</f>
        <v>981</v>
      </c>
      <c r="D74" s="167">
        <f>基金残高に係る経年分析!H57</f>
        <v>1269</v>
      </c>
    </row>
  </sheetData>
  <sheetProtection algorithmName="SHA-512" hashValue="OP3QqUsAvMuTZtzH9CVUK6OHLra88tKOM3kxj4Al7IACYyJwhWpu98lGNeYyexkQ6ESTbN+abfCMH2dEpLDZjg==" saltValue="N1rLbklt0Jj/N/cvVUJ/s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5766197</v>
      </c>
      <c r="S5" s="613"/>
      <c r="T5" s="613"/>
      <c r="U5" s="613"/>
      <c r="V5" s="613"/>
      <c r="W5" s="613"/>
      <c r="X5" s="613"/>
      <c r="Y5" s="614"/>
      <c r="Z5" s="615">
        <v>34.700000000000003</v>
      </c>
      <c r="AA5" s="615"/>
      <c r="AB5" s="615"/>
      <c r="AC5" s="615"/>
      <c r="AD5" s="616">
        <v>5766197</v>
      </c>
      <c r="AE5" s="616"/>
      <c r="AF5" s="616"/>
      <c r="AG5" s="616"/>
      <c r="AH5" s="616"/>
      <c r="AI5" s="616"/>
      <c r="AJ5" s="616"/>
      <c r="AK5" s="616"/>
      <c r="AL5" s="617">
        <v>56.6</v>
      </c>
      <c r="AM5" s="618"/>
      <c r="AN5" s="618"/>
      <c r="AO5" s="619"/>
      <c r="AP5" s="609" t="s">
        <v>216</v>
      </c>
      <c r="AQ5" s="610"/>
      <c r="AR5" s="610"/>
      <c r="AS5" s="610"/>
      <c r="AT5" s="610"/>
      <c r="AU5" s="610"/>
      <c r="AV5" s="610"/>
      <c r="AW5" s="610"/>
      <c r="AX5" s="610"/>
      <c r="AY5" s="610"/>
      <c r="AZ5" s="610"/>
      <c r="BA5" s="610"/>
      <c r="BB5" s="610"/>
      <c r="BC5" s="610"/>
      <c r="BD5" s="610"/>
      <c r="BE5" s="610"/>
      <c r="BF5" s="611"/>
      <c r="BG5" s="623">
        <v>5766197</v>
      </c>
      <c r="BH5" s="624"/>
      <c r="BI5" s="624"/>
      <c r="BJ5" s="624"/>
      <c r="BK5" s="624"/>
      <c r="BL5" s="624"/>
      <c r="BM5" s="624"/>
      <c r="BN5" s="625"/>
      <c r="BO5" s="626">
        <v>100</v>
      </c>
      <c r="BP5" s="626"/>
      <c r="BQ5" s="626"/>
      <c r="BR5" s="626"/>
      <c r="BS5" s="627">
        <v>42440</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149890</v>
      </c>
      <c r="S6" s="624"/>
      <c r="T6" s="624"/>
      <c r="U6" s="624"/>
      <c r="V6" s="624"/>
      <c r="W6" s="624"/>
      <c r="X6" s="624"/>
      <c r="Y6" s="625"/>
      <c r="Z6" s="626">
        <v>0.9</v>
      </c>
      <c r="AA6" s="626"/>
      <c r="AB6" s="626"/>
      <c r="AC6" s="626"/>
      <c r="AD6" s="627">
        <v>149890</v>
      </c>
      <c r="AE6" s="627"/>
      <c r="AF6" s="627"/>
      <c r="AG6" s="627"/>
      <c r="AH6" s="627"/>
      <c r="AI6" s="627"/>
      <c r="AJ6" s="627"/>
      <c r="AK6" s="627"/>
      <c r="AL6" s="628">
        <v>1.5</v>
      </c>
      <c r="AM6" s="629"/>
      <c r="AN6" s="629"/>
      <c r="AO6" s="630"/>
      <c r="AP6" s="620" t="s">
        <v>221</v>
      </c>
      <c r="AQ6" s="621"/>
      <c r="AR6" s="621"/>
      <c r="AS6" s="621"/>
      <c r="AT6" s="621"/>
      <c r="AU6" s="621"/>
      <c r="AV6" s="621"/>
      <c r="AW6" s="621"/>
      <c r="AX6" s="621"/>
      <c r="AY6" s="621"/>
      <c r="AZ6" s="621"/>
      <c r="BA6" s="621"/>
      <c r="BB6" s="621"/>
      <c r="BC6" s="621"/>
      <c r="BD6" s="621"/>
      <c r="BE6" s="621"/>
      <c r="BF6" s="622"/>
      <c r="BG6" s="623">
        <v>5766197</v>
      </c>
      <c r="BH6" s="624"/>
      <c r="BI6" s="624"/>
      <c r="BJ6" s="624"/>
      <c r="BK6" s="624"/>
      <c r="BL6" s="624"/>
      <c r="BM6" s="624"/>
      <c r="BN6" s="625"/>
      <c r="BO6" s="626">
        <v>100</v>
      </c>
      <c r="BP6" s="626"/>
      <c r="BQ6" s="626"/>
      <c r="BR6" s="626"/>
      <c r="BS6" s="627">
        <v>42440</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135913</v>
      </c>
      <c r="CS6" s="624"/>
      <c r="CT6" s="624"/>
      <c r="CU6" s="624"/>
      <c r="CV6" s="624"/>
      <c r="CW6" s="624"/>
      <c r="CX6" s="624"/>
      <c r="CY6" s="625"/>
      <c r="CZ6" s="617">
        <v>0.9</v>
      </c>
      <c r="DA6" s="618"/>
      <c r="DB6" s="618"/>
      <c r="DC6" s="634"/>
      <c r="DD6" s="632" t="s">
        <v>122</v>
      </c>
      <c r="DE6" s="624"/>
      <c r="DF6" s="624"/>
      <c r="DG6" s="624"/>
      <c r="DH6" s="624"/>
      <c r="DI6" s="624"/>
      <c r="DJ6" s="624"/>
      <c r="DK6" s="624"/>
      <c r="DL6" s="624"/>
      <c r="DM6" s="624"/>
      <c r="DN6" s="624"/>
      <c r="DO6" s="624"/>
      <c r="DP6" s="625"/>
      <c r="DQ6" s="632">
        <v>135913</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2681</v>
      </c>
      <c r="S7" s="624"/>
      <c r="T7" s="624"/>
      <c r="U7" s="624"/>
      <c r="V7" s="624"/>
      <c r="W7" s="624"/>
      <c r="X7" s="624"/>
      <c r="Y7" s="625"/>
      <c r="Z7" s="626">
        <v>0</v>
      </c>
      <c r="AA7" s="626"/>
      <c r="AB7" s="626"/>
      <c r="AC7" s="626"/>
      <c r="AD7" s="627">
        <v>2681</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2708287</v>
      </c>
      <c r="BH7" s="624"/>
      <c r="BI7" s="624"/>
      <c r="BJ7" s="624"/>
      <c r="BK7" s="624"/>
      <c r="BL7" s="624"/>
      <c r="BM7" s="624"/>
      <c r="BN7" s="625"/>
      <c r="BO7" s="626">
        <v>47</v>
      </c>
      <c r="BP7" s="626"/>
      <c r="BQ7" s="626"/>
      <c r="BR7" s="626"/>
      <c r="BS7" s="627">
        <v>42440</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1902356</v>
      </c>
      <c r="CS7" s="624"/>
      <c r="CT7" s="624"/>
      <c r="CU7" s="624"/>
      <c r="CV7" s="624"/>
      <c r="CW7" s="624"/>
      <c r="CX7" s="624"/>
      <c r="CY7" s="625"/>
      <c r="CZ7" s="626">
        <v>12</v>
      </c>
      <c r="DA7" s="626"/>
      <c r="DB7" s="626"/>
      <c r="DC7" s="626"/>
      <c r="DD7" s="632">
        <v>5315</v>
      </c>
      <c r="DE7" s="624"/>
      <c r="DF7" s="624"/>
      <c r="DG7" s="624"/>
      <c r="DH7" s="624"/>
      <c r="DI7" s="624"/>
      <c r="DJ7" s="624"/>
      <c r="DK7" s="624"/>
      <c r="DL7" s="624"/>
      <c r="DM7" s="624"/>
      <c r="DN7" s="624"/>
      <c r="DO7" s="624"/>
      <c r="DP7" s="625"/>
      <c r="DQ7" s="632">
        <v>1720690</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50895</v>
      </c>
      <c r="S8" s="624"/>
      <c r="T8" s="624"/>
      <c r="U8" s="624"/>
      <c r="V8" s="624"/>
      <c r="W8" s="624"/>
      <c r="X8" s="624"/>
      <c r="Y8" s="625"/>
      <c r="Z8" s="626">
        <v>0.3</v>
      </c>
      <c r="AA8" s="626"/>
      <c r="AB8" s="626"/>
      <c r="AC8" s="626"/>
      <c r="AD8" s="627">
        <v>50895</v>
      </c>
      <c r="AE8" s="627"/>
      <c r="AF8" s="627"/>
      <c r="AG8" s="627"/>
      <c r="AH8" s="627"/>
      <c r="AI8" s="627"/>
      <c r="AJ8" s="627"/>
      <c r="AK8" s="627"/>
      <c r="AL8" s="628">
        <v>0.5</v>
      </c>
      <c r="AM8" s="629"/>
      <c r="AN8" s="629"/>
      <c r="AO8" s="630"/>
      <c r="AP8" s="620" t="s">
        <v>227</v>
      </c>
      <c r="AQ8" s="621"/>
      <c r="AR8" s="621"/>
      <c r="AS8" s="621"/>
      <c r="AT8" s="621"/>
      <c r="AU8" s="621"/>
      <c r="AV8" s="621"/>
      <c r="AW8" s="621"/>
      <c r="AX8" s="621"/>
      <c r="AY8" s="621"/>
      <c r="AZ8" s="621"/>
      <c r="BA8" s="621"/>
      <c r="BB8" s="621"/>
      <c r="BC8" s="621"/>
      <c r="BD8" s="621"/>
      <c r="BE8" s="621"/>
      <c r="BF8" s="622"/>
      <c r="BG8" s="623">
        <v>69445</v>
      </c>
      <c r="BH8" s="624"/>
      <c r="BI8" s="624"/>
      <c r="BJ8" s="624"/>
      <c r="BK8" s="624"/>
      <c r="BL8" s="624"/>
      <c r="BM8" s="624"/>
      <c r="BN8" s="625"/>
      <c r="BO8" s="626">
        <v>1.2</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6514571</v>
      </c>
      <c r="CS8" s="624"/>
      <c r="CT8" s="624"/>
      <c r="CU8" s="624"/>
      <c r="CV8" s="624"/>
      <c r="CW8" s="624"/>
      <c r="CX8" s="624"/>
      <c r="CY8" s="625"/>
      <c r="CZ8" s="626">
        <v>41.1</v>
      </c>
      <c r="DA8" s="626"/>
      <c r="DB8" s="626"/>
      <c r="DC8" s="626"/>
      <c r="DD8" s="632">
        <v>19003</v>
      </c>
      <c r="DE8" s="624"/>
      <c r="DF8" s="624"/>
      <c r="DG8" s="624"/>
      <c r="DH8" s="624"/>
      <c r="DI8" s="624"/>
      <c r="DJ8" s="624"/>
      <c r="DK8" s="624"/>
      <c r="DL8" s="624"/>
      <c r="DM8" s="624"/>
      <c r="DN8" s="624"/>
      <c r="DO8" s="624"/>
      <c r="DP8" s="625"/>
      <c r="DQ8" s="632">
        <v>4023596</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72985</v>
      </c>
      <c r="S9" s="624"/>
      <c r="T9" s="624"/>
      <c r="U9" s="624"/>
      <c r="V9" s="624"/>
      <c r="W9" s="624"/>
      <c r="X9" s="624"/>
      <c r="Y9" s="625"/>
      <c r="Z9" s="626">
        <v>0.4</v>
      </c>
      <c r="AA9" s="626"/>
      <c r="AB9" s="626"/>
      <c r="AC9" s="626"/>
      <c r="AD9" s="627">
        <v>72985</v>
      </c>
      <c r="AE9" s="627"/>
      <c r="AF9" s="627"/>
      <c r="AG9" s="627"/>
      <c r="AH9" s="627"/>
      <c r="AI9" s="627"/>
      <c r="AJ9" s="627"/>
      <c r="AK9" s="627"/>
      <c r="AL9" s="628">
        <v>0.7</v>
      </c>
      <c r="AM9" s="629"/>
      <c r="AN9" s="629"/>
      <c r="AO9" s="630"/>
      <c r="AP9" s="620" t="s">
        <v>230</v>
      </c>
      <c r="AQ9" s="621"/>
      <c r="AR9" s="621"/>
      <c r="AS9" s="621"/>
      <c r="AT9" s="621"/>
      <c r="AU9" s="621"/>
      <c r="AV9" s="621"/>
      <c r="AW9" s="621"/>
      <c r="AX9" s="621"/>
      <c r="AY9" s="621"/>
      <c r="AZ9" s="621"/>
      <c r="BA9" s="621"/>
      <c r="BB9" s="621"/>
      <c r="BC9" s="621"/>
      <c r="BD9" s="621"/>
      <c r="BE9" s="621"/>
      <c r="BF9" s="622"/>
      <c r="BG9" s="623">
        <v>2169319</v>
      </c>
      <c r="BH9" s="624"/>
      <c r="BI9" s="624"/>
      <c r="BJ9" s="624"/>
      <c r="BK9" s="624"/>
      <c r="BL9" s="624"/>
      <c r="BM9" s="624"/>
      <c r="BN9" s="625"/>
      <c r="BO9" s="626">
        <v>37.6</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2125342</v>
      </c>
      <c r="CS9" s="624"/>
      <c r="CT9" s="624"/>
      <c r="CU9" s="624"/>
      <c r="CV9" s="624"/>
      <c r="CW9" s="624"/>
      <c r="CX9" s="624"/>
      <c r="CY9" s="625"/>
      <c r="CZ9" s="626">
        <v>13.4</v>
      </c>
      <c r="DA9" s="626"/>
      <c r="DB9" s="626"/>
      <c r="DC9" s="626"/>
      <c r="DD9" s="632">
        <v>448860</v>
      </c>
      <c r="DE9" s="624"/>
      <c r="DF9" s="624"/>
      <c r="DG9" s="624"/>
      <c r="DH9" s="624"/>
      <c r="DI9" s="624"/>
      <c r="DJ9" s="624"/>
      <c r="DK9" s="624"/>
      <c r="DL9" s="624"/>
      <c r="DM9" s="624"/>
      <c r="DN9" s="624"/>
      <c r="DO9" s="624"/>
      <c r="DP9" s="625"/>
      <c r="DQ9" s="632">
        <v>1248641</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108753</v>
      </c>
      <c r="BH10" s="624"/>
      <c r="BI10" s="624"/>
      <c r="BJ10" s="624"/>
      <c r="BK10" s="624"/>
      <c r="BL10" s="624"/>
      <c r="BM10" s="624"/>
      <c r="BN10" s="625"/>
      <c r="BO10" s="626">
        <v>1.9</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47353</v>
      </c>
      <c r="CS10" s="624"/>
      <c r="CT10" s="624"/>
      <c r="CU10" s="624"/>
      <c r="CV10" s="624"/>
      <c r="CW10" s="624"/>
      <c r="CX10" s="624"/>
      <c r="CY10" s="625"/>
      <c r="CZ10" s="626">
        <v>0.3</v>
      </c>
      <c r="DA10" s="626"/>
      <c r="DB10" s="626"/>
      <c r="DC10" s="626"/>
      <c r="DD10" s="632">
        <v>1937</v>
      </c>
      <c r="DE10" s="624"/>
      <c r="DF10" s="624"/>
      <c r="DG10" s="624"/>
      <c r="DH10" s="624"/>
      <c r="DI10" s="624"/>
      <c r="DJ10" s="624"/>
      <c r="DK10" s="624"/>
      <c r="DL10" s="624"/>
      <c r="DM10" s="624"/>
      <c r="DN10" s="624"/>
      <c r="DO10" s="624"/>
      <c r="DP10" s="625"/>
      <c r="DQ10" s="632">
        <v>44502</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1052789</v>
      </c>
      <c r="S11" s="624"/>
      <c r="T11" s="624"/>
      <c r="U11" s="624"/>
      <c r="V11" s="624"/>
      <c r="W11" s="624"/>
      <c r="X11" s="624"/>
      <c r="Y11" s="625"/>
      <c r="Z11" s="628">
        <v>6.3</v>
      </c>
      <c r="AA11" s="629"/>
      <c r="AB11" s="629"/>
      <c r="AC11" s="635"/>
      <c r="AD11" s="632">
        <v>1052789</v>
      </c>
      <c r="AE11" s="624"/>
      <c r="AF11" s="624"/>
      <c r="AG11" s="624"/>
      <c r="AH11" s="624"/>
      <c r="AI11" s="624"/>
      <c r="AJ11" s="624"/>
      <c r="AK11" s="625"/>
      <c r="AL11" s="628">
        <v>10.3</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360770</v>
      </c>
      <c r="BH11" s="624"/>
      <c r="BI11" s="624"/>
      <c r="BJ11" s="624"/>
      <c r="BK11" s="624"/>
      <c r="BL11" s="624"/>
      <c r="BM11" s="624"/>
      <c r="BN11" s="625"/>
      <c r="BO11" s="626">
        <v>6.3</v>
      </c>
      <c r="BP11" s="626"/>
      <c r="BQ11" s="626"/>
      <c r="BR11" s="626"/>
      <c r="BS11" s="627">
        <v>42440</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211574</v>
      </c>
      <c r="CS11" s="624"/>
      <c r="CT11" s="624"/>
      <c r="CU11" s="624"/>
      <c r="CV11" s="624"/>
      <c r="CW11" s="624"/>
      <c r="CX11" s="624"/>
      <c r="CY11" s="625"/>
      <c r="CZ11" s="626">
        <v>1.3</v>
      </c>
      <c r="DA11" s="626"/>
      <c r="DB11" s="626"/>
      <c r="DC11" s="626"/>
      <c r="DD11" s="632">
        <v>65204</v>
      </c>
      <c r="DE11" s="624"/>
      <c r="DF11" s="624"/>
      <c r="DG11" s="624"/>
      <c r="DH11" s="624"/>
      <c r="DI11" s="624"/>
      <c r="DJ11" s="624"/>
      <c r="DK11" s="624"/>
      <c r="DL11" s="624"/>
      <c r="DM11" s="624"/>
      <c r="DN11" s="624"/>
      <c r="DO11" s="624"/>
      <c r="DP11" s="625"/>
      <c r="DQ11" s="632">
        <v>161450</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2658781</v>
      </c>
      <c r="BH12" s="624"/>
      <c r="BI12" s="624"/>
      <c r="BJ12" s="624"/>
      <c r="BK12" s="624"/>
      <c r="BL12" s="624"/>
      <c r="BM12" s="624"/>
      <c r="BN12" s="625"/>
      <c r="BO12" s="626">
        <v>46.1</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121053</v>
      </c>
      <c r="CS12" s="624"/>
      <c r="CT12" s="624"/>
      <c r="CU12" s="624"/>
      <c r="CV12" s="624"/>
      <c r="CW12" s="624"/>
      <c r="CX12" s="624"/>
      <c r="CY12" s="625"/>
      <c r="CZ12" s="626">
        <v>0.8</v>
      </c>
      <c r="DA12" s="626"/>
      <c r="DB12" s="626"/>
      <c r="DC12" s="626"/>
      <c r="DD12" s="632">
        <v>2070</v>
      </c>
      <c r="DE12" s="624"/>
      <c r="DF12" s="624"/>
      <c r="DG12" s="624"/>
      <c r="DH12" s="624"/>
      <c r="DI12" s="624"/>
      <c r="DJ12" s="624"/>
      <c r="DK12" s="624"/>
      <c r="DL12" s="624"/>
      <c r="DM12" s="624"/>
      <c r="DN12" s="624"/>
      <c r="DO12" s="624"/>
      <c r="DP12" s="625"/>
      <c r="DQ12" s="632">
        <v>116511</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2643489</v>
      </c>
      <c r="BH13" s="624"/>
      <c r="BI13" s="624"/>
      <c r="BJ13" s="624"/>
      <c r="BK13" s="624"/>
      <c r="BL13" s="624"/>
      <c r="BM13" s="624"/>
      <c r="BN13" s="625"/>
      <c r="BO13" s="626">
        <v>45.8</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1099466</v>
      </c>
      <c r="CS13" s="624"/>
      <c r="CT13" s="624"/>
      <c r="CU13" s="624"/>
      <c r="CV13" s="624"/>
      <c r="CW13" s="624"/>
      <c r="CX13" s="624"/>
      <c r="CY13" s="625"/>
      <c r="CZ13" s="626">
        <v>6.9</v>
      </c>
      <c r="DA13" s="626"/>
      <c r="DB13" s="626"/>
      <c r="DC13" s="626"/>
      <c r="DD13" s="632">
        <v>367476</v>
      </c>
      <c r="DE13" s="624"/>
      <c r="DF13" s="624"/>
      <c r="DG13" s="624"/>
      <c r="DH13" s="624"/>
      <c r="DI13" s="624"/>
      <c r="DJ13" s="624"/>
      <c r="DK13" s="624"/>
      <c r="DL13" s="624"/>
      <c r="DM13" s="624"/>
      <c r="DN13" s="624"/>
      <c r="DO13" s="624"/>
      <c r="DP13" s="625"/>
      <c r="DQ13" s="632">
        <v>768844</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135933</v>
      </c>
      <c r="BH14" s="624"/>
      <c r="BI14" s="624"/>
      <c r="BJ14" s="624"/>
      <c r="BK14" s="624"/>
      <c r="BL14" s="624"/>
      <c r="BM14" s="624"/>
      <c r="BN14" s="625"/>
      <c r="BO14" s="626">
        <v>2.4</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690437</v>
      </c>
      <c r="CS14" s="624"/>
      <c r="CT14" s="624"/>
      <c r="CU14" s="624"/>
      <c r="CV14" s="624"/>
      <c r="CW14" s="624"/>
      <c r="CX14" s="624"/>
      <c r="CY14" s="625"/>
      <c r="CZ14" s="626">
        <v>4.4000000000000004</v>
      </c>
      <c r="DA14" s="626"/>
      <c r="DB14" s="626"/>
      <c r="DC14" s="626"/>
      <c r="DD14" s="632">
        <v>20668</v>
      </c>
      <c r="DE14" s="624"/>
      <c r="DF14" s="624"/>
      <c r="DG14" s="624"/>
      <c r="DH14" s="624"/>
      <c r="DI14" s="624"/>
      <c r="DJ14" s="624"/>
      <c r="DK14" s="624"/>
      <c r="DL14" s="624"/>
      <c r="DM14" s="624"/>
      <c r="DN14" s="624"/>
      <c r="DO14" s="624"/>
      <c r="DP14" s="625"/>
      <c r="DQ14" s="632">
        <v>669983</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32674</v>
      </c>
      <c r="S15" s="624"/>
      <c r="T15" s="624"/>
      <c r="U15" s="624"/>
      <c r="V15" s="624"/>
      <c r="W15" s="624"/>
      <c r="X15" s="624"/>
      <c r="Y15" s="625"/>
      <c r="Z15" s="626">
        <v>0.2</v>
      </c>
      <c r="AA15" s="626"/>
      <c r="AB15" s="626"/>
      <c r="AC15" s="626"/>
      <c r="AD15" s="627">
        <v>32674</v>
      </c>
      <c r="AE15" s="627"/>
      <c r="AF15" s="627"/>
      <c r="AG15" s="627"/>
      <c r="AH15" s="627"/>
      <c r="AI15" s="627"/>
      <c r="AJ15" s="627"/>
      <c r="AK15" s="627"/>
      <c r="AL15" s="628">
        <v>0.3</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263196</v>
      </c>
      <c r="BH15" s="624"/>
      <c r="BI15" s="624"/>
      <c r="BJ15" s="624"/>
      <c r="BK15" s="624"/>
      <c r="BL15" s="624"/>
      <c r="BM15" s="624"/>
      <c r="BN15" s="625"/>
      <c r="BO15" s="626">
        <v>4.5999999999999996</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2006492</v>
      </c>
      <c r="CS15" s="624"/>
      <c r="CT15" s="624"/>
      <c r="CU15" s="624"/>
      <c r="CV15" s="624"/>
      <c r="CW15" s="624"/>
      <c r="CX15" s="624"/>
      <c r="CY15" s="625"/>
      <c r="CZ15" s="626">
        <v>12.7</v>
      </c>
      <c r="DA15" s="626"/>
      <c r="DB15" s="626"/>
      <c r="DC15" s="626"/>
      <c r="DD15" s="632">
        <v>423484</v>
      </c>
      <c r="DE15" s="624"/>
      <c r="DF15" s="624"/>
      <c r="DG15" s="624"/>
      <c r="DH15" s="624"/>
      <c r="DI15" s="624"/>
      <c r="DJ15" s="624"/>
      <c r="DK15" s="624"/>
      <c r="DL15" s="624"/>
      <c r="DM15" s="624"/>
      <c r="DN15" s="624"/>
      <c r="DO15" s="624"/>
      <c r="DP15" s="625"/>
      <c r="DQ15" s="632">
        <v>1498157</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83266</v>
      </c>
      <c r="S16" s="624"/>
      <c r="T16" s="624"/>
      <c r="U16" s="624"/>
      <c r="V16" s="624"/>
      <c r="W16" s="624"/>
      <c r="X16" s="624"/>
      <c r="Y16" s="625"/>
      <c r="Z16" s="626">
        <v>0.5</v>
      </c>
      <c r="AA16" s="626"/>
      <c r="AB16" s="626"/>
      <c r="AC16" s="626"/>
      <c r="AD16" s="627">
        <v>83266</v>
      </c>
      <c r="AE16" s="627"/>
      <c r="AF16" s="627"/>
      <c r="AG16" s="627"/>
      <c r="AH16" s="627"/>
      <c r="AI16" s="627"/>
      <c r="AJ16" s="627"/>
      <c r="AK16" s="627"/>
      <c r="AL16" s="628">
        <v>0.8</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247351</v>
      </c>
      <c r="S17" s="624"/>
      <c r="T17" s="624"/>
      <c r="U17" s="624"/>
      <c r="V17" s="624"/>
      <c r="W17" s="624"/>
      <c r="X17" s="624"/>
      <c r="Y17" s="625"/>
      <c r="Z17" s="626">
        <v>1.5</v>
      </c>
      <c r="AA17" s="626"/>
      <c r="AB17" s="626"/>
      <c r="AC17" s="626"/>
      <c r="AD17" s="627">
        <v>247351</v>
      </c>
      <c r="AE17" s="627"/>
      <c r="AF17" s="627"/>
      <c r="AG17" s="627"/>
      <c r="AH17" s="627"/>
      <c r="AI17" s="627"/>
      <c r="AJ17" s="627"/>
      <c r="AK17" s="627"/>
      <c r="AL17" s="628">
        <v>2.4</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996649</v>
      </c>
      <c r="CS17" s="624"/>
      <c r="CT17" s="624"/>
      <c r="CU17" s="624"/>
      <c r="CV17" s="624"/>
      <c r="CW17" s="624"/>
      <c r="CX17" s="624"/>
      <c r="CY17" s="625"/>
      <c r="CZ17" s="626">
        <v>6.3</v>
      </c>
      <c r="DA17" s="626"/>
      <c r="DB17" s="626"/>
      <c r="DC17" s="626"/>
      <c r="DD17" s="632" t="s">
        <v>122</v>
      </c>
      <c r="DE17" s="624"/>
      <c r="DF17" s="624"/>
      <c r="DG17" s="624"/>
      <c r="DH17" s="624"/>
      <c r="DI17" s="624"/>
      <c r="DJ17" s="624"/>
      <c r="DK17" s="624"/>
      <c r="DL17" s="624"/>
      <c r="DM17" s="624"/>
      <c r="DN17" s="624"/>
      <c r="DO17" s="624"/>
      <c r="DP17" s="625"/>
      <c r="DQ17" s="632">
        <v>996649</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46141</v>
      </c>
      <c r="S18" s="624"/>
      <c r="T18" s="624"/>
      <c r="U18" s="624"/>
      <c r="V18" s="624"/>
      <c r="W18" s="624"/>
      <c r="X18" s="624"/>
      <c r="Y18" s="625"/>
      <c r="Z18" s="626">
        <v>0.3</v>
      </c>
      <c r="AA18" s="626"/>
      <c r="AB18" s="626"/>
      <c r="AC18" s="626"/>
      <c r="AD18" s="627">
        <v>46141</v>
      </c>
      <c r="AE18" s="627"/>
      <c r="AF18" s="627"/>
      <c r="AG18" s="627"/>
      <c r="AH18" s="627"/>
      <c r="AI18" s="627"/>
      <c r="AJ18" s="627"/>
      <c r="AK18" s="627"/>
      <c r="AL18" s="628">
        <v>0.5</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194905</v>
      </c>
      <c r="S19" s="624"/>
      <c r="T19" s="624"/>
      <c r="U19" s="624"/>
      <c r="V19" s="624"/>
      <c r="W19" s="624"/>
      <c r="X19" s="624"/>
      <c r="Y19" s="625"/>
      <c r="Z19" s="626">
        <v>1.2</v>
      </c>
      <c r="AA19" s="626"/>
      <c r="AB19" s="626"/>
      <c r="AC19" s="626"/>
      <c r="AD19" s="627">
        <v>194905</v>
      </c>
      <c r="AE19" s="627"/>
      <c r="AF19" s="627"/>
      <c r="AG19" s="627"/>
      <c r="AH19" s="627"/>
      <c r="AI19" s="627"/>
      <c r="AJ19" s="627"/>
      <c r="AK19" s="627"/>
      <c r="AL19" s="628">
        <v>1.9</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6305</v>
      </c>
      <c r="S20" s="624"/>
      <c r="T20" s="624"/>
      <c r="U20" s="624"/>
      <c r="V20" s="624"/>
      <c r="W20" s="624"/>
      <c r="X20" s="624"/>
      <c r="Y20" s="625"/>
      <c r="Z20" s="626">
        <v>0</v>
      </c>
      <c r="AA20" s="626"/>
      <c r="AB20" s="626"/>
      <c r="AC20" s="626"/>
      <c r="AD20" s="627">
        <v>6305</v>
      </c>
      <c r="AE20" s="627"/>
      <c r="AF20" s="627"/>
      <c r="AG20" s="627"/>
      <c r="AH20" s="627"/>
      <c r="AI20" s="627"/>
      <c r="AJ20" s="627"/>
      <c r="AK20" s="627"/>
      <c r="AL20" s="628">
        <v>0.1</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15851206</v>
      </c>
      <c r="CS20" s="624"/>
      <c r="CT20" s="624"/>
      <c r="CU20" s="624"/>
      <c r="CV20" s="624"/>
      <c r="CW20" s="624"/>
      <c r="CX20" s="624"/>
      <c r="CY20" s="625"/>
      <c r="CZ20" s="626">
        <v>100</v>
      </c>
      <c r="DA20" s="626"/>
      <c r="DB20" s="626"/>
      <c r="DC20" s="626"/>
      <c r="DD20" s="632">
        <v>1354017</v>
      </c>
      <c r="DE20" s="624"/>
      <c r="DF20" s="624"/>
      <c r="DG20" s="624"/>
      <c r="DH20" s="624"/>
      <c r="DI20" s="624"/>
      <c r="DJ20" s="624"/>
      <c r="DK20" s="624"/>
      <c r="DL20" s="624"/>
      <c r="DM20" s="624"/>
      <c r="DN20" s="624"/>
      <c r="DO20" s="624"/>
      <c r="DP20" s="625"/>
      <c r="DQ20" s="632">
        <v>11384936</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2797157</v>
      </c>
      <c r="S21" s="624"/>
      <c r="T21" s="624"/>
      <c r="U21" s="624"/>
      <c r="V21" s="624"/>
      <c r="W21" s="624"/>
      <c r="X21" s="624"/>
      <c r="Y21" s="625"/>
      <c r="Z21" s="626">
        <v>16.8</v>
      </c>
      <c r="AA21" s="626"/>
      <c r="AB21" s="626"/>
      <c r="AC21" s="626"/>
      <c r="AD21" s="627">
        <v>2699340</v>
      </c>
      <c r="AE21" s="627"/>
      <c r="AF21" s="627"/>
      <c r="AG21" s="627"/>
      <c r="AH21" s="627"/>
      <c r="AI21" s="627"/>
      <c r="AJ21" s="627"/>
      <c r="AK21" s="627"/>
      <c r="AL21" s="628">
        <v>26.5</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2699340</v>
      </c>
      <c r="S22" s="624"/>
      <c r="T22" s="624"/>
      <c r="U22" s="624"/>
      <c r="V22" s="624"/>
      <c r="W22" s="624"/>
      <c r="X22" s="624"/>
      <c r="Y22" s="625"/>
      <c r="Z22" s="626">
        <v>16.2</v>
      </c>
      <c r="AA22" s="626"/>
      <c r="AB22" s="626"/>
      <c r="AC22" s="626"/>
      <c r="AD22" s="627">
        <v>2699340</v>
      </c>
      <c r="AE22" s="627"/>
      <c r="AF22" s="627"/>
      <c r="AG22" s="627"/>
      <c r="AH22" s="627"/>
      <c r="AI22" s="627"/>
      <c r="AJ22" s="627"/>
      <c r="AK22" s="627"/>
      <c r="AL22" s="628">
        <v>26.5</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97695</v>
      </c>
      <c r="S23" s="624"/>
      <c r="T23" s="624"/>
      <c r="U23" s="624"/>
      <c r="V23" s="624"/>
      <c r="W23" s="624"/>
      <c r="X23" s="624"/>
      <c r="Y23" s="625"/>
      <c r="Z23" s="626">
        <v>0.6</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v>122</v>
      </c>
      <c r="S24" s="624"/>
      <c r="T24" s="624"/>
      <c r="U24" s="624"/>
      <c r="V24" s="624"/>
      <c r="W24" s="624"/>
      <c r="X24" s="624"/>
      <c r="Y24" s="625"/>
      <c r="Z24" s="626">
        <v>0</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7250408</v>
      </c>
      <c r="CS24" s="613"/>
      <c r="CT24" s="613"/>
      <c r="CU24" s="613"/>
      <c r="CV24" s="613"/>
      <c r="CW24" s="613"/>
      <c r="CX24" s="613"/>
      <c r="CY24" s="614"/>
      <c r="CZ24" s="617">
        <v>45.7</v>
      </c>
      <c r="DA24" s="618"/>
      <c r="DB24" s="618"/>
      <c r="DC24" s="634"/>
      <c r="DD24" s="658">
        <v>5028088</v>
      </c>
      <c r="DE24" s="613"/>
      <c r="DF24" s="613"/>
      <c r="DG24" s="613"/>
      <c r="DH24" s="613"/>
      <c r="DI24" s="613"/>
      <c r="DJ24" s="613"/>
      <c r="DK24" s="614"/>
      <c r="DL24" s="658">
        <v>4476102</v>
      </c>
      <c r="DM24" s="613"/>
      <c r="DN24" s="613"/>
      <c r="DO24" s="613"/>
      <c r="DP24" s="613"/>
      <c r="DQ24" s="613"/>
      <c r="DR24" s="613"/>
      <c r="DS24" s="613"/>
      <c r="DT24" s="613"/>
      <c r="DU24" s="613"/>
      <c r="DV24" s="614"/>
      <c r="DW24" s="617">
        <v>43.7</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10255885</v>
      </c>
      <c r="S25" s="624"/>
      <c r="T25" s="624"/>
      <c r="U25" s="624"/>
      <c r="V25" s="624"/>
      <c r="W25" s="624"/>
      <c r="X25" s="624"/>
      <c r="Y25" s="625"/>
      <c r="Z25" s="626">
        <v>61.6</v>
      </c>
      <c r="AA25" s="626"/>
      <c r="AB25" s="626"/>
      <c r="AC25" s="626"/>
      <c r="AD25" s="627">
        <v>10158068</v>
      </c>
      <c r="AE25" s="627"/>
      <c r="AF25" s="627"/>
      <c r="AG25" s="627"/>
      <c r="AH25" s="627"/>
      <c r="AI25" s="627"/>
      <c r="AJ25" s="627"/>
      <c r="AK25" s="627"/>
      <c r="AL25" s="628">
        <v>99.6</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2690875</v>
      </c>
      <c r="CS25" s="655"/>
      <c r="CT25" s="655"/>
      <c r="CU25" s="655"/>
      <c r="CV25" s="655"/>
      <c r="CW25" s="655"/>
      <c r="CX25" s="655"/>
      <c r="CY25" s="656"/>
      <c r="CZ25" s="628">
        <v>17</v>
      </c>
      <c r="DA25" s="653"/>
      <c r="DB25" s="653"/>
      <c r="DC25" s="657"/>
      <c r="DD25" s="632">
        <v>2501613</v>
      </c>
      <c r="DE25" s="655"/>
      <c r="DF25" s="655"/>
      <c r="DG25" s="655"/>
      <c r="DH25" s="655"/>
      <c r="DI25" s="655"/>
      <c r="DJ25" s="655"/>
      <c r="DK25" s="656"/>
      <c r="DL25" s="632">
        <v>2471107</v>
      </c>
      <c r="DM25" s="655"/>
      <c r="DN25" s="655"/>
      <c r="DO25" s="655"/>
      <c r="DP25" s="655"/>
      <c r="DQ25" s="655"/>
      <c r="DR25" s="655"/>
      <c r="DS25" s="655"/>
      <c r="DT25" s="655"/>
      <c r="DU25" s="655"/>
      <c r="DV25" s="656"/>
      <c r="DW25" s="628">
        <v>24.1</v>
      </c>
      <c r="DX25" s="653"/>
      <c r="DY25" s="653"/>
      <c r="DZ25" s="653"/>
      <c r="EA25" s="653"/>
      <c r="EB25" s="653"/>
      <c r="EC25" s="654"/>
    </row>
    <row r="26" spans="2:133" ht="11.25" customHeight="1" x14ac:dyDescent="0.15">
      <c r="B26" s="620" t="s">
        <v>283</v>
      </c>
      <c r="C26" s="621"/>
      <c r="D26" s="621"/>
      <c r="E26" s="621"/>
      <c r="F26" s="621"/>
      <c r="G26" s="621"/>
      <c r="H26" s="621"/>
      <c r="I26" s="621"/>
      <c r="J26" s="621"/>
      <c r="K26" s="621"/>
      <c r="L26" s="621"/>
      <c r="M26" s="621"/>
      <c r="N26" s="621"/>
      <c r="O26" s="621"/>
      <c r="P26" s="621"/>
      <c r="Q26" s="622"/>
      <c r="R26" s="623">
        <v>4722</v>
      </c>
      <c r="S26" s="624"/>
      <c r="T26" s="624"/>
      <c r="U26" s="624"/>
      <c r="V26" s="624"/>
      <c r="W26" s="624"/>
      <c r="X26" s="624"/>
      <c r="Y26" s="625"/>
      <c r="Z26" s="626">
        <v>0</v>
      </c>
      <c r="AA26" s="626"/>
      <c r="AB26" s="626"/>
      <c r="AC26" s="626"/>
      <c r="AD26" s="627">
        <v>4722</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1722650</v>
      </c>
      <c r="CS26" s="624"/>
      <c r="CT26" s="624"/>
      <c r="CU26" s="624"/>
      <c r="CV26" s="624"/>
      <c r="CW26" s="624"/>
      <c r="CX26" s="624"/>
      <c r="CY26" s="625"/>
      <c r="CZ26" s="628">
        <v>10.9</v>
      </c>
      <c r="DA26" s="653"/>
      <c r="DB26" s="653"/>
      <c r="DC26" s="657"/>
      <c r="DD26" s="632">
        <v>1592575</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15">
      <c r="B27" s="620" t="s">
        <v>286</v>
      </c>
      <c r="C27" s="621"/>
      <c r="D27" s="621"/>
      <c r="E27" s="621"/>
      <c r="F27" s="621"/>
      <c r="G27" s="621"/>
      <c r="H27" s="621"/>
      <c r="I27" s="621"/>
      <c r="J27" s="621"/>
      <c r="K27" s="621"/>
      <c r="L27" s="621"/>
      <c r="M27" s="621"/>
      <c r="N27" s="621"/>
      <c r="O27" s="621"/>
      <c r="P27" s="621"/>
      <c r="Q27" s="622"/>
      <c r="R27" s="623">
        <v>514335</v>
      </c>
      <c r="S27" s="624"/>
      <c r="T27" s="624"/>
      <c r="U27" s="624"/>
      <c r="V27" s="624"/>
      <c r="W27" s="624"/>
      <c r="X27" s="624"/>
      <c r="Y27" s="625"/>
      <c r="Z27" s="626">
        <v>3.1</v>
      </c>
      <c r="AA27" s="626"/>
      <c r="AB27" s="626"/>
      <c r="AC27" s="626"/>
      <c r="AD27" s="627">
        <v>569</v>
      </c>
      <c r="AE27" s="627"/>
      <c r="AF27" s="627"/>
      <c r="AG27" s="627"/>
      <c r="AH27" s="627"/>
      <c r="AI27" s="627"/>
      <c r="AJ27" s="627"/>
      <c r="AK27" s="627"/>
      <c r="AL27" s="628">
        <v>0</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5766197</v>
      </c>
      <c r="BH27" s="624"/>
      <c r="BI27" s="624"/>
      <c r="BJ27" s="624"/>
      <c r="BK27" s="624"/>
      <c r="BL27" s="624"/>
      <c r="BM27" s="624"/>
      <c r="BN27" s="625"/>
      <c r="BO27" s="626">
        <v>100</v>
      </c>
      <c r="BP27" s="626"/>
      <c r="BQ27" s="626"/>
      <c r="BR27" s="626"/>
      <c r="BS27" s="627">
        <v>42440</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3562884</v>
      </c>
      <c r="CS27" s="655"/>
      <c r="CT27" s="655"/>
      <c r="CU27" s="655"/>
      <c r="CV27" s="655"/>
      <c r="CW27" s="655"/>
      <c r="CX27" s="655"/>
      <c r="CY27" s="656"/>
      <c r="CZ27" s="628">
        <v>22.5</v>
      </c>
      <c r="DA27" s="653"/>
      <c r="DB27" s="653"/>
      <c r="DC27" s="657"/>
      <c r="DD27" s="632">
        <v>1529826</v>
      </c>
      <c r="DE27" s="655"/>
      <c r="DF27" s="655"/>
      <c r="DG27" s="655"/>
      <c r="DH27" s="655"/>
      <c r="DI27" s="655"/>
      <c r="DJ27" s="655"/>
      <c r="DK27" s="656"/>
      <c r="DL27" s="632">
        <v>1008346</v>
      </c>
      <c r="DM27" s="655"/>
      <c r="DN27" s="655"/>
      <c r="DO27" s="655"/>
      <c r="DP27" s="655"/>
      <c r="DQ27" s="655"/>
      <c r="DR27" s="655"/>
      <c r="DS27" s="655"/>
      <c r="DT27" s="655"/>
      <c r="DU27" s="655"/>
      <c r="DV27" s="656"/>
      <c r="DW27" s="628">
        <v>9.8000000000000007</v>
      </c>
      <c r="DX27" s="653"/>
      <c r="DY27" s="653"/>
      <c r="DZ27" s="653"/>
      <c r="EA27" s="653"/>
      <c r="EB27" s="653"/>
      <c r="EC27" s="654"/>
    </row>
    <row r="28" spans="2:133" ht="11.25" customHeight="1" x14ac:dyDescent="0.15">
      <c r="B28" s="620" t="s">
        <v>289</v>
      </c>
      <c r="C28" s="621"/>
      <c r="D28" s="621"/>
      <c r="E28" s="621"/>
      <c r="F28" s="621"/>
      <c r="G28" s="621"/>
      <c r="H28" s="621"/>
      <c r="I28" s="621"/>
      <c r="J28" s="621"/>
      <c r="K28" s="621"/>
      <c r="L28" s="621"/>
      <c r="M28" s="621"/>
      <c r="N28" s="621"/>
      <c r="O28" s="621"/>
      <c r="P28" s="621"/>
      <c r="Q28" s="622"/>
      <c r="R28" s="623">
        <v>116866</v>
      </c>
      <c r="S28" s="624"/>
      <c r="T28" s="624"/>
      <c r="U28" s="624"/>
      <c r="V28" s="624"/>
      <c r="W28" s="624"/>
      <c r="X28" s="624"/>
      <c r="Y28" s="625"/>
      <c r="Z28" s="626">
        <v>0.7</v>
      </c>
      <c r="AA28" s="626"/>
      <c r="AB28" s="626"/>
      <c r="AC28" s="626"/>
      <c r="AD28" s="627">
        <v>15675</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996649</v>
      </c>
      <c r="CS28" s="624"/>
      <c r="CT28" s="624"/>
      <c r="CU28" s="624"/>
      <c r="CV28" s="624"/>
      <c r="CW28" s="624"/>
      <c r="CX28" s="624"/>
      <c r="CY28" s="625"/>
      <c r="CZ28" s="628">
        <v>6.3</v>
      </c>
      <c r="DA28" s="653"/>
      <c r="DB28" s="653"/>
      <c r="DC28" s="657"/>
      <c r="DD28" s="632">
        <v>996649</v>
      </c>
      <c r="DE28" s="624"/>
      <c r="DF28" s="624"/>
      <c r="DG28" s="624"/>
      <c r="DH28" s="624"/>
      <c r="DI28" s="624"/>
      <c r="DJ28" s="624"/>
      <c r="DK28" s="625"/>
      <c r="DL28" s="632">
        <v>996649</v>
      </c>
      <c r="DM28" s="624"/>
      <c r="DN28" s="624"/>
      <c r="DO28" s="624"/>
      <c r="DP28" s="624"/>
      <c r="DQ28" s="624"/>
      <c r="DR28" s="624"/>
      <c r="DS28" s="624"/>
      <c r="DT28" s="624"/>
      <c r="DU28" s="624"/>
      <c r="DV28" s="625"/>
      <c r="DW28" s="628">
        <v>9.6999999999999993</v>
      </c>
      <c r="DX28" s="653"/>
      <c r="DY28" s="653"/>
      <c r="DZ28" s="653"/>
      <c r="EA28" s="653"/>
      <c r="EB28" s="653"/>
      <c r="EC28" s="654"/>
    </row>
    <row r="29" spans="2:133" ht="11.25" customHeight="1" x14ac:dyDescent="0.15">
      <c r="B29" s="620" t="s">
        <v>291</v>
      </c>
      <c r="C29" s="621"/>
      <c r="D29" s="621"/>
      <c r="E29" s="621"/>
      <c r="F29" s="621"/>
      <c r="G29" s="621"/>
      <c r="H29" s="621"/>
      <c r="I29" s="621"/>
      <c r="J29" s="621"/>
      <c r="K29" s="621"/>
      <c r="L29" s="621"/>
      <c r="M29" s="621"/>
      <c r="N29" s="621"/>
      <c r="O29" s="621"/>
      <c r="P29" s="621"/>
      <c r="Q29" s="622"/>
      <c r="R29" s="623">
        <v>120567</v>
      </c>
      <c r="S29" s="624"/>
      <c r="T29" s="624"/>
      <c r="U29" s="624"/>
      <c r="V29" s="624"/>
      <c r="W29" s="624"/>
      <c r="X29" s="624"/>
      <c r="Y29" s="625"/>
      <c r="Z29" s="626">
        <v>0.7</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996649</v>
      </c>
      <c r="CS29" s="655"/>
      <c r="CT29" s="655"/>
      <c r="CU29" s="655"/>
      <c r="CV29" s="655"/>
      <c r="CW29" s="655"/>
      <c r="CX29" s="655"/>
      <c r="CY29" s="656"/>
      <c r="CZ29" s="628">
        <v>6.3</v>
      </c>
      <c r="DA29" s="653"/>
      <c r="DB29" s="653"/>
      <c r="DC29" s="657"/>
      <c r="DD29" s="632">
        <v>996649</v>
      </c>
      <c r="DE29" s="655"/>
      <c r="DF29" s="655"/>
      <c r="DG29" s="655"/>
      <c r="DH29" s="655"/>
      <c r="DI29" s="655"/>
      <c r="DJ29" s="655"/>
      <c r="DK29" s="656"/>
      <c r="DL29" s="632">
        <v>996649</v>
      </c>
      <c r="DM29" s="655"/>
      <c r="DN29" s="655"/>
      <c r="DO29" s="655"/>
      <c r="DP29" s="655"/>
      <c r="DQ29" s="655"/>
      <c r="DR29" s="655"/>
      <c r="DS29" s="655"/>
      <c r="DT29" s="655"/>
      <c r="DU29" s="655"/>
      <c r="DV29" s="656"/>
      <c r="DW29" s="628">
        <v>9.6999999999999993</v>
      </c>
      <c r="DX29" s="653"/>
      <c r="DY29" s="653"/>
      <c r="DZ29" s="653"/>
      <c r="EA29" s="653"/>
      <c r="EB29" s="653"/>
      <c r="EC29" s="654"/>
    </row>
    <row r="30" spans="2:133" ht="11.25" customHeight="1" x14ac:dyDescent="0.15">
      <c r="B30" s="620" t="s">
        <v>293</v>
      </c>
      <c r="C30" s="621"/>
      <c r="D30" s="621"/>
      <c r="E30" s="621"/>
      <c r="F30" s="621"/>
      <c r="G30" s="621"/>
      <c r="H30" s="621"/>
      <c r="I30" s="621"/>
      <c r="J30" s="621"/>
      <c r="K30" s="621"/>
      <c r="L30" s="621"/>
      <c r="M30" s="621"/>
      <c r="N30" s="621"/>
      <c r="O30" s="621"/>
      <c r="P30" s="621"/>
      <c r="Q30" s="622"/>
      <c r="R30" s="623">
        <v>2320551</v>
      </c>
      <c r="S30" s="624"/>
      <c r="T30" s="624"/>
      <c r="U30" s="624"/>
      <c r="V30" s="624"/>
      <c r="W30" s="624"/>
      <c r="X30" s="624"/>
      <c r="Y30" s="625"/>
      <c r="Z30" s="626">
        <v>13.9</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982308</v>
      </c>
      <c r="CS30" s="624"/>
      <c r="CT30" s="624"/>
      <c r="CU30" s="624"/>
      <c r="CV30" s="624"/>
      <c r="CW30" s="624"/>
      <c r="CX30" s="624"/>
      <c r="CY30" s="625"/>
      <c r="CZ30" s="628">
        <v>6.2</v>
      </c>
      <c r="DA30" s="653"/>
      <c r="DB30" s="653"/>
      <c r="DC30" s="657"/>
      <c r="DD30" s="632">
        <v>982308</v>
      </c>
      <c r="DE30" s="624"/>
      <c r="DF30" s="624"/>
      <c r="DG30" s="624"/>
      <c r="DH30" s="624"/>
      <c r="DI30" s="624"/>
      <c r="DJ30" s="624"/>
      <c r="DK30" s="625"/>
      <c r="DL30" s="632">
        <v>982308</v>
      </c>
      <c r="DM30" s="624"/>
      <c r="DN30" s="624"/>
      <c r="DO30" s="624"/>
      <c r="DP30" s="624"/>
      <c r="DQ30" s="624"/>
      <c r="DR30" s="624"/>
      <c r="DS30" s="624"/>
      <c r="DT30" s="624"/>
      <c r="DU30" s="624"/>
      <c r="DV30" s="625"/>
      <c r="DW30" s="628">
        <v>9.6</v>
      </c>
      <c r="DX30" s="653"/>
      <c r="DY30" s="653"/>
      <c r="DZ30" s="653"/>
      <c r="EA30" s="653"/>
      <c r="EB30" s="653"/>
      <c r="EC30" s="654"/>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99.4</v>
      </c>
      <c r="BH31" s="667"/>
      <c r="BI31" s="667"/>
      <c r="BJ31" s="667"/>
      <c r="BK31" s="667"/>
      <c r="BL31" s="667"/>
      <c r="BM31" s="618">
        <v>98.5</v>
      </c>
      <c r="BN31" s="667"/>
      <c r="BO31" s="667"/>
      <c r="BP31" s="667"/>
      <c r="BQ31" s="668"/>
      <c r="BR31" s="679">
        <v>99.3</v>
      </c>
      <c r="BS31" s="667"/>
      <c r="BT31" s="667"/>
      <c r="BU31" s="667"/>
      <c r="BV31" s="667"/>
      <c r="BW31" s="667"/>
      <c r="BX31" s="618">
        <v>98.5</v>
      </c>
      <c r="BY31" s="667"/>
      <c r="BZ31" s="667"/>
      <c r="CA31" s="667"/>
      <c r="CB31" s="668"/>
      <c r="CD31" s="661"/>
      <c r="CE31" s="662"/>
      <c r="CF31" s="620" t="s">
        <v>300</v>
      </c>
      <c r="CG31" s="621"/>
      <c r="CH31" s="621"/>
      <c r="CI31" s="621"/>
      <c r="CJ31" s="621"/>
      <c r="CK31" s="621"/>
      <c r="CL31" s="621"/>
      <c r="CM31" s="621"/>
      <c r="CN31" s="621"/>
      <c r="CO31" s="621"/>
      <c r="CP31" s="621"/>
      <c r="CQ31" s="622"/>
      <c r="CR31" s="623">
        <v>14341</v>
      </c>
      <c r="CS31" s="655"/>
      <c r="CT31" s="655"/>
      <c r="CU31" s="655"/>
      <c r="CV31" s="655"/>
      <c r="CW31" s="655"/>
      <c r="CX31" s="655"/>
      <c r="CY31" s="656"/>
      <c r="CZ31" s="628">
        <v>0.1</v>
      </c>
      <c r="DA31" s="653"/>
      <c r="DB31" s="653"/>
      <c r="DC31" s="657"/>
      <c r="DD31" s="632">
        <v>14341</v>
      </c>
      <c r="DE31" s="655"/>
      <c r="DF31" s="655"/>
      <c r="DG31" s="655"/>
      <c r="DH31" s="655"/>
      <c r="DI31" s="655"/>
      <c r="DJ31" s="655"/>
      <c r="DK31" s="656"/>
      <c r="DL31" s="632">
        <v>14341</v>
      </c>
      <c r="DM31" s="655"/>
      <c r="DN31" s="655"/>
      <c r="DO31" s="655"/>
      <c r="DP31" s="655"/>
      <c r="DQ31" s="655"/>
      <c r="DR31" s="655"/>
      <c r="DS31" s="655"/>
      <c r="DT31" s="655"/>
      <c r="DU31" s="655"/>
      <c r="DV31" s="656"/>
      <c r="DW31" s="628">
        <v>0.1</v>
      </c>
      <c r="DX31" s="653"/>
      <c r="DY31" s="653"/>
      <c r="DZ31" s="653"/>
      <c r="EA31" s="653"/>
      <c r="EB31" s="653"/>
      <c r="EC31" s="654"/>
    </row>
    <row r="32" spans="2:133" ht="11.25" customHeight="1" x14ac:dyDescent="0.15">
      <c r="B32" s="620" t="s">
        <v>301</v>
      </c>
      <c r="C32" s="621"/>
      <c r="D32" s="621"/>
      <c r="E32" s="621"/>
      <c r="F32" s="621"/>
      <c r="G32" s="621"/>
      <c r="H32" s="621"/>
      <c r="I32" s="621"/>
      <c r="J32" s="621"/>
      <c r="K32" s="621"/>
      <c r="L32" s="621"/>
      <c r="M32" s="621"/>
      <c r="N32" s="621"/>
      <c r="O32" s="621"/>
      <c r="P32" s="621"/>
      <c r="Q32" s="622"/>
      <c r="R32" s="623">
        <v>1062398</v>
      </c>
      <c r="S32" s="624"/>
      <c r="T32" s="624"/>
      <c r="U32" s="624"/>
      <c r="V32" s="624"/>
      <c r="W32" s="624"/>
      <c r="X32" s="624"/>
      <c r="Y32" s="625"/>
      <c r="Z32" s="626">
        <v>6.4</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302</v>
      </c>
      <c r="AX32" s="620" t="s">
        <v>303</v>
      </c>
      <c r="AY32" s="621"/>
      <c r="AZ32" s="621"/>
      <c r="BA32" s="621"/>
      <c r="BB32" s="621"/>
      <c r="BC32" s="621"/>
      <c r="BD32" s="621"/>
      <c r="BE32" s="621"/>
      <c r="BF32" s="622"/>
      <c r="BG32" s="680">
        <v>99.3</v>
      </c>
      <c r="BH32" s="655"/>
      <c r="BI32" s="655"/>
      <c r="BJ32" s="655"/>
      <c r="BK32" s="655"/>
      <c r="BL32" s="655"/>
      <c r="BM32" s="629">
        <v>98.3</v>
      </c>
      <c r="BN32" s="655"/>
      <c r="BO32" s="655"/>
      <c r="BP32" s="655"/>
      <c r="BQ32" s="678"/>
      <c r="BR32" s="680">
        <v>99.1</v>
      </c>
      <c r="BS32" s="655"/>
      <c r="BT32" s="655"/>
      <c r="BU32" s="655"/>
      <c r="BV32" s="655"/>
      <c r="BW32" s="655"/>
      <c r="BX32" s="629">
        <v>98</v>
      </c>
      <c r="BY32" s="655"/>
      <c r="BZ32" s="655"/>
      <c r="CA32" s="655"/>
      <c r="CB32" s="678"/>
      <c r="CD32" s="663"/>
      <c r="CE32" s="664"/>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7"/>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15">
      <c r="B33" s="620" t="s">
        <v>305</v>
      </c>
      <c r="C33" s="621"/>
      <c r="D33" s="621"/>
      <c r="E33" s="621"/>
      <c r="F33" s="621"/>
      <c r="G33" s="621"/>
      <c r="H33" s="621"/>
      <c r="I33" s="621"/>
      <c r="J33" s="621"/>
      <c r="K33" s="621"/>
      <c r="L33" s="621"/>
      <c r="M33" s="621"/>
      <c r="N33" s="621"/>
      <c r="O33" s="621"/>
      <c r="P33" s="621"/>
      <c r="Q33" s="622"/>
      <c r="R33" s="623">
        <v>25569</v>
      </c>
      <c r="S33" s="624"/>
      <c r="T33" s="624"/>
      <c r="U33" s="624"/>
      <c r="V33" s="624"/>
      <c r="W33" s="624"/>
      <c r="X33" s="624"/>
      <c r="Y33" s="625"/>
      <c r="Z33" s="626">
        <v>0.2</v>
      </c>
      <c r="AA33" s="626"/>
      <c r="AB33" s="626"/>
      <c r="AC33" s="626"/>
      <c r="AD33" s="627">
        <v>12353</v>
      </c>
      <c r="AE33" s="627"/>
      <c r="AF33" s="627"/>
      <c r="AG33" s="627"/>
      <c r="AH33" s="627"/>
      <c r="AI33" s="627"/>
      <c r="AJ33" s="627"/>
      <c r="AK33" s="627"/>
      <c r="AL33" s="628">
        <v>0.1</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99.5</v>
      </c>
      <c r="BH33" s="682"/>
      <c r="BI33" s="682"/>
      <c r="BJ33" s="682"/>
      <c r="BK33" s="682"/>
      <c r="BL33" s="682"/>
      <c r="BM33" s="683">
        <v>98.7</v>
      </c>
      <c r="BN33" s="682"/>
      <c r="BO33" s="682"/>
      <c r="BP33" s="682"/>
      <c r="BQ33" s="684"/>
      <c r="BR33" s="681">
        <v>99.4</v>
      </c>
      <c r="BS33" s="682"/>
      <c r="BT33" s="682"/>
      <c r="BU33" s="682"/>
      <c r="BV33" s="682"/>
      <c r="BW33" s="682"/>
      <c r="BX33" s="683">
        <v>98.8</v>
      </c>
      <c r="BY33" s="682"/>
      <c r="BZ33" s="682"/>
      <c r="CA33" s="682"/>
      <c r="CB33" s="684"/>
      <c r="CD33" s="620" t="s">
        <v>307</v>
      </c>
      <c r="CE33" s="621"/>
      <c r="CF33" s="621"/>
      <c r="CG33" s="621"/>
      <c r="CH33" s="621"/>
      <c r="CI33" s="621"/>
      <c r="CJ33" s="621"/>
      <c r="CK33" s="621"/>
      <c r="CL33" s="621"/>
      <c r="CM33" s="621"/>
      <c r="CN33" s="621"/>
      <c r="CO33" s="621"/>
      <c r="CP33" s="621"/>
      <c r="CQ33" s="622"/>
      <c r="CR33" s="623">
        <v>7246781</v>
      </c>
      <c r="CS33" s="655"/>
      <c r="CT33" s="655"/>
      <c r="CU33" s="655"/>
      <c r="CV33" s="655"/>
      <c r="CW33" s="655"/>
      <c r="CX33" s="655"/>
      <c r="CY33" s="656"/>
      <c r="CZ33" s="628">
        <v>45.7</v>
      </c>
      <c r="DA33" s="653"/>
      <c r="DB33" s="653"/>
      <c r="DC33" s="657"/>
      <c r="DD33" s="632">
        <v>6082972</v>
      </c>
      <c r="DE33" s="655"/>
      <c r="DF33" s="655"/>
      <c r="DG33" s="655"/>
      <c r="DH33" s="655"/>
      <c r="DI33" s="655"/>
      <c r="DJ33" s="655"/>
      <c r="DK33" s="656"/>
      <c r="DL33" s="632">
        <v>4824686</v>
      </c>
      <c r="DM33" s="655"/>
      <c r="DN33" s="655"/>
      <c r="DO33" s="655"/>
      <c r="DP33" s="655"/>
      <c r="DQ33" s="655"/>
      <c r="DR33" s="655"/>
      <c r="DS33" s="655"/>
      <c r="DT33" s="655"/>
      <c r="DU33" s="655"/>
      <c r="DV33" s="656"/>
      <c r="DW33" s="628">
        <v>47.1</v>
      </c>
      <c r="DX33" s="653"/>
      <c r="DY33" s="653"/>
      <c r="DZ33" s="653"/>
      <c r="EA33" s="653"/>
      <c r="EB33" s="653"/>
      <c r="EC33" s="654"/>
    </row>
    <row r="34" spans="2:133" ht="11.25" customHeight="1" x14ac:dyDescent="0.15">
      <c r="B34" s="620" t="s">
        <v>308</v>
      </c>
      <c r="C34" s="621"/>
      <c r="D34" s="621"/>
      <c r="E34" s="621"/>
      <c r="F34" s="621"/>
      <c r="G34" s="621"/>
      <c r="H34" s="621"/>
      <c r="I34" s="621"/>
      <c r="J34" s="621"/>
      <c r="K34" s="621"/>
      <c r="L34" s="621"/>
      <c r="M34" s="621"/>
      <c r="N34" s="621"/>
      <c r="O34" s="621"/>
      <c r="P34" s="621"/>
      <c r="Q34" s="622"/>
      <c r="R34" s="623">
        <v>75369</v>
      </c>
      <c r="S34" s="624"/>
      <c r="T34" s="624"/>
      <c r="U34" s="624"/>
      <c r="V34" s="624"/>
      <c r="W34" s="624"/>
      <c r="X34" s="624"/>
      <c r="Y34" s="625"/>
      <c r="Z34" s="626">
        <v>0.5</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3094779</v>
      </c>
      <c r="CS34" s="624"/>
      <c r="CT34" s="624"/>
      <c r="CU34" s="624"/>
      <c r="CV34" s="624"/>
      <c r="CW34" s="624"/>
      <c r="CX34" s="624"/>
      <c r="CY34" s="625"/>
      <c r="CZ34" s="628">
        <v>19.5</v>
      </c>
      <c r="DA34" s="653"/>
      <c r="DB34" s="653"/>
      <c r="DC34" s="657"/>
      <c r="DD34" s="632">
        <v>2284742</v>
      </c>
      <c r="DE34" s="624"/>
      <c r="DF34" s="624"/>
      <c r="DG34" s="624"/>
      <c r="DH34" s="624"/>
      <c r="DI34" s="624"/>
      <c r="DJ34" s="624"/>
      <c r="DK34" s="625"/>
      <c r="DL34" s="632">
        <v>2082154</v>
      </c>
      <c r="DM34" s="624"/>
      <c r="DN34" s="624"/>
      <c r="DO34" s="624"/>
      <c r="DP34" s="624"/>
      <c r="DQ34" s="624"/>
      <c r="DR34" s="624"/>
      <c r="DS34" s="624"/>
      <c r="DT34" s="624"/>
      <c r="DU34" s="624"/>
      <c r="DV34" s="625"/>
      <c r="DW34" s="628">
        <v>20.3</v>
      </c>
      <c r="DX34" s="653"/>
      <c r="DY34" s="653"/>
      <c r="DZ34" s="653"/>
      <c r="EA34" s="653"/>
      <c r="EB34" s="653"/>
      <c r="EC34" s="654"/>
    </row>
    <row r="35" spans="2:133" ht="11.25" customHeight="1" x14ac:dyDescent="0.15">
      <c r="B35" s="620" t="s">
        <v>310</v>
      </c>
      <c r="C35" s="621"/>
      <c r="D35" s="621"/>
      <c r="E35" s="621"/>
      <c r="F35" s="621"/>
      <c r="G35" s="621"/>
      <c r="H35" s="621"/>
      <c r="I35" s="621"/>
      <c r="J35" s="621"/>
      <c r="K35" s="621"/>
      <c r="L35" s="621"/>
      <c r="M35" s="621"/>
      <c r="N35" s="621"/>
      <c r="O35" s="621"/>
      <c r="P35" s="621"/>
      <c r="Q35" s="622"/>
      <c r="R35" s="623">
        <v>800496</v>
      </c>
      <c r="S35" s="624"/>
      <c r="T35" s="624"/>
      <c r="U35" s="624"/>
      <c r="V35" s="624"/>
      <c r="W35" s="624"/>
      <c r="X35" s="624"/>
      <c r="Y35" s="625"/>
      <c r="Z35" s="626">
        <v>4.8</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128742</v>
      </c>
      <c r="CS35" s="655"/>
      <c r="CT35" s="655"/>
      <c r="CU35" s="655"/>
      <c r="CV35" s="655"/>
      <c r="CW35" s="655"/>
      <c r="CX35" s="655"/>
      <c r="CY35" s="656"/>
      <c r="CZ35" s="628">
        <v>0.8</v>
      </c>
      <c r="DA35" s="653"/>
      <c r="DB35" s="653"/>
      <c r="DC35" s="657"/>
      <c r="DD35" s="632">
        <v>125951</v>
      </c>
      <c r="DE35" s="655"/>
      <c r="DF35" s="655"/>
      <c r="DG35" s="655"/>
      <c r="DH35" s="655"/>
      <c r="DI35" s="655"/>
      <c r="DJ35" s="655"/>
      <c r="DK35" s="656"/>
      <c r="DL35" s="632">
        <v>125951</v>
      </c>
      <c r="DM35" s="655"/>
      <c r="DN35" s="655"/>
      <c r="DO35" s="655"/>
      <c r="DP35" s="655"/>
      <c r="DQ35" s="655"/>
      <c r="DR35" s="655"/>
      <c r="DS35" s="655"/>
      <c r="DT35" s="655"/>
      <c r="DU35" s="655"/>
      <c r="DV35" s="656"/>
      <c r="DW35" s="628">
        <v>1.2</v>
      </c>
      <c r="DX35" s="653"/>
      <c r="DY35" s="653"/>
      <c r="DZ35" s="653"/>
      <c r="EA35" s="653"/>
      <c r="EB35" s="653"/>
      <c r="EC35" s="654"/>
    </row>
    <row r="36" spans="2:133" ht="11.25" customHeight="1" x14ac:dyDescent="0.15">
      <c r="B36" s="620" t="s">
        <v>314</v>
      </c>
      <c r="C36" s="621"/>
      <c r="D36" s="621"/>
      <c r="E36" s="621"/>
      <c r="F36" s="621"/>
      <c r="G36" s="621"/>
      <c r="H36" s="621"/>
      <c r="I36" s="621"/>
      <c r="J36" s="621"/>
      <c r="K36" s="621"/>
      <c r="L36" s="621"/>
      <c r="M36" s="621"/>
      <c r="N36" s="621"/>
      <c r="O36" s="621"/>
      <c r="P36" s="621"/>
      <c r="Q36" s="622"/>
      <c r="R36" s="623">
        <v>343023</v>
      </c>
      <c r="S36" s="624"/>
      <c r="T36" s="624"/>
      <c r="U36" s="624"/>
      <c r="V36" s="624"/>
      <c r="W36" s="624"/>
      <c r="X36" s="624"/>
      <c r="Y36" s="625"/>
      <c r="Z36" s="626">
        <v>2.1</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2216264</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138392</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1816555</v>
      </c>
      <c r="CS36" s="624"/>
      <c r="CT36" s="624"/>
      <c r="CU36" s="624"/>
      <c r="CV36" s="624"/>
      <c r="CW36" s="624"/>
      <c r="CX36" s="624"/>
      <c r="CY36" s="625"/>
      <c r="CZ36" s="628">
        <v>11.5</v>
      </c>
      <c r="DA36" s="653"/>
      <c r="DB36" s="653"/>
      <c r="DC36" s="657"/>
      <c r="DD36" s="632">
        <v>1741300</v>
      </c>
      <c r="DE36" s="624"/>
      <c r="DF36" s="624"/>
      <c r="DG36" s="624"/>
      <c r="DH36" s="624"/>
      <c r="DI36" s="624"/>
      <c r="DJ36" s="624"/>
      <c r="DK36" s="625"/>
      <c r="DL36" s="632">
        <v>1043972</v>
      </c>
      <c r="DM36" s="624"/>
      <c r="DN36" s="624"/>
      <c r="DO36" s="624"/>
      <c r="DP36" s="624"/>
      <c r="DQ36" s="624"/>
      <c r="DR36" s="624"/>
      <c r="DS36" s="624"/>
      <c r="DT36" s="624"/>
      <c r="DU36" s="624"/>
      <c r="DV36" s="625"/>
      <c r="DW36" s="628">
        <v>10.199999999999999</v>
      </c>
      <c r="DX36" s="653"/>
      <c r="DY36" s="653"/>
      <c r="DZ36" s="653"/>
      <c r="EA36" s="653"/>
      <c r="EB36" s="653"/>
      <c r="EC36" s="654"/>
    </row>
    <row r="37" spans="2:133" ht="11.25" customHeight="1" x14ac:dyDescent="0.15">
      <c r="B37" s="620" t="s">
        <v>318</v>
      </c>
      <c r="C37" s="621"/>
      <c r="D37" s="621"/>
      <c r="E37" s="621"/>
      <c r="F37" s="621"/>
      <c r="G37" s="621"/>
      <c r="H37" s="621"/>
      <c r="I37" s="621"/>
      <c r="J37" s="621"/>
      <c r="K37" s="621"/>
      <c r="L37" s="621"/>
      <c r="M37" s="621"/>
      <c r="N37" s="621"/>
      <c r="O37" s="621"/>
      <c r="P37" s="621"/>
      <c r="Q37" s="622"/>
      <c r="R37" s="623">
        <v>348778</v>
      </c>
      <c r="S37" s="624"/>
      <c r="T37" s="624"/>
      <c r="U37" s="624"/>
      <c r="V37" s="624"/>
      <c r="W37" s="624"/>
      <c r="X37" s="624"/>
      <c r="Y37" s="625"/>
      <c r="Z37" s="626">
        <v>2.1</v>
      </c>
      <c r="AA37" s="626"/>
      <c r="AB37" s="626"/>
      <c r="AC37" s="626"/>
      <c r="AD37" s="627">
        <v>4381</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312366</v>
      </c>
      <c r="BA37" s="624"/>
      <c r="BB37" s="624"/>
      <c r="BC37" s="624"/>
      <c r="BD37" s="655"/>
      <c r="BE37" s="655"/>
      <c r="BF37" s="678"/>
      <c r="BG37" s="620" t="s">
        <v>320</v>
      </c>
      <c r="BH37" s="621"/>
      <c r="BI37" s="621"/>
      <c r="BJ37" s="621"/>
      <c r="BK37" s="621"/>
      <c r="BL37" s="621"/>
      <c r="BM37" s="621"/>
      <c r="BN37" s="621"/>
      <c r="BO37" s="621"/>
      <c r="BP37" s="621"/>
      <c r="BQ37" s="621"/>
      <c r="BR37" s="621"/>
      <c r="BS37" s="621"/>
      <c r="BT37" s="621"/>
      <c r="BU37" s="622"/>
      <c r="BV37" s="623">
        <v>122205</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642781</v>
      </c>
      <c r="CS37" s="655"/>
      <c r="CT37" s="655"/>
      <c r="CU37" s="655"/>
      <c r="CV37" s="655"/>
      <c r="CW37" s="655"/>
      <c r="CX37" s="655"/>
      <c r="CY37" s="656"/>
      <c r="CZ37" s="628">
        <v>4.0999999999999996</v>
      </c>
      <c r="DA37" s="653"/>
      <c r="DB37" s="653"/>
      <c r="DC37" s="657"/>
      <c r="DD37" s="632">
        <v>642781</v>
      </c>
      <c r="DE37" s="655"/>
      <c r="DF37" s="655"/>
      <c r="DG37" s="655"/>
      <c r="DH37" s="655"/>
      <c r="DI37" s="655"/>
      <c r="DJ37" s="655"/>
      <c r="DK37" s="656"/>
      <c r="DL37" s="632">
        <v>642781</v>
      </c>
      <c r="DM37" s="655"/>
      <c r="DN37" s="655"/>
      <c r="DO37" s="655"/>
      <c r="DP37" s="655"/>
      <c r="DQ37" s="655"/>
      <c r="DR37" s="655"/>
      <c r="DS37" s="655"/>
      <c r="DT37" s="655"/>
      <c r="DU37" s="655"/>
      <c r="DV37" s="656"/>
      <c r="DW37" s="628">
        <v>6.3</v>
      </c>
      <c r="DX37" s="653"/>
      <c r="DY37" s="653"/>
      <c r="DZ37" s="653"/>
      <c r="EA37" s="653"/>
      <c r="EB37" s="653"/>
      <c r="EC37" s="654"/>
    </row>
    <row r="38" spans="2:133" ht="11.25" customHeight="1" x14ac:dyDescent="0.15">
      <c r="B38" s="620" t="s">
        <v>322</v>
      </c>
      <c r="C38" s="621"/>
      <c r="D38" s="621"/>
      <c r="E38" s="621"/>
      <c r="F38" s="621"/>
      <c r="G38" s="621"/>
      <c r="H38" s="621"/>
      <c r="I38" s="621"/>
      <c r="J38" s="621"/>
      <c r="K38" s="621"/>
      <c r="L38" s="621"/>
      <c r="M38" s="621"/>
      <c r="N38" s="621"/>
      <c r="O38" s="621"/>
      <c r="P38" s="621"/>
      <c r="Q38" s="622"/>
      <c r="R38" s="623">
        <v>647200</v>
      </c>
      <c r="S38" s="624"/>
      <c r="T38" s="624"/>
      <c r="U38" s="624"/>
      <c r="V38" s="624"/>
      <c r="W38" s="624"/>
      <c r="X38" s="624"/>
      <c r="Y38" s="625"/>
      <c r="Z38" s="626">
        <v>3.9</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36539</v>
      </c>
      <c r="BA38" s="624"/>
      <c r="BB38" s="624"/>
      <c r="BC38" s="624"/>
      <c r="BD38" s="655"/>
      <c r="BE38" s="655"/>
      <c r="BF38" s="678"/>
      <c r="BG38" s="620" t="s">
        <v>324</v>
      </c>
      <c r="BH38" s="621"/>
      <c r="BI38" s="621"/>
      <c r="BJ38" s="621"/>
      <c r="BK38" s="621"/>
      <c r="BL38" s="621"/>
      <c r="BM38" s="621"/>
      <c r="BN38" s="621"/>
      <c r="BO38" s="621"/>
      <c r="BP38" s="621"/>
      <c r="BQ38" s="621"/>
      <c r="BR38" s="621"/>
      <c r="BS38" s="621"/>
      <c r="BT38" s="621"/>
      <c r="BU38" s="622"/>
      <c r="BV38" s="623">
        <v>5796</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1867359</v>
      </c>
      <c r="CS38" s="624"/>
      <c r="CT38" s="624"/>
      <c r="CU38" s="624"/>
      <c r="CV38" s="624"/>
      <c r="CW38" s="624"/>
      <c r="CX38" s="624"/>
      <c r="CY38" s="625"/>
      <c r="CZ38" s="628">
        <v>11.8</v>
      </c>
      <c r="DA38" s="653"/>
      <c r="DB38" s="653"/>
      <c r="DC38" s="657"/>
      <c r="DD38" s="632">
        <v>1595744</v>
      </c>
      <c r="DE38" s="624"/>
      <c r="DF38" s="624"/>
      <c r="DG38" s="624"/>
      <c r="DH38" s="624"/>
      <c r="DI38" s="624"/>
      <c r="DJ38" s="624"/>
      <c r="DK38" s="625"/>
      <c r="DL38" s="632">
        <v>1572609</v>
      </c>
      <c r="DM38" s="624"/>
      <c r="DN38" s="624"/>
      <c r="DO38" s="624"/>
      <c r="DP38" s="624"/>
      <c r="DQ38" s="624"/>
      <c r="DR38" s="624"/>
      <c r="DS38" s="624"/>
      <c r="DT38" s="624"/>
      <c r="DU38" s="624"/>
      <c r="DV38" s="625"/>
      <c r="DW38" s="628">
        <v>15.3</v>
      </c>
      <c r="DX38" s="653"/>
      <c r="DY38" s="653"/>
      <c r="DZ38" s="653"/>
      <c r="EA38" s="653"/>
      <c r="EB38" s="653"/>
      <c r="EC38" s="654"/>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t="s">
        <v>122</v>
      </c>
      <c r="BA39" s="624"/>
      <c r="BB39" s="624"/>
      <c r="BC39" s="624"/>
      <c r="BD39" s="655"/>
      <c r="BE39" s="655"/>
      <c r="BF39" s="678"/>
      <c r="BG39" s="620" t="s">
        <v>328</v>
      </c>
      <c r="BH39" s="621"/>
      <c r="BI39" s="621"/>
      <c r="BJ39" s="621"/>
      <c r="BK39" s="621"/>
      <c r="BL39" s="621"/>
      <c r="BM39" s="621"/>
      <c r="BN39" s="621"/>
      <c r="BO39" s="621"/>
      <c r="BP39" s="621"/>
      <c r="BQ39" s="621"/>
      <c r="BR39" s="621"/>
      <c r="BS39" s="621"/>
      <c r="BT39" s="621"/>
      <c r="BU39" s="622"/>
      <c r="BV39" s="623">
        <v>8486</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339320</v>
      </c>
      <c r="CS39" s="655"/>
      <c r="CT39" s="655"/>
      <c r="CU39" s="655"/>
      <c r="CV39" s="655"/>
      <c r="CW39" s="655"/>
      <c r="CX39" s="655"/>
      <c r="CY39" s="656"/>
      <c r="CZ39" s="628">
        <v>2.1</v>
      </c>
      <c r="DA39" s="653"/>
      <c r="DB39" s="653"/>
      <c r="DC39" s="657"/>
      <c r="DD39" s="632">
        <v>335235</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15">
      <c r="B40" s="620" t="s">
        <v>330</v>
      </c>
      <c r="C40" s="621"/>
      <c r="D40" s="621"/>
      <c r="E40" s="621"/>
      <c r="F40" s="621"/>
      <c r="G40" s="621"/>
      <c r="H40" s="621"/>
      <c r="I40" s="621"/>
      <c r="J40" s="621"/>
      <c r="K40" s="621"/>
      <c r="L40" s="621"/>
      <c r="M40" s="621"/>
      <c r="N40" s="621"/>
      <c r="O40" s="621"/>
      <c r="P40" s="621"/>
      <c r="Q40" s="622"/>
      <c r="R40" s="623">
        <v>52600</v>
      </c>
      <c r="S40" s="624"/>
      <c r="T40" s="624"/>
      <c r="U40" s="624"/>
      <c r="V40" s="624"/>
      <c r="W40" s="624"/>
      <c r="X40" s="624"/>
      <c r="Y40" s="625"/>
      <c r="Z40" s="626">
        <v>0.3</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5"/>
      <c r="BE40" s="655"/>
      <c r="BF40" s="678"/>
      <c r="BG40" s="671" t="s">
        <v>332</v>
      </c>
      <c r="BH40" s="672"/>
      <c r="BI40" s="672"/>
      <c r="BJ40" s="672"/>
      <c r="BK40" s="672"/>
      <c r="BL40" s="211"/>
      <c r="BM40" s="621" t="s">
        <v>333</v>
      </c>
      <c r="BN40" s="621"/>
      <c r="BO40" s="621"/>
      <c r="BP40" s="621"/>
      <c r="BQ40" s="621"/>
      <c r="BR40" s="621"/>
      <c r="BS40" s="621"/>
      <c r="BT40" s="621"/>
      <c r="BU40" s="622"/>
      <c r="BV40" s="623">
        <v>97</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26</v>
      </c>
      <c r="CS40" s="624"/>
      <c r="CT40" s="624"/>
      <c r="CU40" s="624"/>
      <c r="CV40" s="624"/>
      <c r="CW40" s="624"/>
      <c r="CX40" s="624"/>
      <c r="CY40" s="625"/>
      <c r="CZ40" s="628">
        <v>0</v>
      </c>
      <c r="DA40" s="653"/>
      <c r="DB40" s="653"/>
      <c r="DC40" s="657"/>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15">
      <c r="B41" s="644" t="s">
        <v>335</v>
      </c>
      <c r="C41" s="645"/>
      <c r="D41" s="645"/>
      <c r="E41" s="645"/>
      <c r="F41" s="645"/>
      <c r="G41" s="645"/>
      <c r="H41" s="645"/>
      <c r="I41" s="645"/>
      <c r="J41" s="645"/>
      <c r="K41" s="645"/>
      <c r="L41" s="645"/>
      <c r="M41" s="645"/>
      <c r="N41" s="645"/>
      <c r="O41" s="645"/>
      <c r="P41" s="645"/>
      <c r="Q41" s="646"/>
      <c r="R41" s="695">
        <v>16635759</v>
      </c>
      <c r="S41" s="696"/>
      <c r="T41" s="696"/>
      <c r="U41" s="696"/>
      <c r="V41" s="696"/>
      <c r="W41" s="696"/>
      <c r="X41" s="696"/>
      <c r="Y41" s="700"/>
      <c r="Z41" s="701">
        <v>100</v>
      </c>
      <c r="AA41" s="701"/>
      <c r="AB41" s="701"/>
      <c r="AC41" s="701"/>
      <c r="AD41" s="702">
        <v>10195768</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470425</v>
      </c>
      <c r="BA41" s="624"/>
      <c r="BB41" s="624"/>
      <c r="BC41" s="624"/>
      <c r="BD41" s="655"/>
      <c r="BE41" s="655"/>
      <c r="BF41" s="678"/>
      <c r="BG41" s="671"/>
      <c r="BH41" s="672"/>
      <c r="BI41" s="672"/>
      <c r="BJ41" s="672"/>
      <c r="BK41" s="672"/>
      <c r="BL41" s="211"/>
      <c r="BM41" s="621" t="s">
        <v>337</v>
      </c>
      <c r="BN41" s="621"/>
      <c r="BO41" s="621"/>
      <c r="BP41" s="621"/>
      <c r="BQ41" s="621"/>
      <c r="BR41" s="621"/>
      <c r="BS41" s="621"/>
      <c r="BT41" s="621"/>
      <c r="BU41" s="622"/>
      <c r="BV41" s="623">
        <v>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1396934</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362</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1354017</v>
      </c>
      <c r="CS42" s="655"/>
      <c r="CT42" s="655"/>
      <c r="CU42" s="655"/>
      <c r="CV42" s="655"/>
      <c r="CW42" s="655"/>
      <c r="CX42" s="655"/>
      <c r="CY42" s="656"/>
      <c r="CZ42" s="628">
        <v>8.5</v>
      </c>
      <c r="DA42" s="653"/>
      <c r="DB42" s="653"/>
      <c r="DC42" s="657"/>
      <c r="DD42" s="632">
        <v>273876</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23529</v>
      </c>
      <c r="CS43" s="655"/>
      <c r="CT43" s="655"/>
      <c r="CU43" s="655"/>
      <c r="CV43" s="655"/>
      <c r="CW43" s="655"/>
      <c r="CX43" s="655"/>
      <c r="CY43" s="656"/>
      <c r="CZ43" s="628">
        <v>0.1</v>
      </c>
      <c r="DA43" s="653"/>
      <c r="DB43" s="653"/>
      <c r="DC43" s="657"/>
      <c r="DD43" s="632">
        <v>23529</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1354017</v>
      </c>
      <c r="CS44" s="624"/>
      <c r="CT44" s="624"/>
      <c r="CU44" s="624"/>
      <c r="CV44" s="624"/>
      <c r="CW44" s="624"/>
      <c r="CX44" s="624"/>
      <c r="CY44" s="625"/>
      <c r="CZ44" s="628">
        <v>8.5</v>
      </c>
      <c r="DA44" s="629"/>
      <c r="DB44" s="629"/>
      <c r="DC44" s="635"/>
      <c r="DD44" s="632">
        <v>273876</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338377</v>
      </c>
      <c r="CS45" s="655"/>
      <c r="CT45" s="655"/>
      <c r="CU45" s="655"/>
      <c r="CV45" s="655"/>
      <c r="CW45" s="655"/>
      <c r="CX45" s="655"/>
      <c r="CY45" s="656"/>
      <c r="CZ45" s="628">
        <v>2.1</v>
      </c>
      <c r="DA45" s="653"/>
      <c r="DB45" s="653"/>
      <c r="DC45" s="657"/>
      <c r="DD45" s="632">
        <v>37142</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1"/>
      <c r="CE46" s="662"/>
      <c r="CF46" s="620" t="s">
        <v>348</v>
      </c>
      <c r="CG46" s="621"/>
      <c r="CH46" s="621"/>
      <c r="CI46" s="621"/>
      <c r="CJ46" s="621"/>
      <c r="CK46" s="621"/>
      <c r="CL46" s="621"/>
      <c r="CM46" s="621"/>
      <c r="CN46" s="621"/>
      <c r="CO46" s="621"/>
      <c r="CP46" s="621"/>
      <c r="CQ46" s="622"/>
      <c r="CR46" s="623">
        <v>909009</v>
      </c>
      <c r="CS46" s="624"/>
      <c r="CT46" s="624"/>
      <c r="CU46" s="624"/>
      <c r="CV46" s="624"/>
      <c r="CW46" s="624"/>
      <c r="CX46" s="624"/>
      <c r="CY46" s="625"/>
      <c r="CZ46" s="628">
        <v>5.7</v>
      </c>
      <c r="DA46" s="629"/>
      <c r="DB46" s="629"/>
      <c r="DC46" s="635"/>
      <c r="DD46" s="632">
        <v>208203</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1"/>
      <c r="CE47" s="662"/>
      <c r="CF47" s="620" t="s">
        <v>349</v>
      </c>
      <c r="CG47" s="621"/>
      <c r="CH47" s="621"/>
      <c r="CI47" s="621"/>
      <c r="CJ47" s="621"/>
      <c r="CK47" s="621"/>
      <c r="CL47" s="621"/>
      <c r="CM47" s="621"/>
      <c r="CN47" s="621"/>
      <c r="CO47" s="621"/>
      <c r="CP47" s="621"/>
      <c r="CQ47" s="622"/>
      <c r="CR47" s="623" t="s">
        <v>122</v>
      </c>
      <c r="CS47" s="655"/>
      <c r="CT47" s="655"/>
      <c r="CU47" s="655"/>
      <c r="CV47" s="655"/>
      <c r="CW47" s="655"/>
      <c r="CX47" s="655"/>
      <c r="CY47" s="656"/>
      <c r="CZ47" s="628" t="s">
        <v>122</v>
      </c>
      <c r="DA47" s="653"/>
      <c r="DB47" s="653"/>
      <c r="DC47" s="657"/>
      <c r="DD47" s="632" t="s">
        <v>122</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351</v>
      </c>
      <c r="CE49" s="645"/>
      <c r="CF49" s="645"/>
      <c r="CG49" s="645"/>
      <c r="CH49" s="645"/>
      <c r="CI49" s="645"/>
      <c r="CJ49" s="645"/>
      <c r="CK49" s="645"/>
      <c r="CL49" s="645"/>
      <c r="CM49" s="645"/>
      <c r="CN49" s="645"/>
      <c r="CO49" s="645"/>
      <c r="CP49" s="645"/>
      <c r="CQ49" s="646"/>
      <c r="CR49" s="695">
        <v>15851206</v>
      </c>
      <c r="CS49" s="682"/>
      <c r="CT49" s="682"/>
      <c r="CU49" s="682"/>
      <c r="CV49" s="682"/>
      <c r="CW49" s="682"/>
      <c r="CX49" s="682"/>
      <c r="CY49" s="711"/>
      <c r="CZ49" s="703">
        <v>100</v>
      </c>
      <c r="DA49" s="712"/>
      <c r="DB49" s="712"/>
      <c r="DC49" s="713"/>
      <c r="DD49" s="714">
        <v>11384936</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yJxfzWiM9+zkQbjMGvYtrH18v7m0bp8vs/HzrINfYG3kXRHpLBFF2U5NgqSjZe4fNOB5wYE+Cytd707DVxknCw==" saltValue="PNrOC8JekGwrzi+6b0CPu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108" zoomScale="70" zoomScaleNormal="25" zoomScaleSheetLayoutView="70" workbookViewId="0">
      <selection activeCell="CY106" sqref="CY106"/>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16639</v>
      </c>
      <c r="R7" s="753"/>
      <c r="S7" s="753"/>
      <c r="T7" s="753"/>
      <c r="U7" s="753"/>
      <c r="V7" s="753">
        <v>15854</v>
      </c>
      <c r="W7" s="753"/>
      <c r="X7" s="753"/>
      <c r="Y7" s="753"/>
      <c r="Z7" s="753"/>
      <c r="AA7" s="753">
        <v>785</v>
      </c>
      <c r="AB7" s="753"/>
      <c r="AC7" s="753"/>
      <c r="AD7" s="753"/>
      <c r="AE7" s="754"/>
      <c r="AF7" s="755">
        <v>762</v>
      </c>
      <c r="AG7" s="756"/>
      <c r="AH7" s="756"/>
      <c r="AI7" s="756"/>
      <c r="AJ7" s="757"/>
      <c r="AK7" s="758">
        <v>25</v>
      </c>
      <c r="AL7" s="759"/>
      <c r="AM7" s="759"/>
      <c r="AN7" s="759"/>
      <c r="AO7" s="759"/>
      <c r="AP7" s="759">
        <v>7582</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552</v>
      </c>
      <c r="BT7" s="747"/>
      <c r="BU7" s="747"/>
      <c r="BV7" s="747"/>
      <c r="BW7" s="747"/>
      <c r="BX7" s="747"/>
      <c r="BY7" s="747"/>
      <c r="BZ7" s="747"/>
      <c r="CA7" s="747"/>
      <c r="CB7" s="747"/>
      <c r="CC7" s="747"/>
      <c r="CD7" s="747"/>
      <c r="CE7" s="747"/>
      <c r="CF7" s="747"/>
      <c r="CG7" s="762"/>
      <c r="CH7" s="743">
        <v>8</v>
      </c>
      <c r="CI7" s="744"/>
      <c r="CJ7" s="744"/>
      <c r="CK7" s="744"/>
      <c r="CL7" s="745"/>
      <c r="CM7" s="743">
        <v>109</v>
      </c>
      <c r="CN7" s="744"/>
      <c r="CO7" s="744"/>
      <c r="CP7" s="744"/>
      <c r="CQ7" s="745"/>
      <c r="CR7" s="743">
        <v>30</v>
      </c>
      <c r="CS7" s="744"/>
      <c r="CT7" s="744"/>
      <c r="CU7" s="744"/>
      <c r="CV7" s="745"/>
      <c r="CW7" s="743" t="s">
        <v>486</v>
      </c>
      <c r="CX7" s="744"/>
      <c r="CY7" s="744"/>
      <c r="CZ7" s="744"/>
      <c r="DA7" s="745"/>
      <c r="DB7" s="743" t="s">
        <v>486</v>
      </c>
      <c r="DC7" s="744"/>
      <c r="DD7" s="744"/>
      <c r="DE7" s="744"/>
      <c r="DF7" s="745"/>
      <c r="DG7" s="743" t="s">
        <v>486</v>
      </c>
      <c r="DH7" s="744"/>
      <c r="DI7" s="744"/>
      <c r="DJ7" s="744"/>
      <c r="DK7" s="745"/>
      <c r="DL7" s="743" t="s">
        <v>486</v>
      </c>
      <c r="DM7" s="744"/>
      <c r="DN7" s="744"/>
      <c r="DO7" s="744"/>
      <c r="DP7" s="745"/>
      <c r="DQ7" s="743" t="s">
        <v>486</v>
      </c>
      <c r="DR7" s="744"/>
      <c r="DS7" s="744"/>
      <c r="DT7" s="744"/>
      <c r="DU7" s="745"/>
      <c r="DV7" s="746"/>
      <c r="DW7" s="747"/>
      <c r="DX7" s="747"/>
      <c r="DY7" s="747"/>
      <c r="DZ7" s="748"/>
      <c r="EA7" s="222"/>
    </row>
    <row r="8" spans="1:131" s="223" customFormat="1" ht="26.25" customHeight="1" x14ac:dyDescent="0.15">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376</v>
      </c>
      <c r="B23" s="789" t="s">
        <v>377</v>
      </c>
      <c r="C23" s="790"/>
      <c r="D23" s="790"/>
      <c r="E23" s="790"/>
      <c r="F23" s="790"/>
      <c r="G23" s="790"/>
      <c r="H23" s="790"/>
      <c r="I23" s="790"/>
      <c r="J23" s="790"/>
      <c r="K23" s="790"/>
      <c r="L23" s="790"/>
      <c r="M23" s="790"/>
      <c r="N23" s="790"/>
      <c r="O23" s="790"/>
      <c r="P23" s="791"/>
      <c r="Q23" s="792">
        <v>16639</v>
      </c>
      <c r="R23" s="793"/>
      <c r="S23" s="793"/>
      <c r="T23" s="793"/>
      <c r="U23" s="793"/>
      <c r="V23" s="793">
        <v>15854</v>
      </c>
      <c r="W23" s="793"/>
      <c r="X23" s="793"/>
      <c r="Y23" s="793"/>
      <c r="Z23" s="793"/>
      <c r="AA23" s="793">
        <v>785</v>
      </c>
      <c r="AB23" s="793"/>
      <c r="AC23" s="793"/>
      <c r="AD23" s="793"/>
      <c r="AE23" s="794"/>
      <c r="AF23" s="795">
        <v>762</v>
      </c>
      <c r="AG23" s="793"/>
      <c r="AH23" s="793"/>
      <c r="AI23" s="793"/>
      <c r="AJ23" s="796"/>
      <c r="AK23" s="797"/>
      <c r="AL23" s="798"/>
      <c r="AM23" s="798"/>
      <c r="AN23" s="798"/>
      <c r="AO23" s="798"/>
      <c r="AP23" s="793">
        <v>7582</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388</v>
      </c>
      <c r="C28" s="750"/>
      <c r="D28" s="750"/>
      <c r="E28" s="750"/>
      <c r="F28" s="750"/>
      <c r="G28" s="750"/>
      <c r="H28" s="750"/>
      <c r="I28" s="750"/>
      <c r="J28" s="750"/>
      <c r="K28" s="750"/>
      <c r="L28" s="750"/>
      <c r="M28" s="750"/>
      <c r="N28" s="750"/>
      <c r="O28" s="750"/>
      <c r="P28" s="751"/>
      <c r="Q28" s="822">
        <v>4539</v>
      </c>
      <c r="R28" s="823"/>
      <c r="S28" s="823"/>
      <c r="T28" s="823"/>
      <c r="U28" s="823"/>
      <c r="V28" s="823">
        <v>4400</v>
      </c>
      <c r="W28" s="823"/>
      <c r="X28" s="823"/>
      <c r="Y28" s="823"/>
      <c r="Z28" s="823"/>
      <c r="AA28" s="823">
        <v>138</v>
      </c>
      <c r="AB28" s="823"/>
      <c r="AC28" s="823"/>
      <c r="AD28" s="823"/>
      <c r="AE28" s="824"/>
      <c r="AF28" s="825">
        <v>138</v>
      </c>
      <c r="AG28" s="823"/>
      <c r="AH28" s="823"/>
      <c r="AI28" s="823"/>
      <c r="AJ28" s="826"/>
      <c r="AK28" s="827">
        <v>411</v>
      </c>
      <c r="AL28" s="828"/>
      <c r="AM28" s="828"/>
      <c r="AN28" s="828"/>
      <c r="AO28" s="828"/>
      <c r="AP28" s="828" t="s">
        <v>486</v>
      </c>
      <c r="AQ28" s="828"/>
      <c r="AR28" s="828"/>
      <c r="AS28" s="828"/>
      <c r="AT28" s="828"/>
      <c r="AU28" s="828" t="s">
        <v>486</v>
      </c>
      <c r="AV28" s="828"/>
      <c r="AW28" s="828"/>
      <c r="AX28" s="828"/>
      <c r="AY28" s="828"/>
      <c r="AZ28" s="829" t="s">
        <v>553</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389</v>
      </c>
      <c r="C29" s="781"/>
      <c r="D29" s="781"/>
      <c r="E29" s="781"/>
      <c r="F29" s="781"/>
      <c r="G29" s="781"/>
      <c r="H29" s="781"/>
      <c r="I29" s="781"/>
      <c r="J29" s="781"/>
      <c r="K29" s="781"/>
      <c r="L29" s="781"/>
      <c r="M29" s="781"/>
      <c r="N29" s="781"/>
      <c r="O29" s="781"/>
      <c r="P29" s="782"/>
      <c r="Q29" s="783">
        <v>4034</v>
      </c>
      <c r="R29" s="784"/>
      <c r="S29" s="784"/>
      <c r="T29" s="784"/>
      <c r="U29" s="784"/>
      <c r="V29" s="784">
        <v>3392</v>
      </c>
      <c r="W29" s="784"/>
      <c r="X29" s="784"/>
      <c r="Y29" s="784"/>
      <c r="Z29" s="784"/>
      <c r="AA29" s="784">
        <v>41</v>
      </c>
      <c r="AB29" s="784"/>
      <c r="AC29" s="784"/>
      <c r="AD29" s="784"/>
      <c r="AE29" s="785"/>
      <c r="AF29" s="786">
        <v>41</v>
      </c>
      <c r="AG29" s="787"/>
      <c r="AH29" s="787"/>
      <c r="AI29" s="787"/>
      <c r="AJ29" s="788"/>
      <c r="AK29" s="834">
        <v>673</v>
      </c>
      <c r="AL29" s="830"/>
      <c r="AM29" s="830"/>
      <c r="AN29" s="830"/>
      <c r="AO29" s="830"/>
      <c r="AP29" s="830" t="s">
        <v>486</v>
      </c>
      <c r="AQ29" s="830"/>
      <c r="AR29" s="830"/>
      <c r="AS29" s="830"/>
      <c r="AT29" s="830"/>
      <c r="AU29" s="830" t="s">
        <v>486</v>
      </c>
      <c r="AV29" s="830"/>
      <c r="AW29" s="830"/>
      <c r="AX29" s="830"/>
      <c r="AY29" s="830"/>
      <c r="AZ29" s="831" t="s">
        <v>486</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390</v>
      </c>
      <c r="C30" s="781"/>
      <c r="D30" s="781"/>
      <c r="E30" s="781"/>
      <c r="F30" s="781"/>
      <c r="G30" s="781"/>
      <c r="H30" s="781"/>
      <c r="I30" s="781"/>
      <c r="J30" s="781"/>
      <c r="K30" s="781"/>
      <c r="L30" s="781"/>
      <c r="M30" s="781"/>
      <c r="N30" s="781"/>
      <c r="O30" s="781"/>
      <c r="P30" s="782"/>
      <c r="Q30" s="783">
        <v>816</v>
      </c>
      <c r="R30" s="784"/>
      <c r="S30" s="784"/>
      <c r="T30" s="784"/>
      <c r="U30" s="784"/>
      <c r="V30" s="784">
        <v>812</v>
      </c>
      <c r="W30" s="784"/>
      <c r="X30" s="784"/>
      <c r="Y30" s="784"/>
      <c r="Z30" s="784"/>
      <c r="AA30" s="784">
        <v>3</v>
      </c>
      <c r="AB30" s="784"/>
      <c r="AC30" s="784"/>
      <c r="AD30" s="784"/>
      <c r="AE30" s="785"/>
      <c r="AF30" s="786">
        <v>3</v>
      </c>
      <c r="AG30" s="787"/>
      <c r="AH30" s="787"/>
      <c r="AI30" s="787"/>
      <c r="AJ30" s="788"/>
      <c r="AK30" s="834">
        <v>147</v>
      </c>
      <c r="AL30" s="830"/>
      <c r="AM30" s="830"/>
      <c r="AN30" s="830"/>
      <c r="AO30" s="830"/>
      <c r="AP30" s="830" t="s">
        <v>486</v>
      </c>
      <c r="AQ30" s="830"/>
      <c r="AR30" s="830"/>
      <c r="AS30" s="830"/>
      <c r="AT30" s="830"/>
      <c r="AU30" s="830" t="s">
        <v>486</v>
      </c>
      <c r="AV30" s="830"/>
      <c r="AW30" s="830"/>
      <c r="AX30" s="830"/>
      <c r="AY30" s="830"/>
      <c r="AZ30" s="831" t="s">
        <v>486</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391</v>
      </c>
      <c r="C31" s="781"/>
      <c r="D31" s="781"/>
      <c r="E31" s="781"/>
      <c r="F31" s="781"/>
      <c r="G31" s="781"/>
      <c r="H31" s="781"/>
      <c r="I31" s="781"/>
      <c r="J31" s="781"/>
      <c r="K31" s="781"/>
      <c r="L31" s="781"/>
      <c r="M31" s="781"/>
      <c r="N31" s="781"/>
      <c r="O31" s="781"/>
      <c r="P31" s="782"/>
      <c r="Q31" s="783">
        <v>982</v>
      </c>
      <c r="R31" s="784"/>
      <c r="S31" s="784"/>
      <c r="T31" s="784"/>
      <c r="U31" s="784"/>
      <c r="V31" s="784">
        <v>995</v>
      </c>
      <c r="W31" s="784"/>
      <c r="X31" s="784"/>
      <c r="Y31" s="784"/>
      <c r="Z31" s="784"/>
      <c r="AA31" s="784">
        <v>-14</v>
      </c>
      <c r="AB31" s="784"/>
      <c r="AC31" s="784"/>
      <c r="AD31" s="784"/>
      <c r="AE31" s="785"/>
      <c r="AF31" s="786">
        <v>507</v>
      </c>
      <c r="AG31" s="787"/>
      <c r="AH31" s="787"/>
      <c r="AI31" s="787"/>
      <c r="AJ31" s="788"/>
      <c r="AK31" s="834">
        <v>37</v>
      </c>
      <c r="AL31" s="830"/>
      <c r="AM31" s="830"/>
      <c r="AN31" s="830"/>
      <c r="AO31" s="830"/>
      <c r="AP31" s="830">
        <v>989</v>
      </c>
      <c r="AQ31" s="830"/>
      <c r="AR31" s="830"/>
      <c r="AS31" s="830"/>
      <c r="AT31" s="830"/>
      <c r="AU31" s="830">
        <v>11</v>
      </c>
      <c r="AV31" s="830"/>
      <c r="AW31" s="830"/>
      <c r="AX31" s="830"/>
      <c r="AY31" s="830"/>
      <c r="AZ31" s="831" t="s">
        <v>486</v>
      </c>
      <c r="BA31" s="831"/>
      <c r="BB31" s="831"/>
      <c r="BC31" s="831"/>
      <c r="BD31" s="831"/>
      <c r="BE31" s="832" t="s">
        <v>392</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393</v>
      </c>
      <c r="C32" s="781"/>
      <c r="D32" s="781"/>
      <c r="E32" s="781"/>
      <c r="F32" s="781"/>
      <c r="G32" s="781"/>
      <c r="H32" s="781"/>
      <c r="I32" s="781"/>
      <c r="J32" s="781"/>
      <c r="K32" s="781"/>
      <c r="L32" s="781"/>
      <c r="M32" s="781"/>
      <c r="N32" s="781"/>
      <c r="O32" s="781"/>
      <c r="P32" s="782"/>
      <c r="Q32" s="783">
        <v>992</v>
      </c>
      <c r="R32" s="784"/>
      <c r="S32" s="784"/>
      <c r="T32" s="784"/>
      <c r="U32" s="784"/>
      <c r="V32" s="784">
        <v>888</v>
      </c>
      <c r="W32" s="784"/>
      <c r="X32" s="784"/>
      <c r="Y32" s="784"/>
      <c r="Z32" s="784"/>
      <c r="AA32" s="784">
        <v>104</v>
      </c>
      <c r="AB32" s="784"/>
      <c r="AC32" s="784"/>
      <c r="AD32" s="784"/>
      <c r="AE32" s="785"/>
      <c r="AF32" s="786">
        <v>74</v>
      </c>
      <c r="AG32" s="787"/>
      <c r="AH32" s="787"/>
      <c r="AI32" s="787"/>
      <c r="AJ32" s="788"/>
      <c r="AK32" s="834">
        <v>312</v>
      </c>
      <c r="AL32" s="830"/>
      <c r="AM32" s="830"/>
      <c r="AN32" s="830"/>
      <c r="AO32" s="830"/>
      <c r="AP32" s="830">
        <v>3141</v>
      </c>
      <c r="AQ32" s="830"/>
      <c r="AR32" s="830"/>
      <c r="AS32" s="830"/>
      <c r="AT32" s="830"/>
      <c r="AU32" s="830">
        <v>2054</v>
      </c>
      <c r="AV32" s="830"/>
      <c r="AW32" s="830"/>
      <c r="AX32" s="830"/>
      <c r="AY32" s="830"/>
      <c r="AZ32" s="831" t="s">
        <v>486</v>
      </c>
      <c r="BA32" s="831"/>
      <c r="BB32" s="831"/>
      <c r="BC32" s="831"/>
      <c r="BD32" s="831"/>
      <c r="BE32" s="832" t="s">
        <v>392</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394</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376</v>
      </c>
      <c r="B63" s="789" t="s">
        <v>395</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763</v>
      </c>
      <c r="AG63" s="844"/>
      <c r="AH63" s="844"/>
      <c r="AI63" s="844"/>
      <c r="AJ63" s="845"/>
      <c r="AK63" s="846"/>
      <c r="AL63" s="841"/>
      <c r="AM63" s="841"/>
      <c r="AN63" s="841"/>
      <c r="AO63" s="841"/>
      <c r="AP63" s="844">
        <v>4130</v>
      </c>
      <c r="AQ63" s="844"/>
      <c r="AR63" s="844"/>
      <c r="AS63" s="844"/>
      <c r="AT63" s="844"/>
      <c r="AU63" s="844">
        <v>2065</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396</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397</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398</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546</v>
      </c>
      <c r="C68" s="870"/>
      <c r="D68" s="870"/>
      <c r="E68" s="870"/>
      <c r="F68" s="870"/>
      <c r="G68" s="870"/>
      <c r="H68" s="870"/>
      <c r="I68" s="870"/>
      <c r="J68" s="870"/>
      <c r="K68" s="870"/>
      <c r="L68" s="870"/>
      <c r="M68" s="870"/>
      <c r="N68" s="870"/>
      <c r="O68" s="870"/>
      <c r="P68" s="871"/>
      <c r="Q68" s="872">
        <v>343</v>
      </c>
      <c r="R68" s="866"/>
      <c r="S68" s="866"/>
      <c r="T68" s="866"/>
      <c r="U68" s="866"/>
      <c r="V68" s="866">
        <v>320</v>
      </c>
      <c r="W68" s="866"/>
      <c r="X68" s="866"/>
      <c r="Y68" s="866"/>
      <c r="Z68" s="866"/>
      <c r="AA68" s="866">
        <v>23</v>
      </c>
      <c r="AB68" s="866"/>
      <c r="AC68" s="866"/>
      <c r="AD68" s="866"/>
      <c r="AE68" s="866"/>
      <c r="AF68" s="866">
        <v>23</v>
      </c>
      <c r="AG68" s="866"/>
      <c r="AH68" s="866"/>
      <c r="AI68" s="866"/>
      <c r="AJ68" s="866"/>
      <c r="AK68" s="866">
        <v>16</v>
      </c>
      <c r="AL68" s="866"/>
      <c r="AM68" s="866"/>
      <c r="AN68" s="866"/>
      <c r="AO68" s="866"/>
      <c r="AP68" s="866" t="s">
        <v>486</v>
      </c>
      <c r="AQ68" s="866"/>
      <c r="AR68" s="866"/>
      <c r="AS68" s="866"/>
      <c r="AT68" s="866"/>
      <c r="AU68" s="866" t="s">
        <v>486</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547</v>
      </c>
      <c r="C69" s="874"/>
      <c r="D69" s="874"/>
      <c r="E69" s="874"/>
      <c r="F69" s="874"/>
      <c r="G69" s="874"/>
      <c r="H69" s="874"/>
      <c r="I69" s="874"/>
      <c r="J69" s="874"/>
      <c r="K69" s="874"/>
      <c r="L69" s="874"/>
      <c r="M69" s="874"/>
      <c r="N69" s="874"/>
      <c r="O69" s="874"/>
      <c r="P69" s="875"/>
      <c r="Q69" s="876">
        <v>10</v>
      </c>
      <c r="R69" s="830"/>
      <c r="S69" s="830"/>
      <c r="T69" s="830"/>
      <c r="U69" s="830"/>
      <c r="V69" s="830">
        <v>6</v>
      </c>
      <c r="W69" s="830"/>
      <c r="X69" s="830"/>
      <c r="Y69" s="830"/>
      <c r="Z69" s="830"/>
      <c r="AA69" s="830">
        <v>4</v>
      </c>
      <c r="AB69" s="830"/>
      <c r="AC69" s="830"/>
      <c r="AD69" s="830"/>
      <c r="AE69" s="830"/>
      <c r="AF69" s="830">
        <v>4</v>
      </c>
      <c r="AG69" s="830"/>
      <c r="AH69" s="830"/>
      <c r="AI69" s="830"/>
      <c r="AJ69" s="830"/>
      <c r="AK69" s="830" t="s">
        <v>486</v>
      </c>
      <c r="AL69" s="830"/>
      <c r="AM69" s="830"/>
      <c r="AN69" s="830"/>
      <c r="AO69" s="830"/>
      <c r="AP69" s="830" t="s">
        <v>486</v>
      </c>
      <c r="AQ69" s="830"/>
      <c r="AR69" s="830"/>
      <c r="AS69" s="830"/>
      <c r="AT69" s="830"/>
      <c r="AU69" s="830" t="s">
        <v>486</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548</v>
      </c>
      <c r="C70" s="874"/>
      <c r="D70" s="874"/>
      <c r="E70" s="874"/>
      <c r="F70" s="874"/>
      <c r="G70" s="874"/>
      <c r="H70" s="874"/>
      <c r="I70" s="874"/>
      <c r="J70" s="874"/>
      <c r="K70" s="874"/>
      <c r="L70" s="874"/>
      <c r="M70" s="874"/>
      <c r="N70" s="874"/>
      <c r="O70" s="874"/>
      <c r="P70" s="875"/>
      <c r="Q70" s="876">
        <v>22583</v>
      </c>
      <c r="R70" s="830"/>
      <c r="S70" s="830"/>
      <c r="T70" s="830"/>
      <c r="U70" s="830"/>
      <c r="V70" s="830">
        <v>21732</v>
      </c>
      <c r="W70" s="830"/>
      <c r="X70" s="830"/>
      <c r="Y70" s="830"/>
      <c r="Z70" s="830"/>
      <c r="AA70" s="830">
        <v>851</v>
      </c>
      <c r="AB70" s="830"/>
      <c r="AC70" s="830"/>
      <c r="AD70" s="830"/>
      <c r="AE70" s="830"/>
      <c r="AF70" s="830">
        <v>851</v>
      </c>
      <c r="AG70" s="830"/>
      <c r="AH70" s="830"/>
      <c r="AI70" s="830"/>
      <c r="AJ70" s="830"/>
      <c r="AK70" s="830">
        <v>21</v>
      </c>
      <c r="AL70" s="830"/>
      <c r="AM70" s="830"/>
      <c r="AN70" s="830"/>
      <c r="AO70" s="830"/>
      <c r="AP70" s="830" t="s">
        <v>486</v>
      </c>
      <c r="AQ70" s="830"/>
      <c r="AR70" s="830"/>
      <c r="AS70" s="830"/>
      <c r="AT70" s="830"/>
      <c r="AU70" s="830" t="s">
        <v>486</v>
      </c>
      <c r="AV70" s="830"/>
      <c r="AW70" s="830"/>
      <c r="AX70" s="830"/>
      <c r="AY70" s="830"/>
      <c r="AZ70" s="832" t="s">
        <v>554</v>
      </c>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548</v>
      </c>
      <c r="C71" s="874"/>
      <c r="D71" s="874"/>
      <c r="E71" s="874"/>
      <c r="F71" s="874"/>
      <c r="G71" s="874"/>
      <c r="H71" s="874"/>
      <c r="I71" s="874"/>
      <c r="J71" s="874"/>
      <c r="K71" s="874"/>
      <c r="L71" s="874"/>
      <c r="M71" s="874"/>
      <c r="N71" s="874"/>
      <c r="O71" s="874"/>
      <c r="P71" s="875"/>
      <c r="Q71" s="876">
        <v>138</v>
      </c>
      <c r="R71" s="830"/>
      <c r="S71" s="830"/>
      <c r="T71" s="830"/>
      <c r="U71" s="830"/>
      <c r="V71" s="830">
        <v>94</v>
      </c>
      <c r="W71" s="830"/>
      <c r="X71" s="830"/>
      <c r="Y71" s="830"/>
      <c r="Z71" s="830"/>
      <c r="AA71" s="830">
        <v>44</v>
      </c>
      <c r="AB71" s="830"/>
      <c r="AC71" s="830"/>
      <c r="AD71" s="830"/>
      <c r="AE71" s="830"/>
      <c r="AF71" s="830">
        <v>44</v>
      </c>
      <c r="AG71" s="830"/>
      <c r="AH71" s="830"/>
      <c r="AI71" s="830"/>
      <c r="AJ71" s="830"/>
      <c r="AK71" s="830" t="s">
        <v>486</v>
      </c>
      <c r="AL71" s="830"/>
      <c r="AM71" s="830"/>
      <c r="AN71" s="830"/>
      <c r="AO71" s="830"/>
      <c r="AP71" s="830" t="s">
        <v>486</v>
      </c>
      <c r="AQ71" s="830"/>
      <c r="AR71" s="830"/>
      <c r="AS71" s="830"/>
      <c r="AT71" s="830"/>
      <c r="AU71" s="830" t="s">
        <v>486</v>
      </c>
      <c r="AV71" s="830"/>
      <c r="AW71" s="830"/>
      <c r="AX71" s="830"/>
      <c r="AY71" s="830"/>
      <c r="AZ71" s="832" t="s">
        <v>556</v>
      </c>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549</v>
      </c>
      <c r="C72" s="874"/>
      <c r="D72" s="874"/>
      <c r="E72" s="874"/>
      <c r="F72" s="874"/>
      <c r="G72" s="874"/>
      <c r="H72" s="874"/>
      <c r="I72" s="874"/>
      <c r="J72" s="874"/>
      <c r="K72" s="874"/>
      <c r="L72" s="874"/>
      <c r="M72" s="874"/>
      <c r="N72" s="874"/>
      <c r="O72" s="874"/>
      <c r="P72" s="875"/>
      <c r="Q72" s="876">
        <v>308</v>
      </c>
      <c r="R72" s="830"/>
      <c r="S72" s="830"/>
      <c r="T72" s="830"/>
      <c r="U72" s="830"/>
      <c r="V72" s="830">
        <v>290</v>
      </c>
      <c r="W72" s="830"/>
      <c r="X72" s="830"/>
      <c r="Y72" s="830"/>
      <c r="Z72" s="830"/>
      <c r="AA72" s="830">
        <v>18</v>
      </c>
      <c r="AB72" s="830"/>
      <c r="AC72" s="830"/>
      <c r="AD72" s="830"/>
      <c r="AE72" s="830"/>
      <c r="AF72" s="830">
        <v>18</v>
      </c>
      <c r="AG72" s="830"/>
      <c r="AH72" s="830"/>
      <c r="AI72" s="830"/>
      <c r="AJ72" s="830"/>
      <c r="AK72" s="830">
        <v>7</v>
      </c>
      <c r="AL72" s="830"/>
      <c r="AM72" s="830"/>
      <c r="AN72" s="830"/>
      <c r="AO72" s="830"/>
      <c r="AP72" s="830" t="s">
        <v>486</v>
      </c>
      <c r="AQ72" s="830"/>
      <c r="AR72" s="830"/>
      <c r="AS72" s="830"/>
      <c r="AT72" s="830"/>
      <c r="AU72" s="830" t="s">
        <v>486</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550</v>
      </c>
      <c r="C73" s="874"/>
      <c r="D73" s="874"/>
      <c r="E73" s="874"/>
      <c r="F73" s="874"/>
      <c r="G73" s="874"/>
      <c r="H73" s="874"/>
      <c r="I73" s="874"/>
      <c r="J73" s="874"/>
      <c r="K73" s="874"/>
      <c r="L73" s="874"/>
      <c r="M73" s="874"/>
      <c r="N73" s="874"/>
      <c r="O73" s="874"/>
      <c r="P73" s="875"/>
      <c r="Q73" s="876">
        <v>2263</v>
      </c>
      <c r="R73" s="830"/>
      <c r="S73" s="830"/>
      <c r="T73" s="830"/>
      <c r="U73" s="830"/>
      <c r="V73" s="830">
        <v>2225</v>
      </c>
      <c r="W73" s="830"/>
      <c r="X73" s="830"/>
      <c r="Y73" s="830"/>
      <c r="Z73" s="830"/>
      <c r="AA73" s="830">
        <v>38</v>
      </c>
      <c r="AB73" s="830"/>
      <c r="AC73" s="830"/>
      <c r="AD73" s="830"/>
      <c r="AE73" s="830"/>
      <c r="AF73" s="830">
        <v>38</v>
      </c>
      <c r="AG73" s="830"/>
      <c r="AH73" s="830"/>
      <c r="AI73" s="830"/>
      <c r="AJ73" s="830"/>
      <c r="AK73" s="830" t="s">
        <v>486</v>
      </c>
      <c r="AL73" s="830"/>
      <c r="AM73" s="830"/>
      <c r="AN73" s="830"/>
      <c r="AO73" s="830"/>
      <c r="AP73" s="830" t="s">
        <v>486</v>
      </c>
      <c r="AQ73" s="830"/>
      <c r="AR73" s="830"/>
      <c r="AS73" s="830"/>
      <c r="AT73" s="830"/>
      <c r="AU73" s="830" t="s">
        <v>486</v>
      </c>
      <c r="AV73" s="830"/>
      <c r="AW73" s="830"/>
      <c r="AX73" s="830"/>
      <c r="AY73" s="830"/>
      <c r="AZ73" s="832" t="s">
        <v>554</v>
      </c>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t="s">
        <v>550</v>
      </c>
      <c r="C74" s="874"/>
      <c r="D74" s="874"/>
      <c r="E74" s="874"/>
      <c r="F74" s="874"/>
      <c r="G74" s="874"/>
      <c r="H74" s="874"/>
      <c r="I74" s="874"/>
      <c r="J74" s="874"/>
      <c r="K74" s="874"/>
      <c r="L74" s="874"/>
      <c r="M74" s="874"/>
      <c r="N74" s="874"/>
      <c r="O74" s="874"/>
      <c r="P74" s="875"/>
      <c r="Q74" s="876">
        <v>924950</v>
      </c>
      <c r="R74" s="830"/>
      <c r="S74" s="830"/>
      <c r="T74" s="830"/>
      <c r="U74" s="830"/>
      <c r="V74" s="830">
        <v>909345</v>
      </c>
      <c r="W74" s="830"/>
      <c r="X74" s="830"/>
      <c r="Y74" s="830"/>
      <c r="Z74" s="830"/>
      <c r="AA74" s="830">
        <v>15606</v>
      </c>
      <c r="AB74" s="830"/>
      <c r="AC74" s="830"/>
      <c r="AD74" s="830"/>
      <c r="AE74" s="830"/>
      <c r="AF74" s="830">
        <v>15606</v>
      </c>
      <c r="AG74" s="830"/>
      <c r="AH74" s="830"/>
      <c r="AI74" s="830"/>
      <c r="AJ74" s="830"/>
      <c r="AK74" s="830">
        <v>9690</v>
      </c>
      <c r="AL74" s="830"/>
      <c r="AM74" s="830"/>
      <c r="AN74" s="830"/>
      <c r="AO74" s="830"/>
      <c r="AP74" s="830" t="s">
        <v>486</v>
      </c>
      <c r="AQ74" s="830"/>
      <c r="AR74" s="830"/>
      <c r="AS74" s="830"/>
      <c r="AT74" s="830"/>
      <c r="AU74" s="830" t="s">
        <v>486</v>
      </c>
      <c r="AV74" s="830"/>
      <c r="AW74" s="830"/>
      <c r="AX74" s="830"/>
      <c r="AY74" s="830"/>
      <c r="AZ74" s="832" t="s">
        <v>555</v>
      </c>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t="s">
        <v>551</v>
      </c>
      <c r="C75" s="874"/>
      <c r="D75" s="874"/>
      <c r="E75" s="874"/>
      <c r="F75" s="874"/>
      <c r="G75" s="874"/>
      <c r="H75" s="874"/>
      <c r="I75" s="874"/>
      <c r="J75" s="874"/>
      <c r="K75" s="874"/>
      <c r="L75" s="874"/>
      <c r="M75" s="874"/>
      <c r="N75" s="874"/>
      <c r="O75" s="874"/>
      <c r="P75" s="875"/>
      <c r="Q75" s="877">
        <v>7139</v>
      </c>
      <c r="R75" s="878"/>
      <c r="S75" s="878"/>
      <c r="T75" s="878"/>
      <c r="U75" s="834"/>
      <c r="V75" s="879">
        <v>6979</v>
      </c>
      <c r="W75" s="878"/>
      <c r="X75" s="878"/>
      <c r="Y75" s="878"/>
      <c r="Z75" s="834"/>
      <c r="AA75" s="879">
        <v>160</v>
      </c>
      <c r="AB75" s="878"/>
      <c r="AC75" s="878"/>
      <c r="AD75" s="878"/>
      <c r="AE75" s="834"/>
      <c r="AF75" s="879">
        <v>160</v>
      </c>
      <c r="AG75" s="878"/>
      <c r="AH75" s="878"/>
      <c r="AI75" s="878"/>
      <c r="AJ75" s="834"/>
      <c r="AK75" s="879">
        <v>208</v>
      </c>
      <c r="AL75" s="878"/>
      <c r="AM75" s="878"/>
      <c r="AN75" s="878"/>
      <c r="AO75" s="834"/>
      <c r="AP75" s="879">
        <v>986</v>
      </c>
      <c r="AQ75" s="878"/>
      <c r="AR75" s="878"/>
      <c r="AS75" s="878"/>
      <c r="AT75" s="834"/>
      <c r="AU75" s="879">
        <v>99</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376</v>
      </c>
      <c r="B88" s="789" t="s">
        <v>399</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16744</v>
      </c>
      <c r="AG88" s="844"/>
      <c r="AH88" s="844"/>
      <c r="AI88" s="844"/>
      <c r="AJ88" s="844"/>
      <c r="AK88" s="841"/>
      <c r="AL88" s="841"/>
      <c r="AM88" s="841"/>
      <c r="AN88" s="841"/>
      <c r="AO88" s="841"/>
      <c r="AP88" s="844">
        <v>986</v>
      </c>
      <c r="AQ88" s="844"/>
      <c r="AR88" s="844"/>
      <c r="AS88" s="844"/>
      <c r="AT88" s="844"/>
      <c r="AU88" s="844">
        <v>99</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400</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30</v>
      </c>
      <c r="CS102" s="852"/>
      <c r="CT102" s="852"/>
      <c r="CU102" s="852"/>
      <c r="CV102" s="891"/>
      <c r="CW102" s="890" t="s">
        <v>486</v>
      </c>
      <c r="CX102" s="852"/>
      <c r="CY102" s="852"/>
      <c r="CZ102" s="852"/>
      <c r="DA102" s="891"/>
      <c r="DB102" s="890" t="s">
        <v>486</v>
      </c>
      <c r="DC102" s="852"/>
      <c r="DD102" s="852"/>
      <c r="DE102" s="852"/>
      <c r="DF102" s="891"/>
      <c r="DG102" s="890" t="s">
        <v>486</v>
      </c>
      <c r="DH102" s="852"/>
      <c r="DI102" s="852"/>
      <c r="DJ102" s="852"/>
      <c r="DK102" s="891"/>
      <c r="DL102" s="890" t="s">
        <v>486</v>
      </c>
      <c r="DM102" s="852"/>
      <c r="DN102" s="852"/>
      <c r="DO102" s="852"/>
      <c r="DP102" s="891"/>
      <c r="DQ102" s="890" t="s">
        <v>486</v>
      </c>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401</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402</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403</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404</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405</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406</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407</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408</v>
      </c>
      <c r="AB109" s="893"/>
      <c r="AC109" s="893"/>
      <c r="AD109" s="893"/>
      <c r="AE109" s="894"/>
      <c r="AF109" s="892" t="s">
        <v>409</v>
      </c>
      <c r="AG109" s="893"/>
      <c r="AH109" s="893"/>
      <c r="AI109" s="893"/>
      <c r="AJ109" s="894"/>
      <c r="AK109" s="892" t="s">
        <v>294</v>
      </c>
      <c r="AL109" s="893"/>
      <c r="AM109" s="893"/>
      <c r="AN109" s="893"/>
      <c r="AO109" s="894"/>
      <c r="AP109" s="892" t="s">
        <v>410</v>
      </c>
      <c r="AQ109" s="893"/>
      <c r="AR109" s="893"/>
      <c r="AS109" s="893"/>
      <c r="AT109" s="895"/>
      <c r="AU109" s="912" t="s">
        <v>407</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408</v>
      </c>
      <c r="BR109" s="893"/>
      <c r="BS109" s="893"/>
      <c r="BT109" s="893"/>
      <c r="BU109" s="894"/>
      <c r="BV109" s="892" t="s">
        <v>409</v>
      </c>
      <c r="BW109" s="893"/>
      <c r="BX109" s="893"/>
      <c r="BY109" s="893"/>
      <c r="BZ109" s="894"/>
      <c r="CA109" s="892" t="s">
        <v>294</v>
      </c>
      <c r="CB109" s="893"/>
      <c r="CC109" s="893"/>
      <c r="CD109" s="893"/>
      <c r="CE109" s="894"/>
      <c r="CF109" s="913" t="s">
        <v>410</v>
      </c>
      <c r="CG109" s="913"/>
      <c r="CH109" s="913"/>
      <c r="CI109" s="913"/>
      <c r="CJ109" s="913"/>
      <c r="CK109" s="892" t="s">
        <v>411</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408</v>
      </c>
      <c r="DH109" s="893"/>
      <c r="DI109" s="893"/>
      <c r="DJ109" s="893"/>
      <c r="DK109" s="894"/>
      <c r="DL109" s="892" t="s">
        <v>409</v>
      </c>
      <c r="DM109" s="893"/>
      <c r="DN109" s="893"/>
      <c r="DO109" s="893"/>
      <c r="DP109" s="894"/>
      <c r="DQ109" s="892" t="s">
        <v>294</v>
      </c>
      <c r="DR109" s="893"/>
      <c r="DS109" s="893"/>
      <c r="DT109" s="893"/>
      <c r="DU109" s="894"/>
      <c r="DV109" s="892" t="s">
        <v>410</v>
      </c>
      <c r="DW109" s="893"/>
      <c r="DX109" s="893"/>
      <c r="DY109" s="893"/>
      <c r="DZ109" s="895"/>
    </row>
    <row r="110" spans="1:131" s="218" customFormat="1" ht="26.25" customHeight="1" x14ac:dyDescent="0.15">
      <c r="A110" s="896" t="s">
        <v>412</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1067690</v>
      </c>
      <c r="AB110" s="900"/>
      <c r="AC110" s="900"/>
      <c r="AD110" s="900"/>
      <c r="AE110" s="901"/>
      <c r="AF110" s="902">
        <v>1052456</v>
      </c>
      <c r="AG110" s="900"/>
      <c r="AH110" s="900"/>
      <c r="AI110" s="900"/>
      <c r="AJ110" s="901"/>
      <c r="AK110" s="902">
        <v>996649</v>
      </c>
      <c r="AL110" s="900"/>
      <c r="AM110" s="900"/>
      <c r="AN110" s="900"/>
      <c r="AO110" s="901"/>
      <c r="AP110" s="903">
        <v>11.1</v>
      </c>
      <c r="AQ110" s="904"/>
      <c r="AR110" s="904"/>
      <c r="AS110" s="904"/>
      <c r="AT110" s="905"/>
      <c r="AU110" s="906" t="s">
        <v>69</v>
      </c>
      <c r="AV110" s="907"/>
      <c r="AW110" s="907"/>
      <c r="AX110" s="907"/>
      <c r="AY110" s="907"/>
      <c r="AZ110" s="929" t="s">
        <v>413</v>
      </c>
      <c r="BA110" s="897"/>
      <c r="BB110" s="897"/>
      <c r="BC110" s="897"/>
      <c r="BD110" s="897"/>
      <c r="BE110" s="897"/>
      <c r="BF110" s="897"/>
      <c r="BG110" s="897"/>
      <c r="BH110" s="897"/>
      <c r="BI110" s="897"/>
      <c r="BJ110" s="897"/>
      <c r="BK110" s="897"/>
      <c r="BL110" s="897"/>
      <c r="BM110" s="897"/>
      <c r="BN110" s="897"/>
      <c r="BO110" s="897"/>
      <c r="BP110" s="898"/>
      <c r="BQ110" s="930">
        <v>8338562</v>
      </c>
      <c r="BR110" s="931"/>
      <c r="BS110" s="931"/>
      <c r="BT110" s="931"/>
      <c r="BU110" s="931"/>
      <c r="BV110" s="931">
        <v>7917502</v>
      </c>
      <c r="BW110" s="931"/>
      <c r="BX110" s="931"/>
      <c r="BY110" s="931"/>
      <c r="BZ110" s="931"/>
      <c r="CA110" s="931">
        <v>7582394</v>
      </c>
      <c r="CB110" s="931"/>
      <c r="CC110" s="931"/>
      <c r="CD110" s="931"/>
      <c r="CE110" s="931"/>
      <c r="CF110" s="944">
        <v>84.4</v>
      </c>
      <c r="CG110" s="945"/>
      <c r="CH110" s="945"/>
      <c r="CI110" s="945"/>
      <c r="CJ110" s="945"/>
      <c r="CK110" s="946" t="s">
        <v>414</v>
      </c>
      <c r="CL110" s="947"/>
      <c r="CM110" s="929" t="s">
        <v>415</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v>209947</v>
      </c>
      <c r="DH110" s="931"/>
      <c r="DI110" s="931"/>
      <c r="DJ110" s="931"/>
      <c r="DK110" s="931"/>
      <c r="DL110" s="931">
        <v>140475</v>
      </c>
      <c r="DM110" s="931"/>
      <c r="DN110" s="931"/>
      <c r="DO110" s="931"/>
      <c r="DP110" s="931"/>
      <c r="DQ110" s="931">
        <v>70493</v>
      </c>
      <c r="DR110" s="931"/>
      <c r="DS110" s="931"/>
      <c r="DT110" s="931"/>
      <c r="DU110" s="931"/>
      <c r="DV110" s="932">
        <v>0.8</v>
      </c>
      <c r="DW110" s="932"/>
      <c r="DX110" s="932"/>
      <c r="DY110" s="932"/>
      <c r="DZ110" s="933"/>
    </row>
    <row r="111" spans="1:131" s="218" customFormat="1" ht="26.25" customHeight="1" x14ac:dyDescent="0.15">
      <c r="A111" s="934" t="s">
        <v>416</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417</v>
      </c>
      <c r="BA111" s="923"/>
      <c r="BB111" s="923"/>
      <c r="BC111" s="923"/>
      <c r="BD111" s="923"/>
      <c r="BE111" s="923"/>
      <c r="BF111" s="923"/>
      <c r="BG111" s="923"/>
      <c r="BH111" s="923"/>
      <c r="BI111" s="923"/>
      <c r="BJ111" s="923"/>
      <c r="BK111" s="923"/>
      <c r="BL111" s="923"/>
      <c r="BM111" s="923"/>
      <c r="BN111" s="923"/>
      <c r="BO111" s="923"/>
      <c r="BP111" s="924"/>
      <c r="BQ111" s="925">
        <v>209947</v>
      </c>
      <c r="BR111" s="926"/>
      <c r="BS111" s="926"/>
      <c r="BT111" s="926"/>
      <c r="BU111" s="926"/>
      <c r="BV111" s="926">
        <v>140475</v>
      </c>
      <c r="BW111" s="926"/>
      <c r="BX111" s="926"/>
      <c r="BY111" s="926"/>
      <c r="BZ111" s="926"/>
      <c r="CA111" s="926">
        <v>70493</v>
      </c>
      <c r="CB111" s="926"/>
      <c r="CC111" s="926"/>
      <c r="CD111" s="926"/>
      <c r="CE111" s="926"/>
      <c r="CF111" s="920">
        <v>0.8</v>
      </c>
      <c r="CG111" s="921"/>
      <c r="CH111" s="921"/>
      <c r="CI111" s="921"/>
      <c r="CJ111" s="921"/>
      <c r="CK111" s="948"/>
      <c r="CL111" s="949"/>
      <c r="CM111" s="922" t="s">
        <v>418</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419</v>
      </c>
      <c r="B112" s="953"/>
      <c r="C112" s="923" t="s">
        <v>420</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421</v>
      </c>
      <c r="BA112" s="923"/>
      <c r="BB112" s="923"/>
      <c r="BC112" s="923"/>
      <c r="BD112" s="923"/>
      <c r="BE112" s="923"/>
      <c r="BF112" s="923"/>
      <c r="BG112" s="923"/>
      <c r="BH112" s="923"/>
      <c r="BI112" s="923"/>
      <c r="BJ112" s="923"/>
      <c r="BK112" s="923"/>
      <c r="BL112" s="923"/>
      <c r="BM112" s="923"/>
      <c r="BN112" s="923"/>
      <c r="BO112" s="923"/>
      <c r="BP112" s="924"/>
      <c r="BQ112" s="925">
        <v>2197225</v>
      </c>
      <c r="BR112" s="926"/>
      <c r="BS112" s="926"/>
      <c r="BT112" s="926"/>
      <c r="BU112" s="926"/>
      <c r="BV112" s="926">
        <v>2103449</v>
      </c>
      <c r="BW112" s="926"/>
      <c r="BX112" s="926"/>
      <c r="BY112" s="926"/>
      <c r="BZ112" s="926"/>
      <c r="CA112" s="926">
        <v>2065023</v>
      </c>
      <c r="CB112" s="926"/>
      <c r="CC112" s="926"/>
      <c r="CD112" s="926"/>
      <c r="CE112" s="926"/>
      <c r="CF112" s="920">
        <v>23</v>
      </c>
      <c r="CG112" s="921"/>
      <c r="CH112" s="921"/>
      <c r="CI112" s="921"/>
      <c r="CJ112" s="921"/>
      <c r="CK112" s="948"/>
      <c r="CL112" s="949"/>
      <c r="CM112" s="922" t="s">
        <v>422</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423</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235415</v>
      </c>
      <c r="AB113" s="938"/>
      <c r="AC113" s="938"/>
      <c r="AD113" s="938"/>
      <c r="AE113" s="939"/>
      <c r="AF113" s="940">
        <v>267396</v>
      </c>
      <c r="AG113" s="938"/>
      <c r="AH113" s="938"/>
      <c r="AI113" s="938"/>
      <c r="AJ113" s="939"/>
      <c r="AK113" s="940">
        <v>235017</v>
      </c>
      <c r="AL113" s="938"/>
      <c r="AM113" s="938"/>
      <c r="AN113" s="938"/>
      <c r="AO113" s="939"/>
      <c r="AP113" s="941">
        <v>2.6</v>
      </c>
      <c r="AQ113" s="942"/>
      <c r="AR113" s="942"/>
      <c r="AS113" s="942"/>
      <c r="AT113" s="943"/>
      <c r="AU113" s="908"/>
      <c r="AV113" s="909"/>
      <c r="AW113" s="909"/>
      <c r="AX113" s="909"/>
      <c r="AY113" s="909"/>
      <c r="AZ113" s="922" t="s">
        <v>424</v>
      </c>
      <c r="BA113" s="923"/>
      <c r="BB113" s="923"/>
      <c r="BC113" s="923"/>
      <c r="BD113" s="923"/>
      <c r="BE113" s="923"/>
      <c r="BF113" s="923"/>
      <c r="BG113" s="923"/>
      <c r="BH113" s="923"/>
      <c r="BI113" s="923"/>
      <c r="BJ113" s="923"/>
      <c r="BK113" s="923"/>
      <c r="BL113" s="923"/>
      <c r="BM113" s="923"/>
      <c r="BN113" s="923"/>
      <c r="BO113" s="923"/>
      <c r="BP113" s="924"/>
      <c r="BQ113" s="925">
        <v>56496</v>
      </c>
      <c r="BR113" s="926"/>
      <c r="BS113" s="926"/>
      <c r="BT113" s="926"/>
      <c r="BU113" s="926"/>
      <c r="BV113" s="926">
        <v>34909</v>
      </c>
      <c r="BW113" s="926"/>
      <c r="BX113" s="926"/>
      <c r="BY113" s="926"/>
      <c r="BZ113" s="926"/>
      <c r="CA113" s="926">
        <v>99380</v>
      </c>
      <c r="CB113" s="926"/>
      <c r="CC113" s="926"/>
      <c r="CD113" s="926"/>
      <c r="CE113" s="926"/>
      <c r="CF113" s="920">
        <v>1.1000000000000001</v>
      </c>
      <c r="CG113" s="921"/>
      <c r="CH113" s="921"/>
      <c r="CI113" s="921"/>
      <c r="CJ113" s="921"/>
      <c r="CK113" s="948"/>
      <c r="CL113" s="949"/>
      <c r="CM113" s="922" t="s">
        <v>425</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426</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25725</v>
      </c>
      <c r="AB114" s="959"/>
      <c r="AC114" s="959"/>
      <c r="AD114" s="959"/>
      <c r="AE114" s="960"/>
      <c r="AF114" s="961">
        <v>22144</v>
      </c>
      <c r="AG114" s="959"/>
      <c r="AH114" s="959"/>
      <c r="AI114" s="959"/>
      <c r="AJ114" s="960"/>
      <c r="AK114" s="961">
        <v>18575</v>
      </c>
      <c r="AL114" s="959"/>
      <c r="AM114" s="959"/>
      <c r="AN114" s="959"/>
      <c r="AO114" s="960"/>
      <c r="AP114" s="962">
        <v>0.2</v>
      </c>
      <c r="AQ114" s="963"/>
      <c r="AR114" s="963"/>
      <c r="AS114" s="963"/>
      <c r="AT114" s="964"/>
      <c r="AU114" s="908"/>
      <c r="AV114" s="909"/>
      <c r="AW114" s="909"/>
      <c r="AX114" s="909"/>
      <c r="AY114" s="909"/>
      <c r="AZ114" s="922" t="s">
        <v>427</v>
      </c>
      <c r="BA114" s="923"/>
      <c r="BB114" s="923"/>
      <c r="BC114" s="923"/>
      <c r="BD114" s="923"/>
      <c r="BE114" s="923"/>
      <c r="BF114" s="923"/>
      <c r="BG114" s="923"/>
      <c r="BH114" s="923"/>
      <c r="BI114" s="923"/>
      <c r="BJ114" s="923"/>
      <c r="BK114" s="923"/>
      <c r="BL114" s="923"/>
      <c r="BM114" s="923"/>
      <c r="BN114" s="923"/>
      <c r="BO114" s="923"/>
      <c r="BP114" s="924"/>
      <c r="BQ114" s="925">
        <v>434068</v>
      </c>
      <c r="BR114" s="926"/>
      <c r="BS114" s="926"/>
      <c r="BT114" s="926"/>
      <c r="BU114" s="926"/>
      <c r="BV114" s="926">
        <v>535729</v>
      </c>
      <c r="BW114" s="926"/>
      <c r="BX114" s="926"/>
      <c r="BY114" s="926"/>
      <c r="BZ114" s="926"/>
      <c r="CA114" s="926">
        <v>489707</v>
      </c>
      <c r="CB114" s="926"/>
      <c r="CC114" s="926"/>
      <c r="CD114" s="926"/>
      <c r="CE114" s="926"/>
      <c r="CF114" s="920">
        <v>5.5</v>
      </c>
      <c r="CG114" s="921"/>
      <c r="CH114" s="921"/>
      <c r="CI114" s="921"/>
      <c r="CJ114" s="921"/>
      <c r="CK114" s="948"/>
      <c r="CL114" s="949"/>
      <c r="CM114" s="922" t="s">
        <v>428</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429</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128187</v>
      </c>
      <c r="AB115" s="938"/>
      <c r="AC115" s="938"/>
      <c r="AD115" s="938"/>
      <c r="AE115" s="939"/>
      <c r="AF115" s="940">
        <v>129045</v>
      </c>
      <c r="AG115" s="938"/>
      <c r="AH115" s="938"/>
      <c r="AI115" s="938"/>
      <c r="AJ115" s="939"/>
      <c r="AK115" s="940">
        <v>129045</v>
      </c>
      <c r="AL115" s="938"/>
      <c r="AM115" s="938"/>
      <c r="AN115" s="938"/>
      <c r="AO115" s="939"/>
      <c r="AP115" s="941">
        <v>1.4</v>
      </c>
      <c r="AQ115" s="942"/>
      <c r="AR115" s="942"/>
      <c r="AS115" s="942"/>
      <c r="AT115" s="943"/>
      <c r="AU115" s="908"/>
      <c r="AV115" s="909"/>
      <c r="AW115" s="909"/>
      <c r="AX115" s="909"/>
      <c r="AY115" s="909"/>
      <c r="AZ115" s="922" t="s">
        <v>430</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431</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432</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433</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434</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435</v>
      </c>
      <c r="Z117" s="894"/>
      <c r="AA117" s="978">
        <v>1457017</v>
      </c>
      <c r="AB117" s="979"/>
      <c r="AC117" s="979"/>
      <c r="AD117" s="979"/>
      <c r="AE117" s="980"/>
      <c r="AF117" s="981">
        <v>1471041</v>
      </c>
      <c r="AG117" s="979"/>
      <c r="AH117" s="979"/>
      <c r="AI117" s="979"/>
      <c r="AJ117" s="980"/>
      <c r="AK117" s="981">
        <v>1379286</v>
      </c>
      <c r="AL117" s="979"/>
      <c r="AM117" s="979"/>
      <c r="AN117" s="979"/>
      <c r="AO117" s="980"/>
      <c r="AP117" s="982"/>
      <c r="AQ117" s="983"/>
      <c r="AR117" s="983"/>
      <c r="AS117" s="983"/>
      <c r="AT117" s="984"/>
      <c r="AU117" s="908"/>
      <c r="AV117" s="909"/>
      <c r="AW117" s="909"/>
      <c r="AX117" s="909"/>
      <c r="AY117" s="909"/>
      <c r="AZ117" s="974" t="s">
        <v>436</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437</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411</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408</v>
      </c>
      <c r="AB118" s="893"/>
      <c r="AC118" s="893"/>
      <c r="AD118" s="893"/>
      <c r="AE118" s="894"/>
      <c r="AF118" s="892" t="s">
        <v>409</v>
      </c>
      <c r="AG118" s="893"/>
      <c r="AH118" s="893"/>
      <c r="AI118" s="893"/>
      <c r="AJ118" s="894"/>
      <c r="AK118" s="892" t="s">
        <v>294</v>
      </c>
      <c r="AL118" s="893"/>
      <c r="AM118" s="893"/>
      <c r="AN118" s="893"/>
      <c r="AO118" s="894"/>
      <c r="AP118" s="970" t="s">
        <v>410</v>
      </c>
      <c r="AQ118" s="971"/>
      <c r="AR118" s="971"/>
      <c r="AS118" s="971"/>
      <c r="AT118" s="972"/>
      <c r="AU118" s="908"/>
      <c r="AV118" s="909"/>
      <c r="AW118" s="909"/>
      <c r="AX118" s="909"/>
      <c r="AY118" s="909"/>
      <c r="AZ118" s="973" t="s">
        <v>438</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439</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6" t="s">
        <v>414</v>
      </c>
      <c r="B119" s="947"/>
      <c r="C119" s="929" t="s">
        <v>415</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v>128187</v>
      </c>
      <c r="AB119" s="900"/>
      <c r="AC119" s="900"/>
      <c r="AD119" s="900"/>
      <c r="AE119" s="901"/>
      <c r="AF119" s="902">
        <v>129045</v>
      </c>
      <c r="AG119" s="900"/>
      <c r="AH119" s="900"/>
      <c r="AI119" s="900"/>
      <c r="AJ119" s="901"/>
      <c r="AK119" s="902">
        <v>129045</v>
      </c>
      <c r="AL119" s="900"/>
      <c r="AM119" s="900"/>
      <c r="AN119" s="900"/>
      <c r="AO119" s="901"/>
      <c r="AP119" s="903">
        <v>1.4</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440</v>
      </c>
      <c r="BP119" s="1005"/>
      <c r="BQ119" s="999">
        <v>11236298</v>
      </c>
      <c r="BR119" s="1000"/>
      <c r="BS119" s="1000"/>
      <c r="BT119" s="1000"/>
      <c r="BU119" s="1000"/>
      <c r="BV119" s="1000">
        <v>10732064</v>
      </c>
      <c r="BW119" s="1000"/>
      <c r="BX119" s="1000"/>
      <c r="BY119" s="1000"/>
      <c r="BZ119" s="1000"/>
      <c r="CA119" s="1000">
        <v>10306997</v>
      </c>
      <c r="CB119" s="1000"/>
      <c r="CC119" s="1000"/>
      <c r="CD119" s="1000"/>
      <c r="CE119" s="1000"/>
      <c r="CF119" s="1001"/>
      <c r="CG119" s="1002"/>
      <c r="CH119" s="1002"/>
      <c r="CI119" s="1002"/>
      <c r="CJ119" s="1003"/>
      <c r="CK119" s="950"/>
      <c r="CL119" s="951"/>
      <c r="CM119" s="973" t="s">
        <v>441</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15">
      <c r="A120" s="1057"/>
      <c r="B120" s="949"/>
      <c r="C120" s="922" t="s">
        <v>418</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442</v>
      </c>
      <c r="AV120" s="992"/>
      <c r="AW120" s="992"/>
      <c r="AX120" s="992"/>
      <c r="AY120" s="993"/>
      <c r="AZ120" s="929" t="s">
        <v>443</v>
      </c>
      <c r="BA120" s="897"/>
      <c r="BB120" s="897"/>
      <c r="BC120" s="897"/>
      <c r="BD120" s="897"/>
      <c r="BE120" s="897"/>
      <c r="BF120" s="897"/>
      <c r="BG120" s="897"/>
      <c r="BH120" s="897"/>
      <c r="BI120" s="897"/>
      <c r="BJ120" s="897"/>
      <c r="BK120" s="897"/>
      <c r="BL120" s="897"/>
      <c r="BM120" s="897"/>
      <c r="BN120" s="897"/>
      <c r="BO120" s="897"/>
      <c r="BP120" s="898"/>
      <c r="BQ120" s="930">
        <v>2339970</v>
      </c>
      <c r="BR120" s="931"/>
      <c r="BS120" s="931"/>
      <c r="BT120" s="931"/>
      <c r="BU120" s="931"/>
      <c r="BV120" s="931">
        <v>2452314</v>
      </c>
      <c r="BW120" s="931"/>
      <c r="BX120" s="931"/>
      <c r="BY120" s="931"/>
      <c r="BZ120" s="931"/>
      <c r="CA120" s="931">
        <v>2320360</v>
      </c>
      <c r="CB120" s="931"/>
      <c r="CC120" s="931"/>
      <c r="CD120" s="931"/>
      <c r="CE120" s="931"/>
      <c r="CF120" s="944">
        <v>25.8</v>
      </c>
      <c r="CG120" s="945"/>
      <c r="CH120" s="945"/>
      <c r="CI120" s="945"/>
      <c r="CJ120" s="945"/>
      <c r="CK120" s="1006" t="s">
        <v>444</v>
      </c>
      <c r="CL120" s="1007"/>
      <c r="CM120" s="1007"/>
      <c r="CN120" s="1007"/>
      <c r="CO120" s="1008"/>
      <c r="CP120" s="1014" t="s">
        <v>393</v>
      </c>
      <c r="CQ120" s="1015"/>
      <c r="CR120" s="1015"/>
      <c r="CS120" s="1015"/>
      <c r="CT120" s="1015"/>
      <c r="CU120" s="1015"/>
      <c r="CV120" s="1015"/>
      <c r="CW120" s="1015"/>
      <c r="CX120" s="1015"/>
      <c r="CY120" s="1015"/>
      <c r="CZ120" s="1015"/>
      <c r="DA120" s="1015"/>
      <c r="DB120" s="1015"/>
      <c r="DC120" s="1015"/>
      <c r="DD120" s="1015"/>
      <c r="DE120" s="1015"/>
      <c r="DF120" s="1016"/>
      <c r="DG120" s="930">
        <v>2186313</v>
      </c>
      <c r="DH120" s="931"/>
      <c r="DI120" s="931"/>
      <c r="DJ120" s="931"/>
      <c r="DK120" s="931"/>
      <c r="DL120" s="931">
        <v>2094796</v>
      </c>
      <c r="DM120" s="931"/>
      <c r="DN120" s="931"/>
      <c r="DO120" s="931"/>
      <c r="DP120" s="931"/>
      <c r="DQ120" s="931">
        <v>2054149</v>
      </c>
      <c r="DR120" s="931"/>
      <c r="DS120" s="931"/>
      <c r="DT120" s="931"/>
      <c r="DU120" s="931"/>
      <c r="DV120" s="932">
        <v>22.9</v>
      </c>
      <c r="DW120" s="932"/>
      <c r="DX120" s="932"/>
      <c r="DY120" s="932"/>
      <c r="DZ120" s="933"/>
    </row>
    <row r="121" spans="1:130" s="218" customFormat="1" ht="26.25" customHeight="1" x14ac:dyDescent="0.15">
      <c r="A121" s="1057"/>
      <c r="B121" s="949"/>
      <c r="C121" s="974" t="s">
        <v>445</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446</v>
      </c>
      <c r="BA121" s="923"/>
      <c r="BB121" s="923"/>
      <c r="BC121" s="923"/>
      <c r="BD121" s="923"/>
      <c r="BE121" s="923"/>
      <c r="BF121" s="923"/>
      <c r="BG121" s="923"/>
      <c r="BH121" s="923"/>
      <c r="BI121" s="923"/>
      <c r="BJ121" s="923"/>
      <c r="BK121" s="923"/>
      <c r="BL121" s="923"/>
      <c r="BM121" s="923"/>
      <c r="BN121" s="923"/>
      <c r="BO121" s="923"/>
      <c r="BP121" s="924"/>
      <c r="BQ121" s="925" t="s">
        <v>122</v>
      </c>
      <c r="BR121" s="926"/>
      <c r="BS121" s="926"/>
      <c r="BT121" s="926"/>
      <c r="BU121" s="926"/>
      <c r="BV121" s="926" t="s">
        <v>122</v>
      </c>
      <c r="BW121" s="926"/>
      <c r="BX121" s="926"/>
      <c r="BY121" s="926"/>
      <c r="BZ121" s="926"/>
      <c r="CA121" s="926" t="s">
        <v>122</v>
      </c>
      <c r="CB121" s="926"/>
      <c r="CC121" s="926"/>
      <c r="CD121" s="926"/>
      <c r="CE121" s="926"/>
      <c r="CF121" s="920" t="s">
        <v>122</v>
      </c>
      <c r="CG121" s="921"/>
      <c r="CH121" s="921"/>
      <c r="CI121" s="921"/>
      <c r="CJ121" s="921"/>
      <c r="CK121" s="1009"/>
      <c r="CL121" s="1010"/>
      <c r="CM121" s="1010"/>
      <c r="CN121" s="1010"/>
      <c r="CO121" s="1011"/>
      <c r="CP121" s="1019" t="s">
        <v>391</v>
      </c>
      <c r="CQ121" s="1020"/>
      <c r="CR121" s="1020"/>
      <c r="CS121" s="1020"/>
      <c r="CT121" s="1020"/>
      <c r="CU121" s="1020"/>
      <c r="CV121" s="1020"/>
      <c r="CW121" s="1020"/>
      <c r="CX121" s="1020"/>
      <c r="CY121" s="1020"/>
      <c r="CZ121" s="1020"/>
      <c r="DA121" s="1020"/>
      <c r="DB121" s="1020"/>
      <c r="DC121" s="1020"/>
      <c r="DD121" s="1020"/>
      <c r="DE121" s="1020"/>
      <c r="DF121" s="1021"/>
      <c r="DG121" s="925">
        <v>10912</v>
      </c>
      <c r="DH121" s="926"/>
      <c r="DI121" s="926"/>
      <c r="DJ121" s="926"/>
      <c r="DK121" s="926"/>
      <c r="DL121" s="926">
        <v>8653</v>
      </c>
      <c r="DM121" s="926"/>
      <c r="DN121" s="926"/>
      <c r="DO121" s="926"/>
      <c r="DP121" s="926"/>
      <c r="DQ121" s="926">
        <v>10874</v>
      </c>
      <c r="DR121" s="926"/>
      <c r="DS121" s="926"/>
      <c r="DT121" s="926"/>
      <c r="DU121" s="926"/>
      <c r="DV121" s="927">
        <v>0.1</v>
      </c>
      <c r="DW121" s="927"/>
      <c r="DX121" s="927"/>
      <c r="DY121" s="927"/>
      <c r="DZ121" s="928"/>
    </row>
    <row r="122" spans="1:130" s="218" customFormat="1" ht="26.25" customHeight="1" x14ac:dyDescent="0.15">
      <c r="A122" s="1057"/>
      <c r="B122" s="949"/>
      <c r="C122" s="922" t="s">
        <v>428</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447</v>
      </c>
      <c r="BA122" s="965"/>
      <c r="BB122" s="965"/>
      <c r="BC122" s="965"/>
      <c r="BD122" s="965"/>
      <c r="BE122" s="965"/>
      <c r="BF122" s="965"/>
      <c r="BG122" s="965"/>
      <c r="BH122" s="965"/>
      <c r="BI122" s="965"/>
      <c r="BJ122" s="965"/>
      <c r="BK122" s="965"/>
      <c r="BL122" s="965"/>
      <c r="BM122" s="965"/>
      <c r="BN122" s="965"/>
      <c r="BO122" s="965"/>
      <c r="BP122" s="966"/>
      <c r="BQ122" s="999">
        <v>10745937</v>
      </c>
      <c r="BR122" s="1000"/>
      <c r="BS122" s="1000"/>
      <c r="BT122" s="1000"/>
      <c r="BU122" s="1000"/>
      <c r="BV122" s="1000">
        <v>10049568</v>
      </c>
      <c r="BW122" s="1000"/>
      <c r="BX122" s="1000"/>
      <c r="BY122" s="1000"/>
      <c r="BZ122" s="1000"/>
      <c r="CA122" s="1000">
        <v>9348859</v>
      </c>
      <c r="CB122" s="1000"/>
      <c r="CC122" s="1000"/>
      <c r="CD122" s="1000"/>
      <c r="CE122" s="1000"/>
      <c r="CF122" s="1017">
        <v>104.1</v>
      </c>
      <c r="CG122" s="1018"/>
      <c r="CH122" s="1018"/>
      <c r="CI122" s="1018"/>
      <c r="CJ122" s="1018"/>
      <c r="CK122" s="1009"/>
      <c r="CL122" s="1010"/>
      <c r="CM122" s="1010"/>
      <c r="CN122" s="1010"/>
      <c r="CO122" s="1011"/>
      <c r="CP122" s="1019"/>
      <c r="CQ122" s="1020"/>
      <c r="CR122" s="1020"/>
      <c r="CS122" s="1020"/>
      <c r="CT122" s="1020"/>
      <c r="CU122" s="1020"/>
      <c r="CV122" s="1020"/>
      <c r="CW122" s="1020"/>
      <c r="CX122" s="1020"/>
      <c r="CY122" s="1020"/>
      <c r="CZ122" s="1020"/>
      <c r="DA122" s="1020"/>
      <c r="DB122" s="1020"/>
      <c r="DC122" s="1020"/>
      <c r="DD122" s="1020"/>
      <c r="DE122" s="1020"/>
      <c r="DF122" s="1021"/>
      <c r="DG122" s="925"/>
      <c r="DH122" s="926"/>
      <c r="DI122" s="926"/>
      <c r="DJ122" s="926"/>
      <c r="DK122" s="926"/>
      <c r="DL122" s="926"/>
      <c r="DM122" s="926"/>
      <c r="DN122" s="926"/>
      <c r="DO122" s="926"/>
      <c r="DP122" s="926"/>
      <c r="DQ122" s="926"/>
      <c r="DR122" s="926"/>
      <c r="DS122" s="926"/>
      <c r="DT122" s="926"/>
      <c r="DU122" s="926"/>
      <c r="DV122" s="927"/>
      <c r="DW122" s="927"/>
      <c r="DX122" s="927"/>
      <c r="DY122" s="927"/>
      <c r="DZ122" s="928"/>
    </row>
    <row r="123" spans="1:130" s="218" customFormat="1" ht="26.25" customHeight="1" x14ac:dyDescent="0.15">
      <c r="A123" s="1057"/>
      <c r="B123" s="949"/>
      <c r="C123" s="922" t="s">
        <v>434</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448</v>
      </c>
      <c r="BP123" s="1005"/>
      <c r="BQ123" s="1063">
        <v>13085907</v>
      </c>
      <c r="BR123" s="1064"/>
      <c r="BS123" s="1064"/>
      <c r="BT123" s="1064"/>
      <c r="BU123" s="1064"/>
      <c r="BV123" s="1064">
        <v>12501882</v>
      </c>
      <c r="BW123" s="1064"/>
      <c r="BX123" s="1064"/>
      <c r="BY123" s="1064"/>
      <c r="BZ123" s="1064"/>
      <c r="CA123" s="1064">
        <v>11669219</v>
      </c>
      <c r="CB123" s="1064"/>
      <c r="CC123" s="1064"/>
      <c r="CD123" s="1064"/>
      <c r="CE123" s="1064"/>
      <c r="CF123" s="1001"/>
      <c r="CG123" s="1002"/>
      <c r="CH123" s="1002"/>
      <c r="CI123" s="1002"/>
      <c r="CJ123" s="1003"/>
      <c r="CK123" s="1009"/>
      <c r="CL123" s="1010"/>
      <c r="CM123" s="1010"/>
      <c r="CN123" s="1010"/>
      <c r="CO123" s="1011"/>
      <c r="CP123" s="1019"/>
      <c r="CQ123" s="1020"/>
      <c r="CR123" s="1020"/>
      <c r="CS123" s="1020"/>
      <c r="CT123" s="1020"/>
      <c r="CU123" s="1020"/>
      <c r="CV123" s="1020"/>
      <c r="CW123" s="1020"/>
      <c r="CX123" s="1020"/>
      <c r="CY123" s="1020"/>
      <c r="CZ123" s="1020"/>
      <c r="DA123" s="1020"/>
      <c r="DB123" s="1020"/>
      <c r="DC123" s="1020"/>
      <c r="DD123" s="1020"/>
      <c r="DE123" s="1020"/>
      <c r="DF123" s="1021"/>
      <c r="DG123" s="958"/>
      <c r="DH123" s="959"/>
      <c r="DI123" s="959"/>
      <c r="DJ123" s="959"/>
      <c r="DK123" s="960"/>
      <c r="DL123" s="961"/>
      <c r="DM123" s="959"/>
      <c r="DN123" s="959"/>
      <c r="DO123" s="959"/>
      <c r="DP123" s="960"/>
      <c r="DQ123" s="961"/>
      <c r="DR123" s="959"/>
      <c r="DS123" s="959"/>
      <c r="DT123" s="959"/>
      <c r="DU123" s="960"/>
      <c r="DV123" s="962"/>
      <c r="DW123" s="963"/>
      <c r="DX123" s="963"/>
      <c r="DY123" s="963"/>
      <c r="DZ123" s="964"/>
    </row>
    <row r="124" spans="1:130" s="218" customFormat="1" ht="26.25" customHeight="1" thickBot="1" x14ac:dyDescent="0.2">
      <c r="A124" s="1057"/>
      <c r="B124" s="949"/>
      <c r="C124" s="922" t="s">
        <v>437</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449</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450</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7"/>
      <c r="B125" s="949"/>
      <c r="C125" s="922" t="s">
        <v>439</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451</v>
      </c>
      <c r="CL125" s="1007"/>
      <c r="CM125" s="1007"/>
      <c r="CN125" s="1007"/>
      <c r="CO125" s="1008"/>
      <c r="CP125" s="929" t="s">
        <v>452</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7"/>
      <c r="B126" s="949"/>
      <c r="C126" s="922" t="s">
        <v>441</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453</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8"/>
      <c r="B127" s="951"/>
      <c r="C127" s="973" t="s">
        <v>454</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455</v>
      </c>
      <c r="AY127" s="1032"/>
      <c r="AZ127" s="1032"/>
      <c r="BA127" s="1032"/>
      <c r="BB127" s="1032"/>
      <c r="BC127" s="1032"/>
      <c r="BD127" s="1032"/>
      <c r="BE127" s="1033"/>
      <c r="BF127" s="1034" t="s">
        <v>456</v>
      </c>
      <c r="BG127" s="1032"/>
      <c r="BH127" s="1032"/>
      <c r="BI127" s="1032"/>
      <c r="BJ127" s="1032"/>
      <c r="BK127" s="1032"/>
      <c r="BL127" s="1033"/>
      <c r="BM127" s="1034" t="s">
        <v>457</v>
      </c>
      <c r="BN127" s="1032"/>
      <c r="BO127" s="1032"/>
      <c r="BP127" s="1032"/>
      <c r="BQ127" s="1032"/>
      <c r="BR127" s="1032"/>
      <c r="BS127" s="1033"/>
      <c r="BT127" s="1034" t="s">
        <v>458</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459</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1" t="s">
        <v>460</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461</v>
      </c>
      <c r="X128" s="1043"/>
      <c r="Y128" s="1043"/>
      <c r="Z128" s="1044"/>
      <c r="AA128" s="1045" t="s">
        <v>122</v>
      </c>
      <c r="AB128" s="1046"/>
      <c r="AC128" s="1046"/>
      <c r="AD128" s="1046"/>
      <c r="AE128" s="1047"/>
      <c r="AF128" s="1048" t="s">
        <v>122</v>
      </c>
      <c r="AG128" s="1046"/>
      <c r="AH128" s="1046"/>
      <c r="AI128" s="1046"/>
      <c r="AJ128" s="1047"/>
      <c r="AK128" s="1048" t="s">
        <v>122</v>
      </c>
      <c r="AL128" s="1046"/>
      <c r="AM128" s="1046"/>
      <c r="AN128" s="1046"/>
      <c r="AO128" s="1047"/>
      <c r="AP128" s="1049"/>
      <c r="AQ128" s="1050"/>
      <c r="AR128" s="1050"/>
      <c r="AS128" s="1050"/>
      <c r="AT128" s="1051"/>
      <c r="AU128" s="220"/>
      <c r="AV128" s="220"/>
      <c r="AW128" s="220"/>
      <c r="AX128" s="896" t="s">
        <v>462</v>
      </c>
      <c r="AY128" s="897"/>
      <c r="AZ128" s="897"/>
      <c r="BA128" s="897"/>
      <c r="BB128" s="897"/>
      <c r="BC128" s="897"/>
      <c r="BD128" s="897"/>
      <c r="BE128" s="898"/>
      <c r="BF128" s="1052" t="s">
        <v>122</v>
      </c>
      <c r="BG128" s="1053"/>
      <c r="BH128" s="1053"/>
      <c r="BI128" s="1053"/>
      <c r="BJ128" s="1053"/>
      <c r="BK128" s="1053"/>
      <c r="BL128" s="1054"/>
      <c r="BM128" s="1052">
        <v>13.36</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463</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15">
      <c r="A129" s="934" t="s">
        <v>103</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464</v>
      </c>
      <c r="X129" s="1071"/>
      <c r="Y129" s="1071"/>
      <c r="Z129" s="1072"/>
      <c r="AA129" s="958">
        <v>9475700</v>
      </c>
      <c r="AB129" s="959"/>
      <c r="AC129" s="959"/>
      <c r="AD129" s="959"/>
      <c r="AE129" s="960"/>
      <c r="AF129" s="961">
        <v>9628552</v>
      </c>
      <c r="AG129" s="959"/>
      <c r="AH129" s="959"/>
      <c r="AI129" s="959"/>
      <c r="AJ129" s="960"/>
      <c r="AK129" s="961">
        <v>9836182</v>
      </c>
      <c r="AL129" s="959"/>
      <c r="AM129" s="959"/>
      <c r="AN129" s="959"/>
      <c r="AO129" s="960"/>
      <c r="AP129" s="1073"/>
      <c r="AQ129" s="1074"/>
      <c r="AR129" s="1074"/>
      <c r="AS129" s="1074"/>
      <c r="AT129" s="1075"/>
      <c r="AU129" s="221"/>
      <c r="AV129" s="221"/>
      <c r="AW129" s="221"/>
      <c r="AX129" s="1065" t="s">
        <v>465</v>
      </c>
      <c r="AY129" s="923"/>
      <c r="AZ129" s="923"/>
      <c r="BA129" s="923"/>
      <c r="BB129" s="923"/>
      <c r="BC129" s="923"/>
      <c r="BD129" s="923"/>
      <c r="BE129" s="924"/>
      <c r="BF129" s="1066" t="s">
        <v>122</v>
      </c>
      <c r="BG129" s="1067"/>
      <c r="BH129" s="1067"/>
      <c r="BI129" s="1067"/>
      <c r="BJ129" s="1067"/>
      <c r="BK129" s="1067"/>
      <c r="BL129" s="1068"/>
      <c r="BM129" s="1066">
        <v>18.36</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466</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467</v>
      </c>
      <c r="X130" s="1071"/>
      <c r="Y130" s="1071"/>
      <c r="Z130" s="1072"/>
      <c r="AA130" s="958">
        <v>875383</v>
      </c>
      <c r="AB130" s="959"/>
      <c r="AC130" s="959"/>
      <c r="AD130" s="959"/>
      <c r="AE130" s="960"/>
      <c r="AF130" s="961">
        <v>882347</v>
      </c>
      <c r="AG130" s="959"/>
      <c r="AH130" s="959"/>
      <c r="AI130" s="959"/>
      <c r="AJ130" s="960"/>
      <c r="AK130" s="961">
        <v>856856</v>
      </c>
      <c r="AL130" s="959"/>
      <c r="AM130" s="959"/>
      <c r="AN130" s="959"/>
      <c r="AO130" s="960"/>
      <c r="AP130" s="1073"/>
      <c r="AQ130" s="1074"/>
      <c r="AR130" s="1074"/>
      <c r="AS130" s="1074"/>
      <c r="AT130" s="1075"/>
      <c r="AU130" s="221"/>
      <c r="AV130" s="221"/>
      <c r="AW130" s="221"/>
      <c r="AX130" s="1065" t="s">
        <v>468</v>
      </c>
      <c r="AY130" s="923"/>
      <c r="AZ130" s="923"/>
      <c r="BA130" s="923"/>
      <c r="BB130" s="923"/>
      <c r="BC130" s="923"/>
      <c r="BD130" s="923"/>
      <c r="BE130" s="924"/>
      <c r="BF130" s="1101">
        <v>6.4</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469</v>
      </c>
      <c r="X131" s="1108"/>
      <c r="Y131" s="1108"/>
      <c r="Z131" s="1109"/>
      <c r="AA131" s="1004">
        <v>8600317</v>
      </c>
      <c r="AB131" s="986"/>
      <c r="AC131" s="986"/>
      <c r="AD131" s="986"/>
      <c r="AE131" s="987"/>
      <c r="AF131" s="985">
        <v>8746205</v>
      </c>
      <c r="AG131" s="986"/>
      <c r="AH131" s="986"/>
      <c r="AI131" s="986"/>
      <c r="AJ131" s="987"/>
      <c r="AK131" s="985">
        <v>8979326</v>
      </c>
      <c r="AL131" s="986"/>
      <c r="AM131" s="986"/>
      <c r="AN131" s="986"/>
      <c r="AO131" s="987"/>
      <c r="AP131" s="1110"/>
      <c r="AQ131" s="1111"/>
      <c r="AR131" s="1111"/>
      <c r="AS131" s="1111"/>
      <c r="AT131" s="1112"/>
      <c r="AU131" s="221"/>
      <c r="AV131" s="221"/>
      <c r="AW131" s="221"/>
      <c r="AX131" s="1083" t="s">
        <v>470</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471</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472</v>
      </c>
      <c r="W132" s="1094"/>
      <c r="X132" s="1094"/>
      <c r="Y132" s="1094"/>
      <c r="Z132" s="1095"/>
      <c r="AA132" s="1096">
        <v>6.7629367619999998</v>
      </c>
      <c r="AB132" s="1097"/>
      <c r="AC132" s="1097"/>
      <c r="AD132" s="1097"/>
      <c r="AE132" s="1098"/>
      <c r="AF132" s="1099">
        <v>6.730850695</v>
      </c>
      <c r="AG132" s="1097"/>
      <c r="AH132" s="1097"/>
      <c r="AI132" s="1097"/>
      <c r="AJ132" s="1098"/>
      <c r="AK132" s="1099">
        <v>5.8181426979999999</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473</v>
      </c>
      <c r="W133" s="1077"/>
      <c r="X133" s="1077"/>
      <c r="Y133" s="1077"/>
      <c r="Z133" s="1078"/>
      <c r="AA133" s="1079">
        <v>7</v>
      </c>
      <c r="AB133" s="1080"/>
      <c r="AC133" s="1080"/>
      <c r="AD133" s="1080"/>
      <c r="AE133" s="1081"/>
      <c r="AF133" s="1079">
        <v>6.6</v>
      </c>
      <c r="AG133" s="1080"/>
      <c r="AH133" s="1080"/>
      <c r="AI133" s="1080"/>
      <c r="AJ133" s="1081"/>
      <c r="AK133" s="1079">
        <v>6.4</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enMVdIs2qsJ+lUCmhJqL3SPrDgZj0TOva8eVJ7sRfHZ51gqXxElnWTz8pHNMy74+/WLYJYhAOufKykURzSr5Rw==" saltValue="ClZfU4IZfJ5R1rHPcIgwC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J46" zoomScaleNormal="85" zoomScaleSheetLayoutView="100" workbookViewId="0">
      <selection activeCell="AZ49" sqref="AZ49"/>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474</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sBkVmJocADfXAV92hwRFT5HNQhl78rc5ddrp8bTJ0F8AkvREzZ0RzIlWDDyVC0fkW/vaieCySJcgiuTbH62Q0A==" saltValue="nyRMtduRa49+HVLv+Iebo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B46"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4POC9c/xJagN/vgqhanx3WX6k00Wx+kn7L8B+HTar8FqR8mCToM12E7sFd/XAwrpllt0k4BNv4PSxb2PAFmQog==" saltValue="MAQImexvDquWDRsmvXmL7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43"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475</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476</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477</v>
      </c>
      <c r="AP7" s="260"/>
      <c r="AQ7" s="261" t="s">
        <v>478</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479</v>
      </c>
      <c r="AQ8" s="267" t="s">
        <v>480</v>
      </c>
      <c r="AR8" s="268" t="s">
        <v>481</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482</v>
      </c>
      <c r="AL9" s="1117"/>
      <c r="AM9" s="1117"/>
      <c r="AN9" s="1118"/>
      <c r="AO9" s="269">
        <v>2690875</v>
      </c>
      <c r="AP9" s="269">
        <v>61771</v>
      </c>
      <c r="AQ9" s="270">
        <v>72090</v>
      </c>
      <c r="AR9" s="271">
        <v>-14.3</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483</v>
      </c>
      <c r="AL10" s="1117"/>
      <c r="AM10" s="1117"/>
      <c r="AN10" s="1118"/>
      <c r="AO10" s="272">
        <v>455945</v>
      </c>
      <c r="AP10" s="272">
        <v>10467</v>
      </c>
      <c r="AQ10" s="273">
        <v>9072</v>
      </c>
      <c r="AR10" s="274">
        <v>15.4</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484</v>
      </c>
      <c r="AL11" s="1117"/>
      <c r="AM11" s="1117"/>
      <c r="AN11" s="1118"/>
      <c r="AO11" s="272">
        <v>41942</v>
      </c>
      <c r="AP11" s="272">
        <v>963</v>
      </c>
      <c r="AQ11" s="273">
        <v>383</v>
      </c>
      <c r="AR11" s="274">
        <v>151.4</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485</v>
      </c>
      <c r="AL12" s="1117"/>
      <c r="AM12" s="1117"/>
      <c r="AN12" s="1118"/>
      <c r="AO12" s="272" t="s">
        <v>486</v>
      </c>
      <c r="AP12" s="272" t="s">
        <v>486</v>
      </c>
      <c r="AQ12" s="273">
        <v>26</v>
      </c>
      <c r="AR12" s="274" t="s">
        <v>486</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487</v>
      </c>
      <c r="AL13" s="1117"/>
      <c r="AM13" s="1117"/>
      <c r="AN13" s="1118"/>
      <c r="AO13" s="272" t="s">
        <v>486</v>
      </c>
      <c r="AP13" s="272" t="s">
        <v>486</v>
      </c>
      <c r="AQ13" s="273">
        <v>2732</v>
      </c>
      <c r="AR13" s="274" t="s">
        <v>486</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488</v>
      </c>
      <c r="AL14" s="1117"/>
      <c r="AM14" s="1117"/>
      <c r="AN14" s="1118"/>
      <c r="AO14" s="272">
        <v>23529</v>
      </c>
      <c r="AP14" s="272">
        <v>540</v>
      </c>
      <c r="AQ14" s="273">
        <v>1315</v>
      </c>
      <c r="AR14" s="274">
        <v>-58.9</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489</v>
      </c>
      <c r="AL15" s="1120"/>
      <c r="AM15" s="1120"/>
      <c r="AN15" s="1121"/>
      <c r="AO15" s="272">
        <v>-177314</v>
      </c>
      <c r="AP15" s="272">
        <v>-4070</v>
      </c>
      <c r="AQ15" s="273">
        <v>-4107</v>
      </c>
      <c r="AR15" s="274">
        <v>-0.9</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3034977</v>
      </c>
      <c r="AP16" s="272">
        <v>69670</v>
      </c>
      <c r="AQ16" s="273">
        <v>81511</v>
      </c>
      <c r="AR16" s="274">
        <v>-14.5</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490</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491</v>
      </c>
      <c r="AP20" s="281" t="s">
        <v>492</v>
      </c>
      <c r="AQ20" s="282" t="s">
        <v>493</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494</v>
      </c>
      <c r="AL21" s="1123"/>
      <c r="AM21" s="1123"/>
      <c r="AN21" s="1124"/>
      <c r="AO21" s="285">
        <v>6.82</v>
      </c>
      <c r="AP21" s="286">
        <v>6.74</v>
      </c>
      <c r="AQ21" s="287">
        <v>0.08</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495</v>
      </c>
      <c r="AL22" s="1123"/>
      <c r="AM22" s="1123"/>
      <c r="AN22" s="1124"/>
      <c r="AO22" s="290">
        <v>95.1</v>
      </c>
      <c r="AP22" s="291">
        <v>97</v>
      </c>
      <c r="AQ22" s="292">
        <v>-1.9</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496</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497</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498</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477</v>
      </c>
      <c r="AP30" s="260"/>
      <c r="AQ30" s="261" t="s">
        <v>478</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479</v>
      </c>
      <c r="AQ31" s="267" t="s">
        <v>480</v>
      </c>
      <c r="AR31" s="268" t="s">
        <v>481</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499</v>
      </c>
      <c r="AL32" s="1131"/>
      <c r="AM32" s="1131"/>
      <c r="AN32" s="1132"/>
      <c r="AO32" s="300">
        <v>996649</v>
      </c>
      <c r="AP32" s="300">
        <v>22879</v>
      </c>
      <c r="AQ32" s="301">
        <v>33695</v>
      </c>
      <c r="AR32" s="302">
        <v>-32.1</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500</v>
      </c>
      <c r="AL33" s="1131"/>
      <c r="AM33" s="1131"/>
      <c r="AN33" s="1132"/>
      <c r="AO33" s="300" t="s">
        <v>486</v>
      </c>
      <c r="AP33" s="300" t="s">
        <v>486</v>
      </c>
      <c r="AQ33" s="301" t="s">
        <v>486</v>
      </c>
      <c r="AR33" s="302" t="s">
        <v>486</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501</v>
      </c>
      <c r="AL34" s="1131"/>
      <c r="AM34" s="1131"/>
      <c r="AN34" s="1132"/>
      <c r="AO34" s="300" t="s">
        <v>486</v>
      </c>
      <c r="AP34" s="300" t="s">
        <v>486</v>
      </c>
      <c r="AQ34" s="301" t="s">
        <v>486</v>
      </c>
      <c r="AR34" s="302" t="s">
        <v>486</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502</v>
      </c>
      <c r="AL35" s="1131"/>
      <c r="AM35" s="1131"/>
      <c r="AN35" s="1132"/>
      <c r="AO35" s="300">
        <v>235017</v>
      </c>
      <c r="AP35" s="300">
        <v>5395</v>
      </c>
      <c r="AQ35" s="301">
        <v>8394</v>
      </c>
      <c r="AR35" s="302">
        <v>-35.700000000000003</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503</v>
      </c>
      <c r="AL36" s="1131"/>
      <c r="AM36" s="1131"/>
      <c r="AN36" s="1132"/>
      <c r="AO36" s="300">
        <v>18575</v>
      </c>
      <c r="AP36" s="300">
        <v>426</v>
      </c>
      <c r="AQ36" s="301">
        <v>1998</v>
      </c>
      <c r="AR36" s="302">
        <v>-78.7</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504</v>
      </c>
      <c r="AL37" s="1131"/>
      <c r="AM37" s="1131"/>
      <c r="AN37" s="1132"/>
      <c r="AO37" s="300">
        <v>129045</v>
      </c>
      <c r="AP37" s="300">
        <v>2962</v>
      </c>
      <c r="AQ37" s="301">
        <v>1021</v>
      </c>
      <c r="AR37" s="302">
        <v>190.1</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505</v>
      </c>
      <c r="AL38" s="1134"/>
      <c r="AM38" s="1134"/>
      <c r="AN38" s="1135"/>
      <c r="AO38" s="303" t="s">
        <v>486</v>
      </c>
      <c r="AP38" s="303" t="s">
        <v>486</v>
      </c>
      <c r="AQ38" s="304">
        <v>3</v>
      </c>
      <c r="AR38" s="292" t="s">
        <v>486</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506</v>
      </c>
      <c r="AL39" s="1134"/>
      <c r="AM39" s="1134"/>
      <c r="AN39" s="1135"/>
      <c r="AO39" s="300" t="s">
        <v>486</v>
      </c>
      <c r="AP39" s="300" t="s">
        <v>486</v>
      </c>
      <c r="AQ39" s="301">
        <v>-3210</v>
      </c>
      <c r="AR39" s="302" t="s">
        <v>486</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507</v>
      </c>
      <c r="AL40" s="1131"/>
      <c r="AM40" s="1131"/>
      <c r="AN40" s="1132"/>
      <c r="AO40" s="300">
        <v>-856856</v>
      </c>
      <c r="AP40" s="300">
        <v>-19670</v>
      </c>
      <c r="AQ40" s="301">
        <v>-26336</v>
      </c>
      <c r="AR40" s="302">
        <v>-25.3</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522430</v>
      </c>
      <c r="AP41" s="300">
        <v>11993</v>
      </c>
      <c r="AQ41" s="301">
        <v>15565</v>
      </c>
      <c r="AR41" s="302">
        <v>-22.9</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508</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509</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477</v>
      </c>
      <c r="AN49" s="1127" t="s">
        <v>510</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511</v>
      </c>
      <c r="AO50" s="317" t="s">
        <v>512</v>
      </c>
      <c r="AP50" s="318" t="s">
        <v>513</v>
      </c>
      <c r="AQ50" s="319" t="s">
        <v>514</v>
      </c>
      <c r="AR50" s="320" t="s">
        <v>515</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516</v>
      </c>
      <c r="AL51" s="313"/>
      <c r="AM51" s="321">
        <v>1943116</v>
      </c>
      <c r="AN51" s="322">
        <v>43683</v>
      </c>
      <c r="AO51" s="323">
        <v>48.6</v>
      </c>
      <c r="AP51" s="324">
        <v>52068</v>
      </c>
      <c r="AQ51" s="325">
        <v>1.6</v>
      </c>
      <c r="AR51" s="326">
        <v>47</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517</v>
      </c>
      <c r="AM52" s="329">
        <v>1150567</v>
      </c>
      <c r="AN52" s="330">
        <v>25866</v>
      </c>
      <c r="AO52" s="331">
        <v>40.1</v>
      </c>
      <c r="AP52" s="332">
        <v>26936</v>
      </c>
      <c r="AQ52" s="333">
        <v>3.4</v>
      </c>
      <c r="AR52" s="334">
        <v>36.700000000000003</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518</v>
      </c>
      <c r="AL53" s="313"/>
      <c r="AM53" s="321">
        <v>1208799</v>
      </c>
      <c r="AN53" s="322">
        <v>27337</v>
      </c>
      <c r="AO53" s="323">
        <v>-37.4</v>
      </c>
      <c r="AP53" s="324">
        <v>47161</v>
      </c>
      <c r="AQ53" s="325">
        <v>-9.4</v>
      </c>
      <c r="AR53" s="326">
        <v>-28</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517</v>
      </c>
      <c r="AM54" s="329">
        <v>749613</v>
      </c>
      <c r="AN54" s="330">
        <v>16952</v>
      </c>
      <c r="AO54" s="331">
        <v>-34.5</v>
      </c>
      <c r="AP54" s="332">
        <v>24595</v>
      </c>
      <c r="AQ54" s="333">
        <v>-8.6999999999999993</v>
      </c>
      <c r="AR54" s="334">
        <v>-25.8</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519</v>
      </c>
      <c r="AL55" s="313"/>
      <c r="AM55" s="321">
        <v>1401194</v>
      </c>
      <c r="AN55" s="322">
        <v>31724</v>
      </c>
      <c r="AO55" s="323">
        <v>16</v>
      </c>
      <c r="AP55" s="324">
        <v>43423</v>
      </c>
      <c r="AQ55" s="325">
        <v>-7.9</v>
      </c>
      <c r="AR55" s="326">
        <v>23.9</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517</v>
      </c>
      <c r="AM56" s="329">
        <v>744981</v>
      </c>
      <c r="AN56" s="330">
        <v>16867</v>
      </c>
      <c r="AO56" s="331">
        <v>-0.5</v>
      </c>
      <c r="AP56" s="332">
        <v>22207</v>
      </c>
      <c r="AQ56" s="333">
        <v>-9.6999999999999993</v>
      </c>
      <c r="AR56" s="334">
        <v>9.1999999999999993</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520</v>
      </c>
      <c r="AL57" s="313"/>
      <c r="AM57" s="321">
        <v>1349952</v>
      </c>
      <c r="AN57" s="322">
        <v>30671</v>
      </c>
      <c r="AO57" s="323">
        <v>-3.3</v>
      </c>
      <c r="AP57" s="324">
        <v>45265</v>
      </c>
      <c r="AQ57" s="325">
        <v>4.2</v>
      </c>
      <c r="AR57" s="326">
        <v>-7.5</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517</v>
      </c>
      <c r="AM58" s="329">
        <v>777502</v>
      </c>
      <c r="AN58" s="330">
        <v>17665</v>
      </c>
      <c r="AO58" s="331">
        <v>4.7</v>
      </c>
      <c r="AP58" s="332">
        <v>22600</v>
      </c>
      <c r="AQ58" s="333">
        <v>1.8</v>
      </c>
      <c r="AR58" s="334">
        <v>2.9</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521</v>
      </c>
      <c r="AL59" s="313"/>
      <c r="AM59" s="321">
        <v>1354017</v>
      </c>
      <c r="AN59" s="322">
        <v>31083</v>
      </c>
      <c r="AO59" s="323">
        <v>1.3</v>
      </c>
      <c r="AP59" s="324">
        <v>54621</v>
      </c>
      <c r="AQ59" s="325">
        <v>20.7</v>
      </c>
      <c r="AR59" s="326">
        <v>-19.399999999999999</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517</v>
      </c>
      <c r="AM60" s="329">
        <v>909009</v>
      </c>
      <c r="AN60" s="330">
        <v>20867</v>
      </c>
      <c r="AO60" s="331">
        <v>18.100000000000001</v>
      </c>
      <c r="AP60" s="332">
        <v>30892</v>
      </c>
      <c r="AQ60" s="333">
        <v>36.700000000000003</v>
      </c>
      <c r="AR60" s="334">
        <v>-18.600000000000001</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522</v>
      </c>
      <c r="AL61" s="335"/>
      <c r="AM61" s="336">
        <v>1451416</v>
      </c>
      <c r="AN61" s="337">
        <v>32900</v>
      </c>
      <c r="AO61" s="338">
        <v>5</v>
      </c>
      <c r="AP61" s="339">
        <v>48508</v>
      </c>
      <c r="AQ61" s="340">
        <v>1.8</v>
      </c>
      <c r="AR61" s="326">
        <v>3.2</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517</v>
      </c>
      <c r="AM62" s="329">
        <v>866334</v>
      </c>
      <c r="AN62" s="330">
        <v>19643</v>
      </c>
      <c r="AO62" s="331">
        <v>5.6</v>
      </c>
      <c r="AP62" s="332">
        <v>25446</v>
      </c>
      <c r="AQ62" s="333">
        <v>4.7</v>
      </c>
      <c r="AR62" s="334">
        <v>0.9</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BJ8Gkgg6cFfMMqr5ZaDW5hzdJ6d1mO92A9HhnE2kvxLGRCd29shBaGZkc/eD4HOnagI0W0Y01vTbI284tw8y7Q==" saltValue="ATGfPh7dZhE0sLnp54FjG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9" zoomScaleNormal="100" zoomScaleSheetLayoutView="55" workbookViewId="0">
      <selection activeCell="BK63" sqref="BK63"/>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474</v>
      </c>
    </row>
    <row r="120" spans="125:125" ht="13.5" hidden="1" customHeight="1" x14ac:dyDescent="0.15"/>
    <row r="121" spans="125:125" ht="13.5" hidden="1" customHeight="1" x14ac:dyDescent="0.15">
      <c r="DU121" s="247"/>
    </row>
  </sheetData>
  <sheetProtection algorithmName="SHA-512" hashValue="uvExmRcw5ajKMbS3WY0MjeWlANvBmaCB9WUf1JAMdauprIdQRf2IDZ9T2X6YUX5UmWJt+rffrU3+rcXpi0YYbQ==" saltValue="OPWGrIg5ePYaY6SQGDgIH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G75" zoomScaleNormal="100" zoomScaleSheetLayoutView="55" workbookViewId="0">
      <selection activeCell="AE76" sqref="AE76"/>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474</v>
      </c>
    </row>
  </sheetData>
  <sheetProtection algorithmName="SHA-512" hashValue="sK/ydgFW8ygM2zGyZ+V1Z5WCu9invelPnao96e22eftmOrdN+53FqFyPt+icvXmDPCpuSD7NP03eupddnUZDCg==" saltValue="afQLcDq5q7fQpBI9Gn/y1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1"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39" t="s">
        <v>3</v>
      </c>
      <c r="D47" s="1139"/>
      <c r="E47" s="1140"/>
      <c r="F47" s="11">
        <v>10.95</v>
      </c>
      <c r="G47" s="12">
        <v>13.46</v>
      </c>
      <c r="H47" s="12">
        <v>16.260000000000002</v>
      </c>
      <c r="I47" s="12">
        <v>14.16</v>
      </c>
      <c r="J47" s="13">
        <v>9.59</v>
      </c>
    </row>
    <row r="48" spans="2:10" ht="57.75" customHeight="1" x14ac:dyDescent="0.15">
      <c r="B48" s="14"/>
      <c r="C48" s="1141" t="s">
        <v>4</v>
      </c>
      <c r="D48" s="1141"/>
      <c r="E48" s="1142"/>
      <c r="F48" s="15">
        <v>6.69</v>
      </c>
      <c r="G48" s="16">
        <v>8.2200000000000006</v>
      </c>
      <c r="H48" s="16">
        <v>6.64</v>
      </c>
      <c r="I48" s="16">
        <v>6.33</v>
      </c>
      <c r="J48" s="17">
        <v>7.74</v>
      </c>
    </row>
    <row r="49" spans="2:10" ht="57.75" customHeight="1" thickBot="1" x14ac:dyDescent="0.2">
      <c r="B49" s="18"/>
      <c r="C49" s="1143" t="s">
        <v>5</v>
      </c>
      <c r="D49" s="1143"/>
      <c r="E49" s="1144"/>
      <c r="F49" s="19" t="s">
        <v>529</v>
      </c>
      <c r="G49" s="20">
        <v>1.92</v>
      </c>
      <c r="H49" s="20" t="s">
        <v>530</v>
      </c>
      <c r="I49" s="20" t="s">
        <v>531</v>
      </c>
      <c r="J49" s="21" t="s">
        <v>532</v>
      </c>
    </row>
    <row r="50" spans="2:10" x14ac:dyDescent="0.15"/>
  </sheetData>
  <sheetProtection algorithmName="SHA-512" hashValue="ls4iUsO29Y74+OVo0aMN10v4YwMu1gUPDEO6unsBXdeRuhRU0/2T2XjaBDUD4EhVixc1ciX4TYrlNkiZPlKUdg==" saltValue="cMDI1J18Lf8ATtkZa/ud1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2026-03-10T05:57:17Z</cp:lastPrinted>
  <dcterms:created xsi:type="dcterms:W3CDTF">2026-02-26T09:37:32Z</dcterms:created>
  <dcterms:modified xsi:type="dcterms:W3CDTF">2026-03-10T05:57:20Z</dcterms:modified>
  <cp:category/>
</cp:coreProperties>
</file>