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6"/>
  <workbookPr/>
  <mc:AlternateContent xmlns:mc="http://schemas.openxmlformats.org/markup-compatibility/2006">
    <mc:Choice Requires="x15">
      <x15ac:absPath xmlns:x15ac="http://schemas.microsoft.com/office/spreadsheetml/2010/11/ac" url="\\10.129.0.6\総合政策課\R7\42決算\10決算・監査\30【5年】市町村財政比較分析表\市町村財政比較分析表（財政状況資料集）\R7\提出\"/>
    </mc:Choice>
  </mc:AlternateContent>
  <xr:revisionPtr revIDLastSave="0" documentId="13_ncr:1_{A821FF67-A6A6-4524-8E78-6CF0D5BFF077}" xr6:coauthVersionLast="36" xr6:coauthVersionMax="36" xr10:uidLastSave="{00000000-0000-0000-0000-000000000000}"/>
  <bookViews>
    <workbookView xWindow="0" yWindow="0" windowWidth="20490" windowHeight="7455"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<sst xmlns="http://schemas.openxmlformats.org/spreadsheetml/2006/main" count="1070" uniqueCount="563">
  <si>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</si>
  <si>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</si>
  <si>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</si>
  <si>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</si>
  <si>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</si>
  <si>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</si>
  <si>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</si>
  <si>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</si>
  <si>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</si>
  <si>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</si>
  <si>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</si>
  <si>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</si>
  <si>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</si>
  <si>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</si>
  <si>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</si>
  <si>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</si>
  <si>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</si>
  <si>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</si>
  <si>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</si>
  <si>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</si>
  <si>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</si>
  <si>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</si>
  <si>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</si>
  <si>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</si>
  <si>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</si>
  <si>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</si>
  <si>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</si>
  <si>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</si>
  <si>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</si>
  <si>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</si>
  <si>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</si>
  <si>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</si>
  <si>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</si>
  <si>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</si>
  <si>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</si>
  <si>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</si>
  <si>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</si>
  <si>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</si>
  <si>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</si>
  <si>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</si>
  <si>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</si>
  <si>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</si>
  <si>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</si>
  <si>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</si>
  <si>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</si>
  <si>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</si>
  <si>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</si>
  <si>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</si>
  <si>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</si>
  <si>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</si>
  <si>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</si>
  <si>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</si>
  <si>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</si>
  <si>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</si>
  <si>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</si>
  <si>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</si>
  <si>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</si>
  <si>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</si>
  <si>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</si>
  <si>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</si>
  <si>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</si>
  <si>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</si>
  <si>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</si>
  <si>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</si>
  <si>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</si>
  <si>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</si>
  <si>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</si>
  <si>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</si>
  <si>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</si>
  <si>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</si>
  <si>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</si>
  <si>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</si>
  <si>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</si>
  <si>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</si>
  <si>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</si>
  <si>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</si>
  <si>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</si>
  <si>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</si>
  <si>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</si>
  <si>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</si>
  <si>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</si>
  <si>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</si>
  <si>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</si>
  <si>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</si>
  <si>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</si>
  <si>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</si>
  <si>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</si>
  <si>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</si>
  <si>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</si>
  <si>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</si>
  <si>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</si>
  <si>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</si>
  <si>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</si>
  <si>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</si>
  <si>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小鹿野町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</si>
  <si>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</si>
  <si>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</si>
  <si>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</si>
  <si>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</si>
  <si>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</si>
  <si>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</si>
  <si>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</si>
  <si>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</si>
  <si>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</si>
  <si>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</si>
  <si>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</si>
  <si>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</si>
  <si>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</si>
  <si>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</si>
  <si>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</si>
  <si>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</si>
  <si>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</si>
  <si>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</si>
  <si>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</si>
  <si>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</si>
  <si>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</si>
  <si>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</si>
  <si>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</si>
  <si>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</si>
  <si>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</si>
  <si>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</si>
  <si>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</si>
  <si>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</si>
  <si>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</si>
  <si>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</si>
  <si>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</si>
  <si>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</si>
  <si>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</si>
  <si>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</si>
  <si>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</si>
  <si>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</si>
  <si>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</si>
  <si>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</si>
  <si>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</si>
  <si>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</si>
  <si>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</si>
  <si>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</si>
  <si>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</si>
  <si>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</si>
  <si>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</si>
  <si>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</si>
  <si>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</si>
  <si>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</si>
  <si>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</si>
  <si>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</si>
  <si>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</si>
  <si>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</si>
  <si>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</si>
  <si>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</si>
  <si>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</si>
  <si>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</si>
  <si>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</si>
  <si>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</si>
  <si>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</si>
  <si>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</si>
  <si>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</si>
  <si>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</si>
  <si>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</si>
  <si>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</si>
  <si>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</si>
  <si>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</si>
  <si>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</si>
  <si>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</si>
  <si>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</si>
  <si>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</si>
  <si>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</si>
  <si>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</si>
  <si>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</si>
  <si>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</si>
  <si>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</si>
  <si>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</si>
  <si>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</si>
  <si>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</si>
  <si>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</si>
  <si>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</si>
  <si>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</si>
  <si>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</si>
  <si>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</si>
  <si>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</si>
  <si>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</si>
  <si>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</si>
  <si>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</si>
  <si>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</si>
  <si>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</si>
  <si>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</si>
  <si>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</si>
  <si>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</si>
  <si>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</si>
  <si>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</si>
  <si>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</si>
  <si>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</si>
  <si>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</si>
  <si>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</si>
  <si>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</si>
  <si>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</si>
  <si>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</si>
  <si>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</si>
  <si>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</si>
  <si>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</si>
  <si>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</si>
  <si>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</si>
  <si>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</si>
  <si>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</si>
  <si>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埼玉県小鹿野町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</si>
  <si>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</si>
  <si>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</si>
  <si>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</si>
  <si>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</si>
  <si>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</si>
  <si>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</si>
  <si>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</si>
  <si>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</si>
  <si>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</si>
  <si>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</si>
  <si>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</si>
  <si>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</si>
  <si>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</si>
  <si>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</si>
  <si>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</si>
  <si>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</si>
  <si>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</si>
  <si>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</si>
  <si>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</si>
  <si>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</si>
  <si>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</si>
  <si>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</si>
  <si>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</si>
  <si>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</si>
  <si>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</si>
  <si>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</si>
  <si>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</si>
  <si>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</si>
  <si>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</si>
  <si>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</si>
  <si>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</si>
  <si>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</si>
  <si>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</si>
  <si>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</si>
  <si>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</si>
  <si>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</si>
  <si>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</si>
  <si>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</si>
  <si>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</si>
  <si>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</si>
  <si>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</si>
  <si>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</si>
  <si>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</si>
  <si>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</si>
  <si>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</si>
  <si>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</si>
  <si>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</si>
  <si>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</si>
  <si>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</si>
  <si>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</si>
  <si>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</si>
  <si>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</si>
  <si>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</si>
  <si>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</si>
  <si>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</si>
  <si>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</si>
  <si>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</si>
  <si>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</si>
  <si>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</si>
  <si>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</si>
  <si>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</si>
  <si>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</si>
  <si>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</si>
  <si>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</si>
  <si>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</si>
  <si>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</si>
  <si>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</si>
  <si>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</si>
  <si>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</si>
  <si>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</si>
  <si>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</si>
  <si>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</si>
  <si>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</si>
  <si>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</si>
  <si>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</si>
  <si>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</si>
  <si>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</si>
  <si>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</si>
  <si>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</si>
  <si>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</si>
  <si>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</si>
  <si>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</si>
  <si>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</si>
  <si>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</si>
  <si>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</si>
  <si>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</si>
  <si>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</si>
  <si>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</si>
  <si>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</si>
  <si>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</si>
  <si>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</si>
  <si>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</si>
  <si>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</si>
  <si>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</si>
  <si>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</si>
  <si>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</si>
  <si>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</si>
  <si>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</si>
  <si>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</si>
  <si>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</si>
  <si>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</si>
  <si>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</si>
  <si>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</si>
  <si>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</si>
  <si>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</si>
  <si>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</si>
  <si>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</si>
  <si>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</si>
  <si>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</si>
  <si>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</si>
  <si>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</si>
  <si>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</si>
  <si>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</si>
  <si>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</si>
  <si>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</si>
  <si>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</si>
  <si>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</si>
  <si>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</si>
  <si>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</si>
  <si>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</si>
  <si>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</si>
  <si>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</si>
  <si>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</si>
  <si>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</si>
  <si>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</si>
  <si>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</si>
  <si>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</si>
  <si>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</si>
  <si>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</si>
  <si>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</si>
  <si>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</si>
  <si>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</si>
  <si>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</si>
  <si>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</si>
  <si>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</si>
  <si>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</si>
  <si>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</si>
  <si>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</si>
  <si>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</si>
  <si>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</si>
  <si>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</si>
  <si>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</si>
  <si>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</si>
  <si>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</si>
  <si>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</si>
  <si>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</si>
  <si>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</si>
  <si>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</si>
  <si>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</si>
  <si>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</si>
  <si>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埼玉県小鹿野町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</si>
  <si>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</si>
  <si>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</si>
  <si>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</si>
  <si>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</si>
  <si>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</si>
  <si>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</si>
  <si>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</si>
  <si>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</si>
  <si>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</si>
  <si>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</si>
  <si>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</si>
  <si>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</si>
  <si>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</si>
  <si>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</si>
  <si>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</si>
  <si>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</si>
  <si>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</si>
  <si>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</si>
  <si>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</si>
  <si>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</si>
  <si>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</si>
  <si>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</si>
  <si>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</si>
  <si>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</si>
  <si>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</si>
  <si>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</si>
  <si>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</si>
  <si>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</si>
  <si>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</si>
  <si>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</si>
  <si>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</si>
  <si>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</si>
  <si>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</si>
  <si>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</si>
  <si>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</si>
  <si>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</si>
  <si>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</si>
  <si>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</si>
  <si>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国民宿舎事業会計</t>
    <phoneticPr fontId="5"/>
  </si>
  <si>
    <t>浄化槽設置管理等特別会計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</si>
  <si>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</si>
  <si>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</si>
  <si>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</si>
  <si>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</si>
  <si>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</si>
  <si>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</si>
  <si>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</si>
  <si>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</si>
  <si>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</si>
  <si>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</si>
  <si>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</si>
  <si>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</si>
  <si>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</si>
  <si>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</si>
  <si>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</si>
  <si>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</si>
  <si>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</si>
  <si>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</si>
  <si>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</si>
  <si>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</si>
  <si>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</si>
  <si>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</si>
  <si>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</si>
  <si>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</si>
  <si>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</si>
  <si>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</si>
  <si>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</si>
  <si>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</si>
  <si>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</si>
  <si>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</si>
  <si>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</si>
  <si>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</si>
  <si>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</si>
  <si>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</si>
  <si>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</si>
  <si>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</si>
  <si>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</si>
  <si>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</si>
  <si>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</si>
  <si>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</si>
  <si>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</si>
  <si>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</si>
  <si>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</si>
  <si>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</si>
  <si>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</si>
  <si>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</si>
  <si>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</si>
  <si>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</si>
  <si>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</si>
  <si>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</si>
  <si>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</si>
  <si>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</si>
  <si>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</si>
  <si>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浄化槽設置管理事業会計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</si>
  <si>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</si>
  <si>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</si>
  <si>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</si>
  <si>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</si>
  <si>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</si>
  <si>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</si>
  <si>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</si>
  <si>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</si>
  <si>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</si>
  <si>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</si>
  <si>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</si>
  <si>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</si>
  <si>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</si>
  <si>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</si>
  <si>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</si>
  <si>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</si>
  <si>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</si>
  <si>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</si>
  <si>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</si>
  <si>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</si>
  <si>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</si>
  <si>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</si>
  <si>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</si>
  <si>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</si>
  <si>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</si>
  <si>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</si>
  <si>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</si>
  <si>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</si>
  <si>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</si>
  <si>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</si>
  <si>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</si>
  <si>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</si>
  <si>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</si>
  <si>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</si>
  <si>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</si>
  <si>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</si>
  <si>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</si>
  <si>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</si>
  <si>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</si>
  <si>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</si>
  <si>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</si>
  <si>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</si>
  <si>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</si>
  <si>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</si>
  <si>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</si>
  <si>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</si>
  <si>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</si>
  <si>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</si>
  <si>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</si>
  <si>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</si>
  <si>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</si>
  <si>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</si>
  <si>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</si>
  <si>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</si>
  <si>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</si>
  <si>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</si>
  <si>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</si>
  <si>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</si>
  <si>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</si>
  <si>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</si>
  <si>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</si>
  <si>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</si>
  <si>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</si>
  <si>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</si>
  <si>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</si>
  <si>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</si>
  <si>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</si>
  <si>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</si>
  <si>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</si>
  <si>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</si>
  <si>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</si>
  <si>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</si>
  <si>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</si>
  <si>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</si>
  <si>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</si>
  <si>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</si>
  <si>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</si>
  <si>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</si>
  <si>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</si>
  <si>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</si>
  <si>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</si>
  <si>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</si>
  <si>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0.36</t>
  </si>
  <si>
    <t>▲ 2.68</t>
  </si>
  <si>
    <t>一般会計</t>
  </si>
  <si>
    <t>病院事業会計</t>
  </si>
  <si>
    <t>介護保険特別会計</t>
  </si>
  <si>
    <t>国民宿舎事業会計</t>
  </si>
  <si>
    <t>国民健康保険特別会計</t>
  </si>
  <si>
    <t>浄化槽設置管理等特別会計</t>
  </si>
  <si>
    <t>後期高齢者医療特別会計</t>
  </si>
  <si>
    <t>その他会計（赤字）</t>
  </si>
  <si>
    <t>その他会計（黒字）</t>
  </si>
  <si>
    <t>R02</t>
    <phoneticPr fontId="5"/>
  </si>
  <si>
    <t>R03</t>
    <phoneticPr fontId="5"/>
  </si>
  <si>
    <t>R04</t>
    <phoneticPr fontId="5"/>
  </si>
  <si>
    <t>R05</t>
    <phoneticPr fontId="5"/>
  </si>
  <si>
    <t>R06</t>
    <phoneticPr fontId="5"/>
  </si>
  <si>
    <t>秩父広域市町村圏組合</t>
    <rPh sb="0" eb="2">
      <t>チチブ</t>
    </rPh>
    <rPh sb="2" eb="4">
      <t>コウイキ</t>
    </rPh>
    <rPh sb="4" eb="7">
      <t>シチョウソン</t>
    </rPh>
    <rPh sb="7" eb="8">
      <t>ケン</t>
    </rPh>
    <rPh sb="8" eb="10">
      <t>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</si>
  <si>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</si>
  <si>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埼玉県市町村総合事務組合</t>
    <rPh sb="0" eb="3">
      <t>サイタマケン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</si>
  <si>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3">
      <t>コウイキ</t>
    </rPh>
    <rPh sb="13" eb="15">
      <t>レンゴウ</t>
    </rPh>
    <phoneticPr fontId="2"/>
  </si>
  <si>
    <t>水道事業</t>
    <rPh sb="0" eb="2">
      <t>スイドウ</t>
    </rPh>
    <rPh sb="2" eb="4">
      <t>ジギョウ</t>
    </rPh>
    <phoneticPr fontId="2"/>
  </si>
  <si>
    <t>一般会計</t>
    <rPh sb="0" eb="2">
      <t>イッパン</t>
    </rPh>
    <rPh sb="2" eb="4">
      <t>カイケイ</t>
    </rPh>
    <phoneticPr fontId="2"/>
  </si>
  <si>
    <t>特別会計</t>
    <rPh sb="0" eb="2">
      <t>トクベツ</t>
    </rPh>
    <rPh sb="2" eb="4">
      <t>カイケイ</t>
    </rPh>
    <phoneticPr fontId="2"/>
  </si>
  <si>
    <t>交通災害特別会計</t>
    <rPh sb="0" eb="2">
      <t>コウツウ</t>
    </rPh>
    <rPh sb="2" eb="4">
      <t>サイガイ</t>
    </rPh>
    <rPh sb="4" eb="6">
      <t>トクベツ</t>
    </rPh>
    <rPh sb="6" eb="8">
      <t>カイケイ</t>
    </rPh>
    <phoneticPr fontId="2"/>
  </si>
  <si>
    <t>-</t>
    <phoneticPr fontId="2"/>
  </si>
  <si>
    <t>小鹿野町振興公社</t>
    <rPh sb="0" eb="4">
      <t>オガノマチ</t>
    </rPh>
    <rPh sb="4" eb="6">
      <t>シンコウ</t>
    </rPh>
    <rPh sb="6" eb="8">
      <t>コウシャ</t>
    </rPh>
    <phoneticPr fontId="2"/>
  </si>
  <si>
    <t>株式会社地域商社おがの</t>
    <rPh sb="0" eb="4">
      <t>カブシキガイシャ</t>
    </rPh>
    <rPh sb="4" eb="6">
      <t>チイキ</t>
    </rPh>
    <rPh sb="6" eb="8">
      <t>ショウシャ</t>
    </rPh>
    <phoneticPr fontId="2"/>
  </si>
  <si>
    <t>地域振興基金</t>
    <rPh sb="0" eb="2">
      <t>チイキ</t>
    </rPh>
    <rPh sb="2" eb="4">
      <t>シンコウ</t>
    </rPh>
    <rPh sb="4" eb="6">
      <t>キキン</t>
    </rPh>
    <phoneticPr fontId="5"/>
  </si>
  <si>
    <t>ふるさと応援基金</t>
    <rPh sb="4" eb="6">
      <t>オウエン</t>
    </rPh>
    <rPh sb="6" eb="8">
      <t>キキン</t>
    </rPh>
    <phoneticPr fontId="5"/>
  </si>
  <si>
    <t>土地取得基金</t>
    <rPh sb="0" eb="2">
      <t>トチ</t>
    </rPh>
    <rPh sb="2" eb="4">
      <t>シュトク</t>
    </rPh>
    <rPh sb="4" eb="6">
      <t>キキン</t>
    </rPh>
    <phoneticPr fontId="5"/>
  </si>
  <si>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5"/>
  </si>
  <si>
    <t>地域自然資産活用整備基金</t>
    <rPh sb="0" eb="2">
      <t>チイキ</t>
    </rPh>
    <rPh sb="2" eb="4">
      <t>シゼン</t>
    </rPh>
    <rPh sb="4" eb="6">
      <t>シサン</t>
    </rPh>
    <rPh sb="6" eb="8">
      <t>カツヨウ</t>
    </rPh>
    <rPh sb="8" eb="10">
      <t>セイビ</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</si>
</sst>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FD1E-4B93-97C8-A7735D2C4B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57599</c:v>
                </c:pt>
                <c:pt idx="1">
                  <c:v>50635</c:v>
                </c:pt>
                <c:pt idx="2">
                  <c:v>124860</c:v>
                </c:pt>
                <c:pt idx="3">
                  <c:v>53553</c:v>
                </c:pt>
                <c:pt idx="4">
                  <c:v>34554</c:v>
                </c:pt>
              </c:numCache>
            </c:numRef>
          </c:val>
          <c:smooth val="0"/>
          <c:extLst>
            <c:ext xmlns:c16="http://schemas.microsoft.com/office/drawing/2014/chart" uri="{C3380CC4-5D6E-409C-BE32-E72D297353CC}">
              <c16:uniqueId val="{00000001-FD1E-4B93-97C8-A7735D2C4B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14.98</c:v>
                </c:pt>
                <c:pt idx="1">
                  <c:v>10.18</c:v>
                </c:pt>
                <c:pt idx="2">
                  <c:v>12.05</c:v>
                </c:pt>
                <c:pt idx="3">
                  <c:v>9.18</c:v>
                </c:pt>
                <c:pt idx="4">
                  <c:v>9.86</c:v>
                </c:pt>
              </c:numCache>
            </c:numRef>
          </c:val>
          <c:extLst>
            <c:ext xmlns:c16="http://schemas.microsoft.com/office/drawing/2014/chart" uri="{C3380CC4-5D6E-409C-BE32-E72D297353CC}">
              <c16:uniqueId val="{00000000-D8E9-41E4-AB2C-D59AC2C647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c:v>
                </c:pt>
                <c:pt idx="1">
                  <c:v>29.32</c:v>
                </c:pt>
                <c:pt idx="2">
                  <c:v>32.32</c:v>
                </c:pt>
                <c:pt idx="3">
                  <c:v>32.020000000000003</c:v>
                </c:pt>
                <c:pt idx="4">
                  <c:v>32.6</c:v>
                </c:pt>
              </c:numCache>
            </c:numRef>
          </c:val>
          <c:extLst>
            <c:ext xmlns:c16="http://schemas.microsoft.com/office/drawing/2014/chart" uri="{C3380CC4-5D6E-409C-BE32-E72D297353CC}">
              <c16:uniqueId val="{00000001-D8E9-41E4-AB2C-D59AC2C647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-0.36</c:v>
                </c:pt>
                <c:pt idx="1">
                  <c:v>2.6</c:v>
                </c:pt>
                <c:pt idx="2">
                  <c:v>3.64</c:v>
                </c:pt>
                <c:pt idx="3">
                  <c:v>-2.68</c:v>
                </c:pt>
                <c:pt idx="4">
                  <c:v>1.5</c:v>
                </c:pt>
              </c:numCache>
            </c:numRef>
          </c:val>
          <c:smooth val="0"/>
          <c:extLst>
            <c:ext xmlns:c16="http://schemas.microsoft.com/office/drawing/2014/chart" uri="{C3380CC4-5D6E-409C-BE32-E72D297353CC}">
              <c16:uniqueId val="{00000002-D8E9-41E4-AB2C-D59AC2C647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39-4648-87F7-746DECFEA7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39-4648-87F7-746DECFEA77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39-4648-87F7-746DECFEA77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3-FA39-4648-87F7-746DECFEA773}"/>
            </c:ext>
          </c:extLst>
        </c:ser>
        <c:ser>
          <c:idx val="4"/>
          <c:order val="4"/>
          <c:tx>
            <c:strRef>
              <c:f>データシート!$A$31</c:f>
              <c:strCache>
                <c:ptCount val="1"/>
                <c:pt idx="0">
                  <c:v>浄化槽設置管理等特別会計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7.0000000000000007E-2</c:v>
                </c:pt>
                <c:pt idx="4">
                  <c:v>#N/A</c:v>
                </c:pt>
                <c:pt idx="5">
                  <c:v>0.14000000000000001</c:v>
                </c:pt>
                <c:pt idx="6">
                  <c:v>#N/A</c:v>
                </c:pt>
                <c:pt idx="7">
                  <c:v>0.22</c:v>
                </c:pt>
                <c:pt idx="8">
                  <c:v>#N/A</c:v>
                </c:pt>
                <c:pt idx="9">
                  <c:v>0.1</c:v>
                </c:pt>
              </c:numCache>
            </c:numRef>
          </c:val>
          <c:extLst>
            <c:ext xmlns:c16="http://schemas.microsoft.com/office/drawing/2014/chart" uri="{C3380CC4-5D6E-409C-BE32-E72D297353CC}">
              <c16:uniqueId val="{00000004-FA39-4648-87F7-746DECFEA77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1.76</c:v>
                </c:pt>
                <c:pt idx="2">
                  <c:v>#N/A</c:v>
                </c:pt>
                <c:pt idx="3">
                  <c:v>1.34</c:v>
                </c:pt>
                <c:pt idx="4">
                  <c:v>#N/A</c:v>
                </c:pt>
                <c:pt idx="5">
                  <c:v>1.1000000000000001</c:v>
                </c:pt>
                <c:pt idx="6">
                  <c:v>#N/A</c:v>
                </c:pt>
                <c:pt idx="7">
                  <c:v>0.12</c:v>
                </c:pt>
                <c:pt idx="8">
                  <c:v>#N/A</c:v>
                </c:pt>
                <c:pt idx="9">
                  <c:v>0.13</c:v>
                </c:pt>
              </c:numCache>
            </c:numRef>
          </c:val>
          <c:extLst>
            <c:ext xmlns:c16="http://schemas.microsoft.com/office/drawing/2014/chart" uri="{C3380CC4-5D6E-409C-BE32-E72D297353CC}">
              <c16:uniqueId val="{00000005-FA39-4648-87F7-746DECFEA773}"/>
            </c:ext>
          </c:extLst>
        </c:ser>
        <c:ser>
          <c:idx val="6"/>
          <c:order val="6"/>
          <c:tx>
            <c:strRef>
              <c:f>データシート!$A$33</c:f>
              <c:strCache>
                <c:ptCount val="1"/>
                <c:pt idx="0">
                  <c:v>国民宿舎事業会計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0.46</c:v>
                </c:pt>
                <c:pt idx="2">
                  <c:v>#N/A</c:v>
                </c:pt>
                <c:pt idx="3">
                  <c:v>0.35</c:v>
                </c:pt>
                <c:pt idx="4">
                  <c:v>#N/A</c:v>
                </c:pt>
                <c:pt idx="5">
                  <c:v>0.56000000000000005</c:v>
                </c:pt>
                <c:pt idx="6">
                  <c:v>#N/A</c:v>
                </c:pt>
                <c:pt idx="7">
                  <c:v>2.27</c:v>
                </c:pt>
                <c:pt idx="8">
                  <c:v>#N/A</c:v>
                </c:pt>
                <c:pt idx="9">
                  <c:v>0.56999999999999995</c:v>
                </c:pt>
              </c:numCache>
            </c:numRef>
          </c:val>
          <c:extLst>
            <c:ext xmlns:c16="http://schemas.microsoft.com/office/drawing/2014/chart" uri="{C3380CC4-5D6E-409C-BE32-E72D297353CC}">
              <c16:uniqueId val="{00000006-FA39-4648-87F7-746DECFEA77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2.17</c:v>
                </c:pt>
                <c:pt idx="2">
                  <c:v>#N/A</c:v>
                </c:pt>
                <c:pt idx="3">
                  <c:v>2.57</c:v>
                </c:pt>
                <c:pt idx="4">
                  <c:v>#N/A</c:v>
                </c:pt>
                <c:pt idx="5">
                  <c:v>2.3199999999999998</c:v>
                </c:pt>
                <c:pt idx="6">
                  <c:v>#N/A</c:v>
                </c:pt>
                <c:pt idx="7">
                  <c:v>2.52</c:v>
                </c:pt>
                <c:pt idx="8">
                  <c:v>#N/A</c:v>
                </c:pt>
                <c:pt idx="9">
                  <c:v>0.78</c:v>
                </c:pt>
              </c:numCache>
            </c:numRef>
          </c:val>
          <c:extLst>
            <c:ext xmlns:c16="http://schemas.microsoft.com/office/drawing/2014/chart" uri="{C3380CC4-5D6E-409C-BE32-E72D297353CC}">
              <c16:uniqueId val="{00000007-FA39-4648-87F7-746DECFEA77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2.31</c:v>
                </c:pt>
                <c:pt idx="2">
                  <c:v>#N/A</c:v>
                </c:pt>
                <c:pt idx="3">
                  <c:v>3.25</c:v>
                </c:pt>
                <c:pt idx="4">
                  <c:v>#N/A</c:v>
                </c:pt>
                <c:pt idx="5">
                  <c:v>3.51</c:v>
                </c:pt>
                <c:pt idx="6">
                  <c:v>#N/A</c:v>
                </c:pt>
                <c:pt idx="7">
                  <c:v>2.57</c:v>
                </c:pt>
                <c:pt idx="8">
                  <c:v>#N/A</c:v>
                </c:pt>
                <c:pt idx="9">
                  <c:v>1.1000000000000001</c:v>
                </c:pt>
              </c:numCache>
            </c:numRef>
          </c:val>
          <c:extLst>
            <c:ext xmlns:c16="http://schemas.microsoft.com/office/drawing/2014/chart" uri="{C3380CC4-5D6E-409C-BE32-E72D297353CC}">
              <c16:uniqueId val="{00000008-FA39-4648-87F7-746DECFEA77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14.97</c:v>
                </c:pt>
                <c:pt idx="2">
                  <c:v>#N/A</c:v>
                </c:pt>
                <c:pt idx="3">
                  <c:v>10.18</c:v>
                </c:pt>
                <c:pt idx="4">
                  <c:v>#N/A</c:v>
                </c:pt>
                <c:pt idx="5">
                  <c:v>12.05</c:v>
                </c:pt>
                <c:pt idx="6">
                  <c:v>#N/A</c:v>
                </c:pt>
                <c:pt idx="7">
                  <c:v>9.17</c:v>
                </c:pt>
                <c:pt idx="8">
                  <c:v>#N/A</c:v>
                </c:pt>
                <c:pt idx="9">
                  <c:v>9.85</c:v>
                </c:pt>
              </c:numCache>
            </c:numRef>
          </c:val>
          <c:extLst>
            <c:ext xmlns:c16="http://schemas.microsoft.com/office/drawing/2014/chart" uri="{C3380CC4-5D6E-409C-BE32-E72D297353CC}">
              <c16:uniqueId val="{00000009-FA39-4648-87F7-746DECFEA7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677</c:v>
                </c:pt>
                <c:pt idx="5">
                  <c:v>680</c:v>
                </c:pt>
                <c:pt idx="8">
                  <c:v>685</c:v>
                </c:pt>
                <c:pt idx="11">
                  <c:v>720</c:v>
                </c:pt>
                <c:pt idx="14">
                  <c:v>705</c:v>
                </c:pt>
              </c:numCache>
            </c:numRef>
          </c:val>
          <c:extLst>
            <c:ext xmlns:c16="http://schemas.microsoft.com/office/drawing/2014/chart" uri="{C3380CC4-5D6E-409C-BE32-E72D297353CC}">
              <c16:uniqueId val="{00000000-0857-424C-A58C-AA74221E88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57-424C-A58C-AA74221E88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857-424C-A58C-AA74221E88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42</c:v>
                </c:pt>
                <c:pt idx="6">
                  <c:v>44</c:v>
                </c:pt>
                <c:pt idx="9">
                  <c:v>52</c:v>
                </c:pt>
                <c:pt idx="12">
                  <c:v>49</c:v>
                </c:pt>
              </c:numCache>
            </c:numRef>
          </c:val>
          <c:extLst>
            <c:ext xmlns:c16="http://schemas.microsoft.com/office/drawing/2014/chart" uri="{C3380CC4-5D6E-409C-BE32-E72D297353CC}">
              <c16:uniqueId val="{00000003-0857-424C-A58C-AA74221E88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123</c:v>
                </c:pt>
                <c:pt idx="3">
                  <c:v>129</c:v>
                </c:pt>
                <c:pt idx="6">
                  <c:v>125</c:v>
                </c:pt>
                <c:pt idx="9">
                  <c:v>118</c:v>
                </c:pt>
                <c:pt idx="12">
                  <c:v>136</c:v>
                </c:pt>
              </c:numCache>
            </c:numRef>
          </c:val>
          <c:extLst>
            <c:ext xmlns:c16="http://schemas.microsoft.com/office/drawing/2014/chart" uri="{C3380CC4-5D6E-409C-BE32-E72D297353CC}">
              <c16:uniqueId val="{00000004-0857-424C-A58C-AA74221E88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57-424C-A58C-AA74221E88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57-424C-A58C-AA74221E88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844</c:v>
                </c:pt>
                <c:pt idx="3">
                  <c:v>835</c:v>
                </c:pt>
                <c:pt idx="6">
                  <c:v>849</c:v>
                </c:pt>
                <c:pt idx="9">
                  <c:v>871</c:v>
                </c:pt>
                <c:pt idx="12">
                  <c:v>872</c:v>
                </c:pt>
              </c:numCache>
            </c:numRef>
          </c:val>
          <c:extLst>
            <c:ext xmlns:c16="http://schemas.microsoft.com/office/drawing/2014/chart" uri="{C3380CC4-5D6E-409C-BE32-E72D297353CC}">
              <c16:uniqueId val="{00000007-0857-424C-A58C-AA74221E88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332</c:v>
                </c:pt>
                <c:pt idx="2">
                  <c:v>#N/A</c:v>
                </c:pt>
                <c:pt idx="3">
                  <c:v>#N/A</c:v>
                </c:pt>
                <c:pt idx="4">
                  <c:v>326</c:v>
                </c:pt>
                <c:pt idx="5">
                  <c:v>#N/A</c:v>
                </c:pt>
                <c:pt idx="6">
                  <c:v>#N/A</c:v>
                </c:pt>
                <c:pt idx="7">
                  <c:v>333</c:v>
                </c:pt>
                <c:pt idx="8">
                  <c:v>#N/A</c:v>
                </c:pt>
                <c:pt idx="9">
                  <c:v>#N/A</c:v>
                </c:pt>
                <c:pt idx="10">
                  <c:v>321</c:v>
                </c:pt>
                <c:pt idx="11">
                  <c:v>#N/A</c:v>
                </c:pt>
                <c:pt idx="12">
                  <c:v>#N/A</c:v>
                </c:pt>
                <c:pt idx="13">
                  <c:v>352</c:v>
                </c:pt>
                <c:pt idx="14">
                  <c:v>#N/A</c:v>
                </c:pt>
              </c:numCache>
            </c:numRef>
          </c:val>
          <c:smooth val="0"/>
          <c:extLst>
            <c:ext xmlns:c16="http://schemas.microsoft.com/office/drawing/2014/chart" uri="{C3380CC4-5D6E-409C-BE32-E72D297353CC}">
              <c16:uniqueId val="{00000008-0857-424C-A58C-AA74221E88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6947</c:v>
                </c:pt>
                <c:pt idx="5">
                  <c:v>6779</c:v>
                </c:pt>
                <c:pt idx="8">
                  <c:v>6884</c:v>
                </c:pt>
                <c:pt idx="11">
                  <c:v>6558</c:v>
                </c:pt>
                <c:pt idx="14">
                  <c:v>6183</c:v>
                </c:pt>
              </c:numCache>
            </c:numRef>
          </c:val>
          <c:extLst>
            <c:ext xmlns:c16="http://schemas.microsoft.com/office/drawing/2014/chart" uri="{C3380CC4-5D6E-409C-BE32-E72D297353CC}">
              <c16:uniqueId val="{00000000-3786-4045-88F3-3199B94F90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c:v>
                </c:pt>
                <c:pt idx="5">
                  <c:v>32</c:v>
                </c:pt>
                <c:pt idx="8">
                  <c:v>28</c:v>
                </c:pt>
                <c:pt idx="11">
                  <c:v>24</c:v>
                </c:pt>
                <c:pt idx="14">
                  <c:v>20</c:v>
                </c:pt>
              </c:numCache>
            </c:numRef>
          </c:val>
          <c:extLst>
            <c:ext xmlns:c16="http://schemas.microsoft.com/office/drawing/2014/chart" uri="{C3380CC4-5D6E-409C-BE32-E72D297353CC}">
              <c16:uniqueId val="{00000001-3786-4045-88F3-3199B94F90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2428</c:v>
                </c:pt>
                <c:pt idx="5">
                  <c:v>2884</c:v>
                </c:pt>
                <c:pt idx="8">
                  <c:v>3051</c:v>
                </c:pt>
                <c:pt idx="11">
                  <c:v>3153</c:v>
                </c:pt>
                <c:pt idx="14">
                  <c:v>3069</c:v>
                </c:pt>
              </c:numCache>
            </c:numRef>
          </c:val>
          <c:extLst>
            <c:ext xmlns:c16="http://schemas.microsoft.com/office/drawing/2014/chart" uri="{C3380CC4-5D6E-409C-BE32-E72D297353CC}">
              <c16:uniqueId val="{00000002-3786-4045-88F3-3199B94F90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86-4045-88F3-3199B94F90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86-4045-88F3-3199B94F90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86-4045-88F3-3199B94F90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1380</c:v>
                </c:pt>
                <c:pt idx="3">
                  <c:v>1335</c:v>
                </c:pt>
                <c:pt idx="6">
                  <c:v>1304</c:v>
                </c:pt>
                <c:pt idx="9">
                  <c:v>1320</c:v>
                </c:pt>
                <c:pt idx="12">
                  <c:v>1278</c:v>
                </c:pt>
              </c:numCache>
            </c:numRef>
          </c:val>
          <c:extLst>
            <c:ext xmlns:c16="http://schemas.microsoft.com/office/drawing/2014/chart" uri="{C3380CC4-5D6E-409C-BE32-E72D297353CC}">
              <c16:uniqueId val="{00000006-3786-4045-88F3-3199B94F90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386</c:v>
                </c:pt>
                <c:pt idx="3">
                  <c:v>347</c:v>
                </c:pt>
                <c:pt idx="6">
                  <c:v>303</c:v>
                </c:pt>
                <c:pt idx="9">
                  <c:v>268</c:v>
                </c:pt>
                <c:pt idx="12">
                  <c:v>219</c:v>
                </c:pt>
              </c:numCache>
            </c:numRef>
          </c:val>
          <c:extLst>
            <c:ext xmlns:c16="http://schemas.microsoft.com/office/drawing/2014/chart" uri="{C3380CC4-5D6E-409C-BE32-E72D297353CC}">
              <c16:uniqueId val="{00000007-3786-4045-88F3-3199B94F90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879</c:v>
                </c:pt>
                <c:pt idx="3">
                  <c:v>782</c:v>
                </c:pt>
                <c:pt idx="6">
                  <c:v>705</c:v>
                </c:pt>
                <c:pt idx="9">
                  <c:v>782</c:v>
                </c:pt>
                <c:pt idx="12">
                  <c:v>750</c:v>
                </c:pt>
              </c:numCache>
            </c:numRef>
          </c:val>
          <c:extLst>
            <c:ext xmlns:c16="http://schemas.microsoft.com/office/drawing/2014/chart" uri="{C3380CC4-5D6E-409C-BE32-E72D297353CC}">
              <c16:uniqueId val="{00000008-3786-4045-88F3-3199B94F90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415</c:v>
                </c:pt>
                <c:pt idx="3">
                  <c:v>404</c:v>
                </c:pt>
                <c:pt idx="6">
                  <c:v>286</c:v>
                </c:pt>
                <c:pt idx="9">
                  <c:v>306</c:v>
                </c:pt>
                <c:pt idx="12">
                  <c:v>210</c:v>
                </c:pt>
              </c:numCache>
            </c:numRef>
          </c:val>
          <c:extLst>
            <c:ext xmlns:c16="http://schemas.microsoft.com/office/drawing/2014/chart" uri="{C3380CC4-5D6E-409C-BE32-E72D297353CC}">
              <c16:uniqueId val="{00000009-3786-4045-88F3-3199B94F90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7966</c:v>
                </c:pt>
                <c:pt idx="3">
                  <c:v>7832</c:v>
                </c:pt>
                <c:pt idx="6">
                  <c:v>8083</c:v>
                </c:pt>
                <c:pt idx="9">
                  <c:v>7677</c:v>
                </c:pt>
                <c:pt idx="12">
                  <c:v>7368</c:v>
                </c:pt>
              </c:numCache>
            </c:numRef>
          </c:val>
          <c:extLst>
            <c:ext xmlns:c16="http://schemas.microsoft.com/office/drawing/2014/chart" uri="{C3380CC4-5D6E-409C-BE32-E72D297353CC}">
              <c16:uniqueId val="{0000000A-3786-4045-88F3-3199B94F90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1646</c:v>
                </c:pt>
                <c:pt idx="2">
                  <c:v>#N/A</c:v>
                </c:pt>
                <c:pt idx="3">
                  <c:v>#N/A</c:v>
                </c:pt>
                <c:pt idx="4">
                  <c:v>1006</c:v>
                </c:pt>
                <c:pt idx="5">
                  <c:v>#N/A</c:v>
                </c:pt>
                <c:pt idx="6">
                  <c:v>#N/A</c:v>
                </c:pt>
                <c:pt idx="7">
                  <c:v>718</c:v>
                </c:pt>
                <c:pt idx="8">
                  <c:v>#N/A</c:v>
                </c:pt>
                <c:pt idx="9">
                  <c:v>#N/A</c:v>
                </c:pt>
                <c:pt idx="10">
                  <c:v>618</c:v>
                </c:pt>
                <c:pt idx="11">
                  <c:v>#N/A</c:v>
                </c:pt>
                <c:pt idx="12">
                  <c:v>#N/A</c:v>
                </c:pt>
                <c:pt idx="13">
                  <c:v>553</c:v>
                </c:pt>
                <c:pt idx="14">
                  <c:v>#N/A</c:v>
                </c:pt>
              </c:numCache>
            </c:numRef>
          </c:val>
          <c:smooth val="0"/>
          <c:extLst>
            <c:ext xmlns:c16="http://schemas.microsoft.com/office/drawing/2014/chart" uri="{C3380CC4-5D6E-409C-BE32-E72D297353CC}">
              <c16:uniqueId val="{0000000B-3786-4045-88F3-3199B94F90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1474</c:v>
                </c:pt>
                <c:pt idx="1">
                  <c:v>1477</c:v>
                </c:pt>
                <c:pt idx="2">
                  <c:v>1512</c:v>
                </c:pt>
              </c:numCache>
            </c:numRef>
          </c:val>
          <c:extLst>
            <c:ext xmlns:c16="http://schemas.microsoft.com/office/drawing/2014/chart" uri="{C3380CC4-5D6E-409C-BE32-E72D297353CC}">
              <c16:uniqueId val="{00000000-57BF-4140-814E-813C1A7448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886</c:v>
                </c:pt>
                <c:pt idx="1">
                  <c:v>887</c:v>
                </c:pt>
                <c:pt idx="2">
                  <c:v>588</c:v>
                </c:pt>
              </c:numCache>
            </c:numRef>
          </c:val>
          <c:extLst>
            <c:ext xmlns:c16="http://schemas.microsoft.com/office/drawing/2014/chart" uri="{C3380CC4-5D6E-409C-BE32-E72D297353CC}">
              <c16:uniqueId val="{00000001-57BF-4140-814E-813C1A7448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1254</c:v>
                </c:pt>
                <c:pt idx="1">
                  <c:v>1326</c:v>
                </c:pt>
                <c:pt idx="2">
                  <c:v>1538</c:v>
                </c:pt>
              </c:numCache>
            </c:numRef>
          </c:val>
          <c:extLst>
            <c:ext xmlns:c16="http://schemas.microsoft.com/office/drawing/2014/chart" uri="{C3380CC4-5D6E-409C-BE32-E72D297353CC}">
              <c16:uniqueId val="{00000002-57BF-4140-814E-813C1A7448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埼玉県小鹿野町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１７年の合併以降、地方債残高の減少に努めているが、平成２５年度から平成２８年度までに実施した教育施設整備事業に対し、財源として多額の地方債を充当してきたため地方債残高は増加しているほか、</a:t>
          </a:r>
          <a:r>
            <a:rPr kumimoji="1" lang="ja-JP" altLang="en-US" sz="1100">
              <a:solidFill>
                <a:schemeClr val="dk1"/>
              </a:solidFill>
              <a:effectLst/>
              <a:latin typeface="+mn-lt"/>
              <a:ea typeface="+mn-ea"/>
              <a:cs typeface="+mn-cs"/>
            </a:rPr>
            <a:t>新規事業に対して多額の起債をしている</a:t>
          </a:r>
          <a:r>
            <a:rPr kumimoji="1" lang="ja-JP" altLang="ja-JP" sz="1100">
              <a:solidFill>
                <a:schemeClr val="dk1"/>
              </a:solidFill>
              <a:effectLst/>
              <a:latin typeface="+mn-lt"/>
              <a:ea typeface="+mn-ea"/>
              <a:cs typeface="+mn-cs"/>
            </a:rPr>
            <a:t>ことから公債</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が増加している。交付税措置のある地方債を活用しているため、実質公債費比率の大幅な増加はないと見込んでいるが、今後もインフラ長寿命化事業や公共施設の改修事業等の財源として地方債を充当する予定である。</a:t>
          </a:r>
          <a:endParaRPr lang="ja-JP" altLang="ja-JP" sz="1400">
            <a:effectLst/>
          </a:endParaRPr>
        </a:p>
        <a:p>
          <a:r>
            <a:rPr kumimoji="1" lang="ja-JP" altLang="ja-JP" sz="1100">
              <a:solidFill>
                <a:schemeClr val="dk1"/>
              </a:solidFill>
              <a:effectLst/>
              <a:latin typeface="+mn-lt"/>
              <a:ea typeface="+mn-ea"/>
              <a:cs typeface="+mn-cs"/>
            </a:rPr>
            <a:t>　事業の見直し・廃止等を積極的に行い、経費削減に努める必要がある。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埼玉県小鹿野町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２５年度以降、教育施設整備事業の財源として地方債を充当してきたため、地方債残高は年々増加傾向であった。令和５年度では、新規発行額が年間償還額を下回ったため減少している。地方債残高のうち、臨時財政対策債が３２％、合併特例事業債や辺地・過疎対策事業債が４８％となっており、全体の約９０％が交付税措置のある地方債となっている。そのため、地方債残高は高い水準であるものの、基準財政需要額算入見込額についても同様に見込める。基金残高についても、財政調整基金やふるさと応援基金などに積立てを行っており、増加している状況である。</a:t>
          </a:r>
          <a:endParaRPr lang="ja-JP" altLang="ja-JP" sz="1400">
            <a:effectLst/>
          </a:endParaRPr>
        </a:p>
        <a:p>
          <a:r>
            <a:rPr kumimoji="1" lang="ja-JP" altLang="ja-JP" sz="1100">
              <a:solidFill>
                <a:schemeClr val="dk1"/>
              </a:solidFill>
              <a:effectLst/>
              <a:latin typeface="+mn-lt"/>
              <a:ea typeface="+mn-ea"/>
              <a:cs typeface="+mn-cs"/>
            </a:rPr>
            <a:t>　今後も、人口減少が進行し自主財源が乏しい状況であることから、インフラの長寿命化事業や施設改修事業などの財源として地方債を充当しなければならないが、事業の見直しや統廃合等を積極的に行い、地方債の新規発行の抑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埼玉県小鹿野町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年度に９２，８７３千円積み立てたこと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増加している。減債基金は、毎年度基金利子を積み立てているため増加している。その他特定目的基金では、ふるさと応援基金にはその年に受けたふるさと納税寄附金を積み立てているが、令和２年度以降返礼品の見直しを行ったことから、毎年３０，０００千円を超える額の寄附金を受けており、全額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に伴い、自主財源の根幹となる町税などが減少していく見込みであるため、財源不足が拡大していくことが予想される。財源不足には、財政調整基金や減債基金を活用していく。また、地域活性化に向けた施策に対しての財源には、地域振興基金を活用し、人口減少対策を講じていく予定であるほか、ふるさと納税でいただいた寄附金を積み立てたふるさと応援基金についても、寄付者の意向に沿った事業へ充当し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・地域振興基金：町民の連帯の強化及び地域振興を図るため</a:t>
          </a:r>
          <a:endParaRPr lang="ja-JP" altLang="ja-JP" sz="1400">
            <a:effectLst/>
          </a:endParaRPr>
        </a:p>
        <a:p>
          <a:r>
            <a:rPr kumimoji="1" lang="ja-JP" altLang="ja-JP" sz="1100">
              <a:solidFill>
                <a:schemeClr val="dk1"/>
              </a:solidFill>
              <a:effectLst/>
              <a:latin typeface="+mn-lt"/>
              <a:ea typeface="+mn-ea"/>
              <a:cs typeface="+mn-cs"/>
            </a:rPr>
            <a:t>・土地取得基金：公用若しくは公共用に供する土地又は公共の利益のために取得する必要のある土地を取得することにより、事業の円滑な執行を図るため。</a:t>
          </a:r>
          <a:endParaRPr lang="ja-JP" altLang="ja-JP" sz="1400">
            <a:effectLst/>
          </a:endParaRPr>
        </a:p>
        <a:p>
          <a:r>
            <a:rPr kumimoji="1" lang="ja-JP" altLang="ja-JP" sz="1100">
              <a:solidFill>
                <a:schemeClr val="dk1"/>
              </a:solidFill>
              <a:effectLst/>
              <a:latin typeface="+mn-lt"/>
              <a:ea typeface="+mn-ea"/>
              <a:cs typeface="+mn-cs"/>
            </a:rPr>
            <a:t>・施設整備基金：小鹿野町衛生センターの施設整備のため</a:t>
          </a:r>
          <a:endParaRPr lang="ja-JP" altLang="ja-JP" sz="1400">
            <a:effectLst/>
          </a:endParaRPr>
        </a:p>
        <a:p>
          <a:r>
            <a:rPr kumimoji="1" lang="ja-JP" altLang="ja-JP" sz="1100">
              <a:solidFill>
                <a:schemeClr val="dk1"/>
              </a:solidFill>
              <a:effectLst/>
              <a:latin typeface="+mn-lt"/>
              <a:ea typeface="+mn-ea"/>
              <a:cs typeface="+mn-cs"/>
            </a:rPr>
            <a:t>・ふるさと応援基金：寄附を通じた住民参加型の地方自治を実現するとともに、基金活用による地域活性化を図るため</a:t>
          </a:r>
          <a:endParaRPr lang="ja-JP" altLang="ja-JP" sz="1400">
            <a:effectLst/>
          </a:endParaRPr>
        </a:p>
        <a:p>
          <a:r>
            <a:rPr kumimoji="1" lang="ja-JP" altLang="ja-JP" sz="1100">
              <a:solidFill>
                <a:schemeClr val="dk1"/>
              </a:solidFill>
              <a:effectLst/>
              <a:latin typeface="+mn-lt"/>
              <a:ea typeface="+mn-ea"/>
              <a:cs typeface="+mn-cs"/>
            </a:rPr>
            <a:t>・社会福祉施設整備基金：社会福祉施設の整備充実を図るため</a:t>
          </a:r>
          <a:endParaRPr lang="ja-JP" altLang="ja-JP" sz="1400">
            <a:effectLst/>
          </a:endParaRPr>
        </a:p>
        <a:p>
          <a:r>
            <a:rPr kumimoji="1" lang="ja-JP" altLang="ja-JP" sz="1100">
              <a:solidFill>
                <a:schemeClr val="dk1"/>
              </a:solidFill>
              <a:effectLst/>
              <a:latin typeface="+mn-lt"/>
              <a:ea typeface="+mn-ea"/>
              <a:cs typeface="+mn-cs"/>
            </a:rPr>
            <a:t>・過疎地域自立促進特別事業基金：地域医療の確保、住民の日常的な移動のための交通手段の確保、集落の維持及び活性化その他住民が将来にわたって安全に安心して暮らすことのできる地域社会の実現を図ることを目的とする事業に要する財源を積み立てるため</a:t>
          </a:r>
          <a:endParaRPr lang="ja-JP" altLang="ja-JP" sz="1400">
            <a:effectLst/>
          </a:endParaRPr>
        </a:p>
        <a:p>
          <a:r>
            <a:rPr kumimoji="1" lang="ja-JP" altLang="ja-JP" sz="1100">
              <a:solidFill>
                <a:schemeClr val="dk1"/>
              </a:solidFill>
              <a:effectLst/>
              <a:latin typeface="+mn-lt"/>
              <a:ea typeface="+mn-ea"/>
              <a:cs typeface="+mn-cs"/>
            </a:rPr>
            <a:t>・地域自然資産活用整備基金：両神山を中心として自然環境の保全と活用を図るため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ふるさと応援基金について、ふるさと納税で受けた寄附金を令和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３６</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８３</a:t>
          </a:r>
          <a:r>
            <a:rPr kumimoji="1" lang="ja-JP" altLang="ja-JP" sz="1100">
              <a:solidFill>
                <a:schemeClr val="dk1"/>
              </a:solidFill>
              <a:effectLst/>
              <a:latin typeface="+mn-lt"/>
              <a:ea typeface="+mn-ea"/>
              <a:cs typeface="+mn-cs"/>
            </a:rPr>
            <a:t>千円、令和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２７０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０００</a:t>
          </a:r>
          <a:r>
            <a:rPr kumimoji="1" lang="ja-JP" altLang="ja-JP" sz="1100">
              <a:solidFill>
                <a:schemeClr val="dk1"/>
              </a:solidFill>
              <a:effectLst/>
              <a:latin typeface="+mn-lt"/>
              <a:ea typeface="+mn-ea"/>
              <a:cs typeface="+mn-cs"/>
            </a:rPr>
            <a:t>千円積立てたことにより増加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・地域振興基金について、合併特例債を活用し、発行可能残額の積立てを予定しているため増加する見込み</a:t>
          </a:r>
          <a:endParaRPr lang="ja-JP" altLang="ja-JP" sz="1400">
            <a:effectLst/>
          </a:endParaRPr>
        </a:p>
        <a:p>
          <a:r>
            <a:rPr kumimoji="1" lang="ja-JP" altLang="ja-JP" sz="1100">
              <a:solidFill>
                <a:schemeClr val="dk1"/>
              </a:solidFill>
              <a:effectLst/>
              <a:latin typeface="+mn-lt"/>
              <a:ea typeface="+mn-ea"/>
              <a:cs typeface="+mn-cs"/>
            </a:rPr>
            <a:t>・土地取得基金について、今後実施する公共用地取得事業についての財源として取り崩すため減少する見込み</a:t>
          </a:r>
          <a:endParaRPr lang="ja-JP" altLang="ja-JP" sz="1400">
            <a:effectLst/>
          </a:endParaRPr>
        </a:p>
        <a:p>
          <a:r>
            <a:rPr kumimoji="1" lang="ja-JP" altLang="ja-JP" sz="1100">
              <a:solidFill>
                <a:schemeClr val="dk1"/>
              </a:solidFill>
              <a:effectLst/>
              <a:latin typeface="+mn-lt"/>
              <a:ea typeface="+mn-ea"/>
              <a:cs typeface="+mn-cs"/>
            </a:rPr>
            <a:t>・地域自然資産活用整備基金について、両神山などの自然の保全と活用を図る事業に活用する予定。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・令和３年度及び令和４年度には、普通交付税の追加交付等があったことから、令和３年度に３０８，０００千円、令和４年度には９２，８７３千円の積立を行った。令和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年度には、</a:t>
          </a:r>
          <a:r>
            <a:rPr kumimoji="1" lang="ja-JP" altLang="en-US" sz="1100">
              <a:solidFill>
                <a:schemeClr val="dk1"/>
              </a:solidFill>
              <a:effectLst/>
              <a:latin typeface="+mn-lt"/>
              <a:ea typeface="+mn-ea"/>
              <a:cs typeface="+mn-cs"/>
            </a:rPr>
            <a:t>３２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千円を積み立てたことで増加している。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・人口減少に伴い、自主財源の根幹となる町税が減少し財源不足が拡大することが予想されており、財政調整基金を取り崩しての対応となることから、減少していく見込みである。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・毎年度基金利息を積み立てており、増加している。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今後は、人口減少に伴い財源不足になる見込みであり、公債費の財源として減債基金を取り崩して対応する必要があることから、基金残高は減少していく見込みである。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10,061
9,899
171.26
8,218,832
7,677,804
457,197
4,638,111
7,368,315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人口減少が進み高齢化率も高いことから、年々税収は減少している。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また、山間地域であるということもあり、企業誘致も上手く進まず、財政基盤が弱い状況である。人口増加を目指した事業を展開しつつ、行政の効率化にも努め、財政の健全化を図っていく。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167640</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399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159596</xdr:rowOff>
    </xdr:from>
    <xdr:to>
      <xdr:col>15</xdr:col>
      <xdr:colOff>82550</xdr:colOff>
      <xdr:row>43</xdr:row>
      <xdr:rowOff>167640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19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151554</xdr:rowOff>
    </xdr:from>
    <xdr:to>
      <xdr:col>11</xdr:col>
      <xdr:colOff>31750</xdr:colOff>
      <xdr:row>43</xdr:row>
      <xdr:rowOff>159596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239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108796</xdr:rowOff>
    </xdr:from>
    <xdr:to>
      <xdr:col>11</xdr:col>
      <xdr:colOff>82550</xdr:colOff>
      <xdr:row>44</xdr:row>
      <xdr:rowOff>38946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23723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100754</xdr:rowOff>
    </xdr:from>
    <xdr:to>
      <xdr:col>7</xdr:col>
      <xdr:colOff>31750</xdr:colOff>
      <xdr:row>44</xdr:row>
      <xdr:rowOff>30904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15681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借り入れた地方債の据え置き期間が終了し、元金の償還が開始したことに伴い公債費が増加したほか、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こども医療費やひとり親家庭等医療費などの扶助費が増加した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ことなどにより、全体で３．５ポイントの増加となった。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今後も、根拠に基づいた積極的な見直しと優先順位付けの徹底を図り、創意工夫を凝らした経費の節減を行い、歳出削減を図っていく。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122047</xdr:rowOff>
    </xdr:from>
    <xdr:to>
      <xdr:col>23</xdr:col>
      <xdr:colOff>133350</xdr:colOff>
      <xdr:row>60</xdr:row>
      <xdr:rowOff>35052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37597"/>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122047</xdr:rowOff>
    </xdr:from>
    <xdr:to>
      <xdr:col>19</xdr:col>
      <xdr:colOff>133350</xdr:colOff>
      <xdr:row>59</xdr:row>
      <xdr:rowOff>141351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23759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49657</xdr:rowOff>
    </xdr:from>
    <xdr:to>
      <xdr:col>15</xdr:col>
      <xdr:colOff>82550</xdr:colOff>
      <xdr:row>59</xdr:row>
      <xdr:rowOff>141351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65207"/>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49657</xdr:rowOff>
    </xdr:from>
    <xdr:to>
      <xdr:col>11</xdr:col>
      <xdr:colOff>31750</xdr:colOff>
      <xdr:row>59</xdr:row>
      <xdr:rowOff>90678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65207"/>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155702</xdr:rowOff>
    </xdr:from>
    <xdr:to>
      <xdr:col>23</xdr:col>
      <xdr:colOff>184150</xdr:colOff>
      <xdr:row>60</xdr:row>
      <xdr:rowOff>85852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127779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4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71247</xdr:rowOff>
    </xdr:from>
    <xdr:to>
      <xdr:col>19</xdr:col>
      <xdr:colOff>184150</xdr:colOff>
      <xdr:row>60</xdr:row>
      <xdr:rowOff>1397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11574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55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90551</xdr:rowOff>
    </xdr:from>
    <xdr:to>
      <xdr:col>15</xdr:col>
      <xdr:colOff>133350</xdr:colOff>
      <xdr:row>60</xdr:row>
      <xdr:rowOff>20701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5478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9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170307</xdr:rowOff>
    </xdr:from>
    <xdr:to>
      <xdr:col>11</xdr:col>
      <xdr:colOff>82550</xdr:colOff>
      <xdr:row>59</xdr:row>
      <xdr:rowOff>100457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85234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0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39878</xdr:rowOff>
    </xdr:from>
    <xdr:to>
      <xdr:col>7</xdr:col>
      <xdr:colOff>31750</xdr:colOff>
      <xdr:row>59</xdr:row>
      <xdr:rowOff>141478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151655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令和６年度の人件費は、職員数の増加による職員給や職員手当などが増加したことなどにより、人件費が</a:t>
          </a:r>
          <a:r>
            <a:rPr kumimoji="1" lang="en-US" altLang="ja-JP" sz="1300">
              <a:latin typeface="ＭＳ Ｐゴシック" panose="020B0600070205080204" pitchFamily="50" charset="-128"/>
              <a:ea typeface="ＭＳ Ｐゴシック" panose="020B0600070205080204" pitchFamily="50" charset="-128"/>
            </a:rPr>
            <a:t>63,849</a:t>
          </a:r>
          <a:r>
            <a:rPr kumimoji="1" lang="ja-JP" altLang="en-US" sz="1300">
              <a:latin typeface="ＭＳ Ｐゴシック" panose="020B0600070205080204" pitchFamily="50" charset="-128"/>
              <a:ea typeface="ＭＳ Ｐゴシック" panose="020B0600070205080204" pitchFamily="50" charset="-128"/>
            </a:rPr>
            <a:t>千円の増加となった。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また、物件費においても新事業として全国植樹祭事業の開催準備費や新規事業に係る常用費等が増加したことにより、前年度と比べ</a:t>
          </a:r>
          <a:r>
            <a:rPr kumimoji="1" lang="en-US" altLang="ja-JP" sz="1300">
              <a:latin typeface="ＭＳ Ｐゴシック" panose="020B0600070205080204" pitchFamily="50" charset="-128"/>
              <a:ea typeface="ＭＳ Ｐゴシック" panose="020B0600070205080204" pitchFamily="50" charset="-128"/>
            </a:rPr>
            <a:t>69,919</a:t>
          </a:r>
          <a:r>
            <a:rPr kumimoji="1" lang="ja-JP" altLang="en-US" sz="1300">
              <a:latin typeface="ＭＳ Ｐゴシック" panose="020B0600070205080204" pitchFamily="50" charset="-128"/>
              <a:ea typeface="ＭＳ Ｐゴシック" panose="020B0600070205080204" pitchFamily="50" charset="-128"/>
            </a:rPr>
            <a:t>千円の増加となった。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上記のことから、人口１人当たりの金額としても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32,518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55380</xdr:rowOff>
    </xdr:from>
    <xdr:to>
      <xdr:col>23</xdr:col>
      <xdr:colOff>133350</xdr:colOff>
      <xdr:row>82</xdr:row>
      <xdr:rowOff>153462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14280"/>
          <a:ext cx="838200" cy="9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55380</xdr:rowOff>
    </xdr:from>
    <xdr:to>
      <xdr:col>19</xdr:col>
      <xdr:colOff>133350</xdr:colOff>
      <xdr:row>82</xdr:row>
      <xdr:rowOff>72741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14280"/>
          <a:ext cx="889000" cy="1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71771</xdr:rowOff>
    </xdr:from>
    <xdr:to>
      <xdr:col>15</xdr:col>
      <xdr:colOff>82550</xdr:colOff>
      <xdr:row>82</xdr:row>
      <xdr:rowOff>72741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30671"/>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43647</xdr:rowOff>
    </xdr:from>
    <xdr:to>
      <xdr:col>11</xdr:col>
      <xdr:colOff>31750</xdr:colOff>
      <xdr:row>82</xdr:row>
      <xdr:rowOff>71771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02547"/>
          <a:ext cx="889000" cy="2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102662</xdr:rowOff>
    </xdr:from>
    <xdr:to>
      <xdr:col>23</xdr:col>
      <xdr:colOff>184150</xdr:colOff>
      <xdr:row>83</xdr:row>
      <xdr:rowOff>32812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6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74739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3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4580</xdr:rowOff>
    </xdr:from>
    <xdr:to>
      <xdr:col>19</xdr:col>
      <xdr:colOff>184150</xdr:colOff>
      <xdr:row>82</xdr:row>
      <xdr:rowOff>106180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90957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49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21941</xdr:rowOff>
    </xdr:from>
    <xdr:to>
      <xdr:col>15</xdr:col>
      <xdr:colOff>133350</xdr:colOff>
      <xdr:row>82</xdr:row>
      <xdr:rowOff>123541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108318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20971</xdr:rowOff>
    </xdr:from>
    <xdr:to>
      <xdr:col>11</xdr:col>
      <xdr:colOff>82550</xdr:colOff>
      <xdr:row>82</xdr:row>
      <xdr:rowOff>122571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107348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6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164297</xdr:rowOff>
    </xdr:from>
    <xdr:to>
      <xdr:col>7</xdr:col>
      <xdr:colOff>31750</xdr:colOff>
      <xdr:row>82</xdr:row>
      <xdr:rowOff>94447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79224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38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年度のラスパイレス指数は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９５．８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した要因としては、職員構成の変化などによるためである。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85</xdr:row>
      <xdr:rowOff>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30728"/>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84</xdr:row>
      <xdr:rowOff>42334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307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84</xdr:row>
      <xdr:rowOff>42334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502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26105</xdr:rowOff>
    </xdr:from>
    <xdr:to>
      <xdr:col>68</xdr:col>
      <xdr:colOff>152400</xdr:colOff>
      <xdr:row>83</xdr:row>
      <xdr:rowOff>119945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2564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146755</xdr:rowOff>
    </xdr:from>
    <xdr:to>
      <xdr:col>64</xdr:col>
      <xdr:colOff>152400</xdr:colOff>
      <xdr:row>83</xdr:row>
      <xdr:rowOff>76905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87082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年度数値は、類似団体より３．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る。当町は、面積が広く、既存の事務事業を維持継続していくためには、ある程度の職員数は確保しておく必要があり、大幅な削減は難しい状況である。また、人口については年々減少することが予想されていることから、今後もある程度増加していくと考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事業の縮小や廃止を行い、職員数の適正化について取り組んでいく必要がある。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35016</xdr:rowOff>
    </xdr:from>
    <xdr:to>
      <xdr:col>81</xdr:col>
      <xdr:colOff>44450</xdr:colOff>
      <xdr:row>63</xdr:row>
      <xdr:rowOff>109704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836366"/>
          <a:ext cx="8382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10885</xdr:rowOff>
    </xdr:from>
    <xdr:to>
      <xdr:col>77</xdr:col>
      <xdr:colOff>44450</xdr:colOff>
      <xdr:row>63</xdr:row>
      <xdr:rowOff>35016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81223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10885</xdr:rowOff>
    </xdr:from>
    <xdr:to>
      <xdr:col>72</xdr:col>
      <xdr:colOff>203200</xdr:colOff>
      <xdr:row>63</xdr:row>
      <xdr:rowOff>14333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81223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140970</xdr:rowOff>
    </xdr:from>
    <xdr:to>
      <xdr:col>68</xdr:col>
      <xdr:colOff>152400</xdr:colOff>
      <xdr:row>63</xdr:row>
      <xdr:rowOff>14333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77087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58904</xdr:rowOff>
    </xdr:from>
    <xdr:to>
      <xdr:col>81</xdr:col>
      <xdr:colOff>95250</xdr:colOff>
      <xdr:row>63</xdr:row>
      <xdr:rowOff>160504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8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30981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83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155666</xdr:rowOff>
    </xdr:from>
    <xdr:to>
      <xdr:col>77</xdr:col>
      <xdr:colOff>95250</xdr:colOff>
      <xdr:row>63</xdr:row>
      <xdr:rowOff>85816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70593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87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131535</xdr:rowOff>
    </xdr:from>
    <xdr:to>
      <xdr:col>73</xdr:col>
      <xdr:colOff>44450</xdr:colOff>
      <xdr:row>63</xdr:row>
      <xdr:rowOff>61685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46462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84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134983</xdr:rowOff>
    </xdr:from>
    <xdr:to>
      <xdr:col>68</xdr:col>
      <xdr:colOff>203200</xdr:colOff>
      <xdr:row>63</xdr:row>
      <xdr:rowOff>65133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49910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90170</xdr:rowOff>
    </xdr:from>
    <xdr:to>
      <xdr:col>64</xdr:col>
      <xdr:colOff>152400</xdr:colOff>
      <xdr:row>63</xdr:row>
      <xdr:rowOff>20320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5097</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元利償還金の額は、過疎対策事業債や合併特例債等の地方債の据え置き期間が終了し、元金の償還が始まったことや、新たに起債を行ったことなどにより０．３ポイント増加している。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今後も、公共施設整備事業などに過疎対策事業債を充当して実施していく見込みであり、今後も実質公債費比率は横ばいで推移する見込みである。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70455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0654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58965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0654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58965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769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47474</xdr:rowOff>
    </xdr:from>
    <xdr:to>
      <xdr:col>68</xdr:col>
      <xdr:colOff>152400</xdr:colOff>
      <xdr:row>41</xdr:row>
      <xdr:rowOff>47474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076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108451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地方債残高については、町道整備事業などの建設事業へ過疎対策事業債や緊急自然災害防止対策事業債など</a:t>
          </a:r>
          <a:r>
            <a:rPr kumimoji="1" lang="en-US" altLang="ja-JP" sz="1300">
              <a:latin typeface="ＭＳ Ｐゴシック" panose="020B0600070205080204" pitchFamily="50" charset="-128"/>
              <a:ea typeface="ＭＳ Ｐゴシック" panose="020B0600070205080204" pitchFamily="50" charset="-128"/>
            </a:rPr>
            <a:t>537,796</a:t>
          </a:r>
          <a:r>
            <a:rPr kumimoji="1" lang="ja-JP" altLang="en-US" sz="1300">
              <a:latin typeface="ＭＳ Ｐゴシック" panose="020B0600070205080204" pitchFamily="50" charset="-128"/>
              <a:ea typeface="ＭＳ Ｐゴシック" panose="020B0600070205080204" pitchFamily="50" charset="-128"/>
            </a:rPr>
            <a:t>千円を発行したものの、過年度発行分を</a:t>
          </a:r>
          <a:r>
            <a:rPr kumimoji="1" lang="en-US" altLang="ja-JP" sz="1300">
              <a:latin typeface="ＭＳ Ｐゴシック" panose="020B0600070205080204" pitchFamily="50" charset="-128"/>
              <a:ea typeface="ＭＳ Ｐゴシック" panose="020B0600070205080204" pitchFamily="50" charset="-128"/>
            </a:rPr>
            <a:t>871,669</a:t>
          </a:r>
          <a:r>
            <a:rPr kumimoji="1" lang="ja-JP" altLang="en-US" sz="1300">
              <a:latin typeface="ＭＳ Ｐゴシック" panose="020B0600070205080204" pitchFamily="50" charset="-128"/>
              <a:ea typeface="ＭＳ Ｐゴシック" panose="020B0600070205080204" pitchFamily="50" charset="-128"/>
            </a:rPr>
            <a:t>千円償還したことにより全体で</a:t>
          </a:r>
          <a:r>
            <a:rPr kumimoji="1" lang="en-US" altLang="ja-JP" sz="1300">
              <a:latin typeface="ＭＳ Ｐゴシック" panose="020B0600070205080204" pitchFamily="50" charset="-128"/>
              <a:ea typeface="ＭＳ Ｐゴシック" panose="020B0600070205080204" pitchFamily="50" charset="-128"/>
            </a:rPr>
            <a:t>308,602</a:t>
          </a:r>
          <a:r>
            <a:rPr kumimoji="1" lang="ja-JP" altLang="en-US" sz="1300">
              <a:latin typeface="ＭＳ Ｐゴシック" panose="020B0600070205080204" pitchFamily="50" charset="-128"/>
              <a:ea typeface="ＭＳ Ｐゴシック" panose="020B0600070205080204" pitchFamily="50" charset="-128"/>
            </a:rPr>
            <a:t>千円（▲４．０２％）の大幅減となった。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公営企業債等繰入見込額についても、公営企業債の借入の減少等により</a:t>
          </a:r>
          <a:r>
            <a:rPr kumimoji="1" lang="en-US" altLang="ja-JP" sz="1300">
              <a:latin typeface="ＭＳ Ｐゴシック" panose="020B0600070205080204" pitchFamily="50" charset="-128"/>
              <a:ea typeface="ＭＳ Ｐゴシック" panose="020B0600070205080204" pitchFamily="50" charset="-128"/>
            </a:rPr>
            <a:t>31,702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4.05</a:t>
          </a:r>
          <a:r>
            <a:rPr kumimoji="1" lang="ja-JP" altLang="en-US" sz="1300">
              <a:latin typeface="ＭＳ Ｐゴシック" panose="020B0600070205080204" pitchFamily="50" charset="-128"/>
              <a:ea typeface="ＭＳ Ｐゴシック" panose="020B0600070205080204" pitchFamily="50" charset="-128"/>
            </a:rPr>
            <a:t>％）の減少となったことなどにより１．８ポイントの減となった。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今後も、公債費の抑制を図りつつ行財政改革を進め財政の健全化を図っていく。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73781</xdr:rowOff>
    </xdr:from>
    <xdr:to>
      <xdr:col>81</xdr:col>
      <xdr:colOff>44450</xdr:colOff>
      <xdr:row>14</xdr:row>
      <xdr:rowOff>94464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7408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94464</xdr:rowOff>
    </xdr:from>
    <xdr:to>
      <xdr:col>77</xdr:col>
      <xdr:colOff>44450</xdr:colOff>
      <xdr:row>14</xdr:row>
      <xdr:rowOff>125488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4947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125488</xdr:rowOff>
    </xdr:from>
    <xdr:to>
      <xdr:col>72</xdr:col>
      <xdr:colOff>203200</xdr:colOff>
      <xdr:row>15</xdr:row>
      <xdr:rowOff>27577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525788"/>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27577</xdr:rowOff>
    </xdr:from>
    <xdr:to>
      <xdr:col>68</xdr:col>
      <xdr:colOff>152400</xdr:colOff>
      <xdr:row>16</xdr:row>
      <xdr:rowOff>69850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599327"/>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166508</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9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43664</xdr:rowOff>
    </xdr:from>
    <xdr:to>
      <xdr:col>77</xdr:col>
      <xdr:colOff>95250</xdr:colOff>
      <xdr:row>14</xdr:row>
      <xdr:rowOff>145264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130041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530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74688</xdr:rowOff>
    </xdr:from>
    <xdr:to>
      <xdr:col>73</xdr:col>
      <xdr:colOff>44450</xdr:colOff>
      <xdr:row>15</xdr:row>
      <xdr:rowOff>4838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161065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56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148227</xdr:rowOff>
    </xdr:from>
    <xdr:to>
      <xdr:col>68</xdr:col>
      <xdr:colOff>203200</xdr:colOff>
      <xdr:row>15</xdr:row>
      <xdr:rowOff>78377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63154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63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19050</xdr:rowOff>
    </xdr:from>
    <xdr:to>
      <xdr:col>64</xdr:col>
      <xdr:colOff>152400</xdr:colOff>
      <xdr:row>16</xdr:row>
      <xdr:rowOff>120650</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105427</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10,061
9,899
171.26
8,218,832
7,677,804
457,197
4,638,111
7,368,315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年度の人件費は、会計年度任用職員分で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町内小学校における複式学級への対応や、町立の保育所及びこども園の採用職員などのベースアップの影響による。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行財政改革の取組みを進め、人件費の削減に努めていく。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52705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987800" y="61849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18415</xdr:rowOff>
    </xdr:from>
    <xdr:to>
      <xdr:col>19</xdr:col>
      <xdr:colOff>187325</xdr:colOff>
      <xdr:row>36</xdr:row>
      <xdr:rowOff>52705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1906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155575</xdr:rowOff>
    </xdr:from>
    <xdr:to>
      <xdr:col>15</xdr:col>
      <xdr:colOff>98425</xdr:colOff>
      <xdr:row>36</xdr:row>
      <xdr:rowOff>18415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1563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155575</xdr:rowOff>
    </xdr:from>
    <xdr:to>
      <xdr:col>11</xdr:col>
      <xdr:colOff>9525</xdr:colOff>
      <xdr:row>36</xdr:row>
      <xdr:rowOff>98425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1563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1905</xdr:rowOff>
    </xdr:from>
    <xdr:to>
      <xdr:col>20</xdr:col>
      <xdr:colOff>38100</xdr:colOff>
      <xdr:row>36</xdr:row>
      <xdr:rowOff>103505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88282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60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139065</xdr:rowOff>
    </xdr:from>
    <xdr:to>
      <xdr:col>15</xdr:col>
      <xdr:colOff>149225</xdr:colOff>
      <xdr:row>36</xdr:row>
      <xdr:rowOff>69215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53992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22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104775</xdr:rowOff>
    </xdr:from>
    <xdr:to>
      <xdr:col>11</xdr:col>
      <xdr:colOff>60325</xdr:colOff>
      <xdr:row>36</xdr:row>
      <xdr:rowOff>34925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19702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47625</xdr:rowOff>
    </xdr:from>
    <xdr:to>
      <xdr:col>6</xdr:col>
      <xdr:colOff>171450</xdr:colOff>
      <xdr:row>36</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134002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新事業として全国植樹祭事業の開催準備費や新規事業に係る常用費等が増加し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ており、１．１ポイント増加となった。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類似団体内平均値よりも低い数値ではあるものの、今後も指定管理者制度を活用し、観光施設を民間事業者へ運営業務委託を検討していることから、数値は増加する見込みである。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106426</xdr:rowOff>
    </xdr:from>
    <xdr:to>
      <xdr:col>82</xdr:col>
      <xdr:colOff>107950</xdr:colOff>
      <xdr:row>13</xdr:row>
      <xdr:rowOff>156718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3352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106426</xdr:rowOff>
    </xdr:from>
    <xdr:to>
      <xdr:col>78</xdr:col>
      <xdr:colOff>69850</xdr:colOff>
      <xdr:row>14</xdr:row>
      <xdr:rowOff>3556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3352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129286</xdr:rowOff>
    </xdr:from>
    <xdr:to>
      <xdr:col>73</xdr:col>
      <xdr:colOff>180975</xdr:colOff>
      <xdr:row>14</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581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120142</xdr:rowOff>
    </xdr:from>
    <xdr:to>
      <xdr:col>69</xdr:col>
      <xdr:colOff>92075</xdr:colOff>
      <xdr:row>13</xdr:row>
      <xdr:rowOff>129286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489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105918</xdr:rowOff>
    </xdr:from>
    <xdr:to>
      <xdr:col>82</xdr:col>
      <xdr:colOff>158750</xdr:colOff>
      <xdr:row>14</xdr:row>
      <xdr:rowOff>36068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3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122445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17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55626</xdr:rowOff>
    </xdr:from>
    <xdr:to>
      <xdr:col>78</xdr:col>
      <xdr:colOff>120650</xdr:colOff>
      <xdr:row>13</xdr:row>
      <xdr:rowOff>157226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167403</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05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124206</xdr:rowOff>
    </xdr:from>
    <xdr:to>
      <xdr:col>74</xdr:col>
      <xdr:colOff>31750</xdr:colOff>
      <xdr:row>14</xdr:row>
      <xdr:rowOff>54356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5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64533</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2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78486</xdr:rowOff>
    </xdr:from>
    <xdr:to>
      <xdr:col>69</xdr:col>
      <xdr:colOff>142875</xdr:colOff>
      <xdr:row>14</xdr:row>
      <xdr:rowOff>8636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0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18813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76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69342</xdr:rowOff>
    </xdr:from>
    <xdr:to>
      <xdr:col>65</xdr:col>
      <xdr:colOff>53975</xdr:colOff>
      <xdr:row>13</xdr:row>
      <xdr:rowOff>170942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9669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出生数の減少などにより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町単独事業で実施しているこども医療費やひとり親家庭等医療費が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町の出生者数が激減していることから、こどもに対する扶助費は減少する見込みであるが、障害者に対する扶助費も多額になっており、横ばいで推移する見込みである。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18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662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56</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662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年度では、介護保険特別会計のサービス事業</a:t>
          </a:r>
          <a:r>
            <a:rPr kumimoji="1" lang="ja-JP" altLang="en-US" sz="1300">
              <a:solidFill>
                <a:schemeClr val="dk1"/>
              </a:solidFill>
              <a:effectLst/>
              <a:latin typeface="+mn-lt"/>
              <a:ea typeface="+mn-ea"/>
              <a:cs typeface="+mn-cs"/>
            </a:rPr>
            <a:t>勘定</a:t>
          </a:r>
          <a:r>
            <a:rPr kumimoji="1" lang="ja-JP" altLang="ja-JP" sz="1300">
              <a:solidFill>
                <a:schemeClr val="dk1"/>
              </a:solidFill>
              <a:effectLst/>
              <a:latin typeface="+mn-lt"/>
              <a:ea typeface="+mn-ea"/>
              <a:cs typeface="+mn-cs"/>
            </a:rPr>
            <a:t>文</a:t>
          </a:r>
          <a:r>
            <a:rPr kumimoji="1" lang="ja-JP" altLang="en-US" sz="1300">
              <a:solidFill>
                <a:schemeClr val="dk1"/>
              </a:solidFill>
              <a:effectLst/>
              <a:latin typeface="+mn-lt"/>
              <a:ea typeface="+mn-ea"/>
              <a:cs typeface="+mn-cs"/>
            </a:rPr>
            <a:t>分</a:t>
          </a:r>
          <a:r>
            <a:rPr kumimoji="1" lang="ja-JP" altLang="ja-JP" sz="1300">
              <a:solidFill>
                <a:schemeClr val="dk1"/>
              </a:solidFill>
              <a:effectLst/>
              <a:latin typeface="+mn-lt"/>
              <a:ea typeface="+mn-ea"/>
              <a:cs typeface="+mn-cs"/>
            </a:rPr>
            <a:t>への繰出金が</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していることにより</a:t>
          </a:r>
          <a:r>
            <a:rPr kumimoji="1" lang="ja-JP" altLang="en-US" sz="1300">
              <a:solidFill>
                <a:schemeClr val="dk1"/>
              </a:solidFill>
              <a:effectLst/>
              <a:latin typeface="+mn-lt"/>
              <a:ea typeface="+mn-ea"/>
              <a:cs typeface="+mn-cs"/>
            </a:rPr>
            <a:t>２．２</a:t>
          </a:r>
          <a:r>
            <a:rPr kumimoji="1" lang="ja-JP" altLang="ja-JP" sz="1300">
              <a:solidFill>
                <a:schemeClr val="dk1"/>
              </a:solidFill>
              <a:effectLst/>
              <a:latin typeface="+mn-lt"/>
              <a:ea typeface="+mn-ea"/>
              <a:cs typeface="+mn-cs"/>
            </a:rPr>
            <a:t>ポイントの</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となっている。浄化槽設置管理等特別会計への繰出金は減少となったものの、国民健康保険特別会計や介護保険特別会計への繰出金はいずれも増加した。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133350</xdr:rowOff>
    </xdr:from>
    <xdr:to>
      <xdr:col>82</xdr:col>
      <xdr:colOff>107950</xdr:colOff>
      <xdr:row>55</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2202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46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44450</xdr:rowOff>
    </xdr:from>
    <xdr:to>
      <xdr:col>69</xdr:col>
      <xdr:colOff>92075</xdr:colOff>
      <xdr:row>55</xdr:row>
      <xdr:rowOff>133350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474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82550</xdr:rowOff>
    </xdr:from>
    <xdr:to>
      <xdr:col>82</xdr:col>
      <xdr:colOff>158750</xdr:colOff>
      <xdr:row>54</xdr:row>
      <xdr:rowOff>12700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165100</xdr:rowOff>
    </xdr:from>
    <xdr:to>
      <xdr:col>69</xdr:col>
      <xdr:colOff>142875</xdr:colOff>
      <xdr:row>55</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105427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82550</xdr:rowOff>
    </xdr:from>
    <xdr:to>
      <xdr:col>65</xdr:col>
      <xdr:colOff>53975</xdr:colOff>
      <xdr:row>56</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22877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こども医療費やひとり親家庭等医療費支給事業に対する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全国平均、埼玉県平均及び類似団体平均のいずれよりも高い数値となっており、町が単独で実施している補助事業などについて、見直しや廃止の検討を行い、経費の縮減に努めていく。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38</xdr:row>
      <xdr:rowOff>96520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84900"/>
          <a:ext cx="8382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84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934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111760</xdr:rowOff>
    </xdr:from>
    <xdr:to>
      <xdr:col>69</xdr:col>
      <xdr:colOff>92075</xdr:colOff>
      <xdr:row>35</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9410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45720</xdr:rowOff>
    </xdr:from>
    <xdr:to>
      <xdr:col>82</xdr:col>
      <xdr:colOff>158750</xdr:colOff>
      <xdr:row>38</xdr:row>
      <xdr:rowOff>147320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17797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128287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年度の公債費は、過疎対策事業債や合併特例債等の地方債の据え置き期間が終了し、元金の償還が始まったことや、新たに起債を行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っているが、償還終了した地方債もあるため０．３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今後、工事や修繕等で多額の起債をしなければならず、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上昇が見込まれるが、新規発行債の額が、毎年度の公債費の額を上回らないよう実施事業の選別を行い、財政の健全化を図っていく。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4315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72137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4086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766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xdr:rowOff>
    </xdr:from>
    <xdr:to>
      <xdr:col>11</xdr:col>
      <xdr:colOff>9525</xdr:colOff>
      <xdr:row>78</xdr:row>
      <xdr:rowOff>76708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3766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年度では、物件費において新事業として全国植樹祭事業の開催準備費や新規事業に係る常用費等が増加ほか、補助費等においても、こども医療費やひとり親家庭等医療費支給事業に対する補助金が増加したため、全体で</a:t>
          </a:r>
          <a:r>
            <a:rPr kumimoji="1" lang="ja-JP" altLang="en-US" sz="1300">
              <a:solidFill>
                <a:schemeClr val="dk1"/>
              </a:solidFill>
              <a:effectLst/>
              <a:latin typeface="+mn-lt"/>
              <a:ea typeface="+mn-ea"/>
              <a:cs typeface="+mn-cs"/>
            </a:rPr>
            <a:t>３．８</a:t>
          </a:r>
          <a:r>
            <a:rPr kumimoji="1" lang="ja-JP" altLang="ja-JP" sz="1300">
              <a:solidFill>
                <a:schemeClr val="dk1"/>
              </a:solidFill>
              <a:effectLst/>
              <a:latin typeface="+mn-lt"/>
              <a:ea typeface="+mn-ea"/>
              <a:cs typeface="+mn-cs"/>
            </a:rPr>
            <a:t>ポイントの</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となった。</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83566</xdr:rowOff>
    </xdr:from>
    <xdr:to>
      <xdr:col>82</xdr:col>
      <xdr:colOff>107950</xdr:colOff>
      <xdr:row>74</xdr:row>
      <xdr:rowOff>170434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77086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83566</xdr:rowOff>
    </xdr:from>
    <xdr:to>
      <xdr:col>78</xdr:col>
      <xdr:colOff>69850</xdr:colOff>
      <xdr:row>74</xdr:row>
      <xdr:rowOff>120142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7708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49276</xdr:rowOff>
    </xdr:from>
    <xdr:to>
      <xdr:col>73</xdr:col>
      <xdr:colOff>180975</xdr:colOff>
      <xdr:row>74</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3657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49276</xdr:rowOff>
    </xdr:from>
    <xdr:to>
      <xdr:col>69</xdr:col>
      <xdr:colOff>92075</xdr:colOff>
      <xdr:row>74</xdr:row>
      <xdr:rowOff>51562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365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119634</xdr:rowOff>
    </xdr:from>
    <xdr:to>
      <xdr:col>82</xdr:col>
      <xdr:colOff>158750</xdr:colOff>
      <xdr:row>75</xdr:row>
      <xdr:rowOff>49784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136161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5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32766</xdr:rowOff>
    </xdr:from>
    <xdr:to>
      <xdr:col>78</xdr:col>
      <xdr:colOff>120650</xdr:colOff>
      <xdr:row>74</xdr:row>
      <xdr:rowOff>134366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7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144543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488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69342</xdr:rowOff>
    </xdr:from>
    <xdr:to>
      <xdr:col>74</xdr:col>
      <xdr:colOff>31750</xdr:colOff>
      <xdr:row>74</xdr:row>
      <xdr:rowOff>170942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7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9669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2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169926</xdr:rowOff>
    </xdr:from>
    <xdr:to>
      <xdr:col>69</xdr:col>
      <xdr:colOff>142875</xdr:colOff>
      <xdr:row>74</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110253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xdr:rowOff>
    </xdr:from>
    <xdr:to>
      <xdr:col>65</xdr:col>
      <xdr:colOff>53975</xdr:colOff>
      <xdr:row>74</xdr:row>
      <xdr:rowOff>102362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6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112539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45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167676</xdr:rowOff>
    </xdr:from>
    <xdr:to>
      <xdr:col>29</xdr:col>
      <xdr:colOff>127000</xdr:colOff>
      <xdr:row>17</xdr:row>
      <xdr:rowOff>94918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58501"/>
          <a:ext cx="647700" cy="9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94918</xdr:rowOff>
    </xdr:from>
    <xdr:to>
      <xdr:col>26</xdr:col>
      <xdr:colOff>50800</xdr:colOff>
      <xdr:row>17</xdr:row>
      <xdr:rowOff>128494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57193"/>
          <a:ext cx="698500" cy="33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128494</xdr:rowOff>
    </xdr:from>
    <xdr:to>
      <xdr:col>22</xdr:col>
      <xdr:colOff>114300</xdr:colOff>
      <xdr:row>17</xdr:row>
      <xdr:rowOff>134951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90769"/>
          <a:ext cx="698500" cy="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134951</xdr:rowOff>
    </xdr:from>
    <xdr:to>
      <xdr:col>18</xdr:col>
      <xdr:colOff>177800</xdr:colOff>
      <xdr:row>18</xdr:row>
      <xdr:rowOff>1946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97226"/>
          <a:ext cx="698500" cy="38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116876</xdr:rowOff>
    </xdr:from>
    <xdr:to>
      <xdr:col>29</xdr:col>
      <xdr:colOff>177800</xdr:colOff>
      <xdr:row>17</xdr:row>
      <xdr:rowOff>47026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07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133403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75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44118</xdr:rowOff>
    </xdr:from>
    <xdr:to>
      <xdr:col>26</xdr:col>
      <xdr:colOff>101600</xdr:colOff>
      <xdr:row>17</xdr:row>
      <xdr:rowOff>145718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0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155895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775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77694</xdr:rowOff>
    </xdr:from>
    <xdr:to>
      <xdr:col>22</xdr:col>
      <xdr:colOff>165100</xdr:colOff>
      <xdr:row>18</xdr:row>
      <xdr:rowOff>7844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39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18021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80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84151</xdr:rowOff>
    </xdr:from>
    <xdr:to>
      <xdr:col>19</xdr:col>
      <xdr:colOff>38100</xdr:colOff>
      <xdr:row>18</xdr:row>
      <xdr:rowOff>14301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46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24478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8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122596</xdr:rowOff>
    </xdr:from>
    <xdr:to>
      <xdr:col>15</xdr:col>
      <xdr:colOff>101600</xdr:colOff>
      <xdr:row>18</xdr:row>
      <xdr:rowOff>52746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84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62923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85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69370</xdr:rowOff>
    </xdr:from>
    <xdr:to>
      <xdr:col>29</xdr:col>
      <xdr:colOff>127000</xdr:colOff>
      <xdr:row>35</xdr:row>
      <xdr:rowOff>157015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679720"/>
          <a:ext cx="647700" cy="87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155278</xdr:rowOff>
    </xdr:from>
    <xdr:to>
      <xdr:col>26</xdr:col>
      <xdr:colOff>50800</xdr:colOff>
      <xdr:row>35</xdr:row>
      <xdr:rowOff>157015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765628"/>
          <a:ext cx="698500" cy="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155278</xdr:rowOff>
    </xdr:from>
    <xdr:to>
      <xdr:col>22</xdr:col>
      <xdr:colOff>114300</xdr:colOff>
      <xdr:row>35</xdr:row>
      <xdr:rowOff>188882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765628"/>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188882</xdr:rowOff>
    </xdr:from>
    <xdr:to>
      <xdr:col>18</xdr:col>
      <xdr:colOff>177800</xdr:colOff>
      <xdr:row>35</xdr:row>
      <xdr:rowOff>192471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799232"/>
          <a:ext cx="698500" cy="3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18570</xdr:rowOff>
    </xdr:from>
    <xdr:to>
      <xdr:col>29</xdr:col>
      <xdr:colOff>177800</xdr:colOff>
      <xdr:row>35</xdr:row>
      <xdr:rowOff>120170</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628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206547</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47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106215</xdr:rowOff>
    </xdr:from>
    <xdr:to>
      <xdr:col>26</xdr:col>
      <xdr:colOff>101600</xdr:colOff>
      <xdr:row>35</xdr:row>
      <xdr:rowOff>207815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71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217992</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485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104478</xdr:rowOff>
    </xdr:from>
    <xdr:to>
      <xdr:col>22</xdr:col>
      <xdr:colOff>165100</xdr:colOff>
      <xdr:row>35</xdr:row>
      <xdr:rowOff>206078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71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216255</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4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138082</xdr:rowOff>
    </xdr:from>
    <xdr:to>
      <xdr:col>19</xdr:col>
      <xdr:colOff>38100</xdr:colOff>
      <xdr:row>35</xdr:row>
      <xdr:rowOff>239682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748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249859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51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141671</xdr:rowOff>
    </xdr:from>
    <xdr:to>
      <xdr:col>15</xdr:col>
      <xdr:colOff>101600</xdr:colOff>
      <xdr:row>35</xdr:row>
      <xdr:rowOff>243271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75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253448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52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10,061
9,899
171.26
8,218,832
7,677,804
457,197
4,638,111
7,368,315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42556</xdr:rowOff>
    </xdr:from>
    <xdr:to>
      <xdr:col>24</xdr:col>
      <xdr:colOff>63500</xdr:colOff>
      <xdr:row>35</xdr:row>
      <xdr:rowOff>25661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71856"/>
          <a:ext cx="838200" cy="15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25661</xdr:rowOff>
    </xdr:from>
    <xdr:to>
      <xdr:col>19</xdr:col>
      <xdr:colOff>177800</xdr:colOff>
      <xdr:row>35</xdr:row>
      <xdr:rowOff>63435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26411"/>
          <a:ext cx="8890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43808</xdr:rowOff>
    </xdr:from>
    <xdr:to>
      <xdr:col>15</xdr:col>
      <xdr:colOff>50800</xdr:colOff>
      <xdr:row>35</xdr:row>
      <xdr:rowOff>63435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44558"/>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43808</xdr:rowOff>
    </xdr:from>
    <xdr:to>
      <xdr:col>10</xdr:col>
      <xdr:colOff>114300</xdr:colOff>
      <xdr:row>35</xdr:row>
      <xdr:rowOff>85391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44558"/>
          <a:ext cx="889000" cy="4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163206</xdr:rowOff>
    </xdr:from>
    <xdr:to>
      <xdr:col>24</xdr:col>
      <xdr:colOff>114300</xdr:colOff>
      <xdr:row>34</xdr:row>
      <xdr:rowOff>93356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14633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146311</xdr:rowOff>
    </xdr:from>
    <xdr:to>
      <xdr:col>20</xdr:col>
      <xdr:colOff>38100</xdr:colOff>
      <xdr:row>35</xdr:row>
      <xdr:rowOff>76461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7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92988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5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12635</xdr:rowOff>
    </xdr:from>
    <xdr:to>
      <xdr:col>15</xdr:col>
      <xdr:colOff>101600</xdr:colOff>
      <xdr:row>35</xdr:row>
      <xdr:rowOff>114235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130762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8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164458</xdr:rowOff>
    </xdr:from>
    <xdr:to>
      <xdr:col>10</xdr:col>
      <xdr:colOff>165100</xdr:colOff>
      <xdr:row>35</xdr:row>
      <xdr:rowOff>94608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111135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6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34591</xdr:rowOff>
    </xdr:from>
    <xdr:to>
      <xdr:col>6</xdr:col>
      <xdr:colOff>38100</xdr:colOff>
      <xdr:row>35</xdr:row>
      <xdr:rowOff>136191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3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152718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1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60558</xdr:rowOff>
    </xdr:from>
    <xdr:to>
      <xdr:col>24</xdr:col>
      <xdr:colOff>63500</xdr:colOff>
      <xdr:row>56</xdr:row>
      <xdr:rowOff>130422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661758"/>
          <a:ext cx="838200" cy="6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106408</xdr:rowOff>
    </xdr:from>
    <xdr:to>
      <xdr:col>19</xdr:col>
      <xdr:colOff>177800</xdr:colOff>
      <xdr:row>56</xdr:row>
      <xdr:rowOff>130422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07608"/>
          <a:ext cx="889000" cy="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104560</xdr:rowOff>
    </xdr:from>
    <xdr:to>
      <xdr:col>15</xdr:col>
      <xdr:colOff>50800</xdr:colOff>
      <xdr:row>56</xdr:row>
      <xdr:rowOff>106408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705760"/>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104560</xdr:rowOff>
    </xdr:from>
    <xdr:to>
      <xdr:col>10</xdr:col>
      <xdr:colOff>114300</xdr:colOff>
      <xdr:row>56</xdr:row>
      <xdr:rowOff>132263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05760"/>
          <a:ext cx="889000" cy="2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9758</xdr:rowOff>
    </xdr:from>
    <xdr:to>
      <xdr:col>24</xdr:col>
      <xdr:colOff>114300</xdr:colOff>
      <xdr:row>56</xdr:row>
      <xdr:rowOff>111358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32635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6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79622</xdr:rowOff>
    </xdr:from>
    <xdr:to>
      <xdr:col>20</xdr:col>
      <xdr:colOff>38100</xdr:colOff>
      <xdr:row>57</xdr:row>
      <xdr:rowOff>9772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26299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5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55608</xdr:rowOff>
    </xdr:from>
    <xdr:to>
      <xdr:col>15</xdr:col>
      <xdr:colOff>101600</xdr:colOff>
      <xdr:row>56</xdr:row>
      <xdr:rowOff>157208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2285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3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53760</xdr:rowOff>
    </xdr:from>
    <xdr:to>
      <xdr:col>10</xdr:col>
      <xdr:colOff>165100</xdr:colOff>
      <xdr:row>56</xdr:row>
      <xdr:rowOff>155360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5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81463</xdr:rowOff>
    </xdr:from>
    <xdr:to>
      <xdr:col>6</xdr:col>
      <xdr:colOff>38100</xdr:colOff>
      <xdr:row>57</xdr:row>
      <xdr:rowOff>11613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8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28140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145396</xdr:rowOff>
    </xdr:from>
    <xdr:to>
      <xdr:col>24</xdr:col>
      <xdr:colOff>63500</xdr:colOff>
      <xdr:row>78</xdr:row>
      <xdr:rowOff>150044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18496"/>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139300</xdr:rowOff>
    </xdr:from>
    <xdr:to>
      <xdr:col>19</xdr:col>
      <xdr:colOff>177800</xdr:colOff>
      <xdr:row>78</xdr:row>
      <xdr:rowOff>145396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1240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139300</xdr:rowOff>
    </xdr:from>
    <xdr:to>
      <xdr:col>15</xdr:col>
      <xdr:colOff>50800</xdr:colOff>
      <xdr:row>78</xdr:row>
      <xdr:rowOff>140481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12400"/>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119678</xdr:rowOff>
    </xdr:from>
    <xdr:to>
      <xdr:col>10</xdr:col>
      <xdr:colOff>114300</xdr:colOff>
      <xdr:row>78</xdr:row>
      <xdr:rowOff>140481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92778"/>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99244</xdr:rowOff>
    </xdr:from>
    <xdr:to>
      <xdr:col>24</xdr:col>
      <xdr:colOff>114300</xdr:colOff>
      <xdr:row>79</xdr:row>
      <xdr:rowOff>29394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14171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94596</xdr:rowOff>
    </xdr:from>
    <xdr:to>
      <xdr:col>20</xdr:col>
      <xdr:colOff>38100</xdr:colOff>
      <xdr:row>79</xdr:row>
      <xdr:rowOff>24746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15873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88500</xdr:rowOff>
    </xdr:from>
    <xdr:to>
      <xdr:col>15</xdr:col>
      <xdr:colOff>101600</xdr:colOff>
      <xdr:row>79</xdr:row>
      <xdr:rowOff>18650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9777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89681</xdr:rowOff>
    </xdr:from>
    <xdr:to>
      <xdr:col>10</xdr:col>
      <xdr:colOff>165100</xdr:colOff>
      <xdr:row>79</xdr:row>
      <xdr:rowOff>19831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10958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68878</xdr:rowOff>
    </xdr:from>
    <xdr:to>
      <xdr:col>6</xdr:col>
      <xdr:colOff>38100</xdr:colOff>
      <xdr:row>78</xdr:row>
      <xdr:rowOff>170478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161605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3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94971</xdr:rowOff>
    </xdr:from>
    <xdr:to>
      <xdr:col>24</xdr:col>
      <xdr:colOff>63500</xdr:colOff>
      <xdr:row>96</xdr:row>
      <xdr:rowOff>74664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82721"/>
          <a:ext cx="838200" cy="1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94971</xdr:rowOff>
    </xdr:from>
    <xdr:to>
      <xdr:col>19</xdr:col>
      <xdr:colOff>177800</xdr:colOff>
      <xdr:row>96</xdr:row>
      <xdr:rowOff>58699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82721"/>
          <a:ext cx="889000" cy="1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37173</xdr:rowOff>
    </xdr:from>
    <xdr:to>
      <xdr:col>15</xdr:col>
      <xdr:colOff>50800</xdr:colOff>
      <xdr:row>96</xdr:row>
      <xdr:rowOff>58699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24923"/>
          <a:ext cx="889000" cy="1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37173</xdr:rowOff>
    </xdr:from>
    <xdr:to>
      <xdr:col>10</xdr:col>
      <xdr:colOff>114300</xdr:colOff>
      <xdr:row>97</xdr:row>
      <xdr:rowOff>4572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24923"/>
          <a:ext cx="889000" cy="3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23864</xdr:rowOff>
    </xdr:from>
    <xdr:to>
      <xdr:col>24</xdr:col>
      <xdr:colOff>114300</xdr:colOff>
      <xdr:row>96</xdr:row>
      <xdr:rowOff>125464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2291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44171</xdr:rowOff>
    </xdr:from>
    <xdr:to>
      <xdr:col>20</xdr:col>
      <xdr:colOff>38100</xdr:colOff>
      <xdr:row>95</xdr:row>
      <xdr:rowOff>145771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136898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2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7899</xdr:rowOff>
    </xdr:from>
    <xdr:to>
      <xdr:col>15</xdr:col>
      <xdr:colOff>101600</xdr:colOff>
      <xdr:row>96</xdr:row>
      <xdr:rowOff>109499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100626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157823</xdr:rowOff>
    </xdr:from>
    <xdr:to>
      <xdr:col>10</xdr:col>
      <xdr:colOff>165100</xdr:colOff>
      <xdr:row>95</xdr:row>
      <xdr:rowOff>87973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7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79100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125222</xdr:rowOff>
    </xdr:from>
    <xdr:to>
      <xdr:col>6</xdr:col>
      <xdr:colOff>38100</xdr:colOff>
      <xdr:row>97</xdr:row>
      <xdr:rowOff>55372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8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46499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7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61123</xdr:rowOff>
    </xdr:from>
    <xdr:to>
      <xdr:col>55</xdr:col>
      <xdr:colOff>0</xdr:colOff>
      <xdr:row>36</xdr:row>
      <xdr:rowOff>54101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61873"/>
          <a:ext cx="838200" cy="16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54101</xdr:rowOff>
    </xdr:from>
    <xdr:to>
      <xdr:col>50</xdr:col>
      <xdr:colOff>114300</xdr:colOff>
      <xdr:row>36</xdr:row>
      <xdr:rowOff>72587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26301"/>
          <a:ext cx="889000" cy="1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72587</xdr:rowOff>
    </xdr:from>
    <xdr:to>
      <xdr:col>45</xdr:col>
      <xdr:colOff>177800</xdr:colOff>
      <xdr:row>36</xdr:row>
      <xdr:rowOff>136458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44787"/>
          <a:ext cx="889000" cy="6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170797</xdr:rowOff>
    </xdr:from>
    <xdr:to>
      <xdr:col>41</xdr:col>
      <xdr:colOff>50800</xdr:colOff>
      <xdr:row>36</xdr:row>
      <xdr:rowOff>136458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28647"/>
          <a:ext cx="889000" cy="4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10323</xdr:rowOff>
    </xdr:from>
    <xdr:to>
      <xdr:col>55</xdr:col>
      <xdr:colOff>50800</xdr:colOff>
      <xdr:row>35</xdr:row>
      <xdr:rowOff>111923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33200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6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3301</xdr:rowOff>
    </xdr:from>
    <xdr:to>
      <xdr:col>50</xdr:col>
      <xdr:colOff>165100</xdr:colOff>
      <xdr:row>36</xdr:row>
      <xdr:rowOff>104901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121428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5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21787</xdr:rowOff>
    </xdr:from>
    <xdr:to>
      <xdr:col>46</xdr:col>
      <xdr:colOff>38100</xdr:colOff>
      <xdr:row>36</xdr:row>
      <xdr:rowOff>123387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139914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85658</xdr:rowOff>
    </xdr:from>
    <xdr:to>
      <xdr:col>41</xdr:col>
      <xdr:colOff>101600</xdr:colOff>
      <xdr:row>37</xdr:row>
      <xdr:rowOff>15808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5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32335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3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119997</xdr:rowOff>
    </xdr:from>
    <xdr:to>
      <xdr:col>36</xdr:col>
      <xdr:colOff>165100</xdr:colOff>
      <xdr:row>34</xdr:row>
      <xdr:rowOff>50147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66674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5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113881</xdr:rowOff>
    </xdr:from>
    <xdr:to>
      <xdr:col>55</xdr:col>
      <xdr:colOff>0</xdr:colOff>
      <xdr:row>58</xdr:row>
      <xdr:rowOff>150075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5798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149492</xdr:rowOff>
    </xdr:from>
    <xdr:to>
      <xdr:col>50</xdr:col>
      <xdr:colOff>114300</xdr:colOff>
      <xdr:row>58</xdr:row>
      <xdr:rowOff>113881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22142"/>
          <a:ext cx="889000" cy="1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149492</xdr:rowOff>
    </xdr:from>
    <xdr:to>
      <xdr:col>45</xdr:col>
      <xdr:colOff>177800</xdr:colOff>
      <xdr:row>58</xdr:row>
      <xdr:rowOff>119440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22142"/>
          <a:ext cx="889000" cy="14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106174</xdr:rowOff>
    </xdr:from>
    <xdr:to>
      <xdr:col>41</xdr:col>
      <xdr:colOff>50800</xdr:colOff>
      <xdr:row>58</xdr:row>
      <xdr:rowOff>119440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50274"/>
          <a:ext cx="889000" cy="1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99275</xdr:rowOff>
    </xdr:from>
    <xdr:to>
      <xdr:col>55</xdr:col>
      <xdr:colOff>50800</xdr:colOff>
      <xdr:row>59</xdr:row>
      <xdr:rowOff>29425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4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14202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63081</xdr:rowOff>
    </xdr:from>
    <xdr:to>
      <xdr:col>50</xdr:col>
      <xdr:colOff>165100</xdr:colOff>
      <xdr:row>58</xdr:row>
      <xdr:rowOff>164681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0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155808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98692</xdr:rowOff>
    </xdr:from>
    <xdr:to>
      <xdr:col>46</xdr:col>
      <xdr:colOff>38100</xdr:colOff>
      <xdr:row>58</xdr:row>
      <xdr:rowOff>28842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45369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4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68640</xdr:rowOff>
    </xdr:from>
    <xdr:to>
      <xdr:col>41</xdr:col>
      <xdr:colOff>101600</xdr:colOff>
      <xdr:row>58</xdr:row>
      <xdr:rowOff>170240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161367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55374</xdr:rowOff>
    </xdr:from>
    <xdr:to>
      <xdr:col>36</xdr:col>
      <xdr:colOff>165100</xdr:colOff>
      <xdr:row>58</xdr:row>
      <xdr:rowOff>156974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148101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123154</xdr:rowOff>
    </xdr:from>
    <xdr:to>
      <xdr:col>55</xdr:col>
      <xdr:colOff>0</xdr:colOff>
      <xdr:row>78</xdr:row>
      <xdr:rowOff>123679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6254"/>
          <a:ext cx="8382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69834</xdr:rowOff>
    </xdr:from>
    <xdr:to>
      <xdr:col>50</xdr:col>
      <xdr:colOff>114300</xdr:colOff>
      <xdr:row>78</xdr:row>
      <xdr:rowOff>123679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71484"/>
          <a:ext cx="889000" cy="22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69834</xdr:rowOff>
    </xdr:from>
    <xdr:to>
      <xdr:col>45</xdr:col>
      <xdr:colOff>177800</xdr:colOff>
      <xdr:row>78</xdr:row>
      <xdr:rowOff>136795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71484"/>
          <a:ext cx="889000" cy="23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129609</xdr:rowOff>
    </xdr:from>
    <xdr:to>
      <xdr:col>41</xdr:col>
      <xdr:colOff>50800</xdr:colOff>
      <xdr:row>78</xdr:row>
      <xdr:rowOff>136795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02709"/>
          <a:ext cx="8890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72354</xdr:rowOff>
    </xdr:from>
    <xdr:to>
      <xdr:col>55</xdr:col>
      <xdr:colOff>50800</xdr:colOff>
      <xdr:row>79</xdr:row>
      <xdr:rowOff>2504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158731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72879</xdr:rowOff>
    </xdr:from>
    <xdr:to>
      <xdr:col>50</xdr:col>
      <xdr:colOff>165100</xdr:colOff>
      <xdr:row>79</xdr:row>
      <xdr:rowOff>3029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165606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19034</xdr:rowOff>
    </xdr:from>
    <xdr:to>
      <xdr:col>46</xdr:col>
      <xdr:colOff>38100</xdr:colOff>
      <xdr:row>77</xdr:row>
      <xdr:rowOff>120634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2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137161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9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85995</xdr:rowOff>
    </xdr:from>
    <xdr:to>
      <xdr:col>41</xdr:col>
      <xdr:colOff>101600</xdr:colOff>
      <xdr:row>79</xdr:row>
      <xdr:rowOff>16145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7272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78809</xdr:rowOff>
    </xdr:from>
    <xdr:to>
      <xdr:col>36</xdr:col>
      <xdr:colOff>165100</xdr:colOff>
      <xdr:row>79</xdr:row>
      <xdr:rowOff>8959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4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103741</xdr:rowOff>
    </xdr:from>
    <xdr:to>
      <xdr:col>55</xdr:col>
      <xdr:colOff>0</xdr:colOff>
      <xdr:row>98</xdr:row>
      <xdr:rowOff>26676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34391"/>
          <a:ext cx="838200" cy="9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103741</xdr:rowOff>
    </xdr:from>
    <xdr:to>
      <xdr:col>50</xdr:col>
      <xdr:colOff>114300</xdr:colOff>
      <xdr:row>98</xdr:row>
      <xdr:rowOff>52471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34391"/>
          <a:ext cx="889000" cy="12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91475</xdr:rowOff>
    </xdr:from>
    <xdr:to>
      <xdr:col>45</xdr:col>
      <xdr:colOff>177800</xdr:colOff>
      <xdr:row>98</xdr:row>
      <xdr:rowOff>52471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22125"/>
          <a:ext cx="889000" cy="13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75171</xdr:rowOff>
    </xdr:from>
    <xdr:to>
      <xdr:col>41</xdr:col>
      <xdr:colOff>50800</xdr:colOff>
      <xdr:row>97</xdr:row>
      <xdr:rowOff>91475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05821"/>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147326</xdr:rowOff>
    </xdr:from>
    <xdr:to>
      <xdr:col>55</xdr:col>
      <xdr:colOff>50800</xdr:colOff>
      <xdr:row>98</xdr:row>
      <xdr:rowOff>77476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62253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52941</xdr:rowOff>
    </xdr:from>
    <xdr:to>
      <xdr:col>50</xdr:col>
      <xdr:colOff>165100</xdr:colOff>
      <xdr:row>97</xdr:row>
      <xdr:rowOff>154541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145668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1671</xdr:rowOff>
    </xdr:from>
    <xdr:to>
      <xdr:col>46</xdr:col>
      <xdr:colOff>38100</xdr:colOff>
      <xdr:row>98</xdr:row>
      <xdr:rowOff>103271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94398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40675</xdr:rowOff>
    </xdr:from>
    <xdr:to>
      <xdr:col>41</xdr:col>
      <xdr:colOff>101600</xdr:colOff>
      <xdr:row>97</xdr:row>
      <xdr:rowOff>142275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7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133402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24371</xdr:rowOff>
    </xdr:from>
    <xdr:to>
      <xdr:col>36</xdr:col>
      <xdr:colOff>165100</xdr:colOff>
      <xdr:row>97</xdr:row>
      <xdr:rowOff>125971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117098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4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30235</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373885"/>
          <a:ext cx="889000" cy="16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30235</xdr:rowOff>
    </xdr:from>
    <xdr:to>
      <xdr:col>76</xdr:col>
      <xdr:colOff>114300</xdr:colOff>
      <xdr:row>37</xdr:row>
      <xdr:rowOff>162103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373885"/>
          <a:ext cx="889000" cy="13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158319</xdr:rowOff>
    </xdr:from>
    <xdr:to>
      <xdr:col>71</xdr:col>
      <xdr:colOff>177800</xdr:colOff>
      <xdr:row>37</xdr:row>
      <xdr:rowOff>162103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330519"/>
          <a:ext cx="889000" cy="17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150885</xdr:rowOff>
    </xdr:from>
    <xdr:to>
      <xdr:col>76</xdr:col>
      <xdr:colOff>165100</xdr:colOff>
      <xdr:row>37</xdr:row>
      <xdr:rowOff>81035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32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97562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9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111303</xdr:rowOff>
    </xdr:from>
    <xdr:to>
      <xdr:col>72</xdr:col>
      <xdr:colOff>38100</xdr:colOff>
      <xdr:row>38</xdr:row>
      <xdr:rowOff>41453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32580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4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107519</xdr:rowOff>
    </xdr:from>
    <xdr:to>
      <xdr:col>67</xdr:col>
      <xdr:colOff>101600</xdr:colOff>
      <xdr:row>37</xdr:row>
      <xdr:rowOff>37669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2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54196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0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10947</xdr:rowOff>
    </xdr:from>
    <xdr:to>
      <xdr:col>85</xdr:col>
      <xdr:colOff>127000</xdr:colOff>
      <xdr:row>75</xdr:row>
      <xdr:rowOff>38418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69697"/>
          <a:ext cx="8382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38418</xdr:rowOff>
    </xdr:from>
    <xdr:to>
      <xdr:col>81</xdr:col>
      <xdr:colOff>50800</xdr:colOff>
      <xdr:row>75</xdr:row>
      <xdr:rowOff>96024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97168"/>
          <a:ext cx="889000" cy="5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96024</xdr:rowOff>
    </xdr:from>
    <xdr:to>
      <xdr:col>76</xdr:col>
      <xdr:colOff>114300</xdr:colOff>
      <xdr:row>75</xdr:row>
      <xdr:rowOff>138049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54774"/>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138049</xdr:rowOff>
    </xdr:from>
    <xdr:to>
      <xdr:col>71</xdr:col>
      <xdr:colOff>177800</xdr:colOff>
      <xdr:row>75</xdr:row>
      <xdr:rowOff>155130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96799"/>
          <a:ext cx="889000" cy="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131597</xdr:rowOff>
    </xdr:from>
    <xdr:to>
      <xdr:col>85</xdr:col>
      <xdr:colOff>177800</xdr:colOff>
      <xdr:row>75</xdr:row>
      <xdr:rowOff>61747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154474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7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159068</xdr:rowOff>
    </xdr:from>
    <xdr:to>
      <xdr:col>81</xdr:col>
      <xdr:colOff>101600</xdr:colOff>
      <xdr:row>75</xdr:row>
      <xdr:rowOff>89218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105745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6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45224</xdr:rowOff>
    </xdr:from>
    <xdr:to>
      <xdr:col>76</xdr:col>
      <xdr:colOff>165100</xdr:colOff>
      <xdr:row>75</xdr:row>
      <xdr:rowOff>146825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03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163351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67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87249</xdr:rowOff>
    </xdr:from>
    <xdr:to>
      <xdr:col>72</xdr:col>
      <xdr:colOff>38100</xdr:colOff>
      <xdr:row>76</xdr:row>
      <xdr:rowOff>17399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4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33926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7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104331</xdr:rowOff>
    </xdr:from>
    <xdr:to>
      <xdr:col>67</xdr:col>
      <xdr:colOff>101600</xdr:colOff>
      <xdr:row>76</xdr:row>
      <xdr:rowOff>34482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630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51008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7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62768</xdr:rowOff>
    </xdr:from>
    <xdr:to>
      <xdr:col>85</xdr:col>
      <xdr:colOff>127000</xdr:colOff>
      <xdr:row>98</xdr:row>
      <xdr:rowOff>156541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93418"/>
          <a:ext cx="838200" cy="26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98110</xdr:rowOff>
    </xdr:from>
    <xdr:to>
      <xdr:col>81</xdr:col>
      <xdr:colOff>50800</xdr:colOff>
      <xdr:row>98</xdr:row>
      <xdr:rowOff>156541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00210"/>
          <a:ext cx="889000" cy="5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97958</xdr:rowOff>
    </xdr:from>
    <xdr:to>
      <xdr:col>76</xdr:col>
      <xdr:colOff>114300</xdr:colOff>
      <xdr:row>98</xdr:row>
      <xdr:rowOff>98110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28608"/>
          <a:ext cx="889000" cy="1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97958</xdr:rowOff>
    </xdr:from>
    <xdr:to>
      <xdr:col>71</xdr:col>
      <xdr:colOff>177800</xdr:colOff>
      <xdr:row>99</xdr:row>
      <xdr:rowOff>7074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28608"/>
          <a:ext cx="889000" cy="25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11968</xdr:rowOff>
    </xdr:from>
    <xdr:to>
      <xdr:col>85</xdr:col>
      <xdr:colOff>177800</xdr:colOff>
      <xdr:row>97</xdr:row>
      <xdr:rowOff>113568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161845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2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105741</xdr:rowOff>
    </xdr:from>
    <xdr:to>
      <xdr:col>81</xdr:col>
      <xdr:colOff>101600</xdr:colOff>
      <xdr:row>99</xdr:row>
      <xdr:rowOff>35891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27018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0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47310</xdr:rowOff>
    </xdr:from>
    <xdr:to>
      <xdr:col>76</xdr:col>
      <xdr:colOff>165100</xdr:colOff>
      <xdr:row>98</xdr:row>
      <xdr:rowOff>148910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140037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4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47158</xdr:rowOff>
    </xdr:from>
    <xdr:to>
      <xdr:col>72</xdr:col>
      <xdr:colOff>38100</xdr:colOff>
      <xdr:row>97</xdr:row>
      <xdr:rowOff>148758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7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139885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7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127724</xdr:rowOff>
    </xdr:from>
    <xdr:to>
      <xdr:col>67</xdr:col>
      <xdr:colOff>101600</xdr:colOff>
      <xdr:row>99</xdr:row>
      <xdr:rowOff>57874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49001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2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41173</xdr:rowOff>
    </xdr:from>
    <xdr:to>
      <xdr:col>116</xdr:col>
      <xdr:colOff>63500</xdr:colOff>
      <xdr:row>36</xdr:row>
      <xdr:rowOff>39916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041923"/>
          <a:ext cx="838200" cy="17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39916</xdr:rowOff>
    </xdr:from>
    <xdr:to>
      <xdr:col>111</xdr:col>
      <xdr:colOff>177800</xdr:colOff>
      <xdr:row>36</xdr:row>
      <xdr:rowOff>71691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212116"/>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67305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8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35550</xdr:rowOff>
    </xdr:from>
    <xdr:to>
      <xdr:col>107</xdr:col>
      <xdr:colOff>50800</xdr:colOff>
      <xdr:row>36</xdr:row>
      <xdr:rowOff>71691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207750"/>
          <a:ext cx="889000" cy="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78483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161120</xdr:rowOff>
    </xdr:from>
    <xdr:to>
      <xdr:col>102</xdr:col>
      <xdr:colOff>114300</xdr:colOff>
      <xdr:row>36</xdr:row>
      <xdr:rowOff>35550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161870"/>
          <a:ext cx="8890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81363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161823</xdr:rowOff>
    </xdr:from>
    <xdr:to>
      <xdr:col>116</xdr:col>
      <xdr:colOff>114300</xdr:colOff>
      <xdr:row>35</xdr:row>
      <xdr:rowOff>91973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9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13250</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8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160566</xdr:rowOff>
    </xdr:from>
    <xdr:to>
      <xdr:col>112</xdr:col>
      <xdr:colOff>38100</xdr:colOff>
      <xdr:row>36</xdr:row>
      <xdr:rowOff>90716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1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107243</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93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20891</xdr:rowOff>
    </xdr:from>
    <xdr:to>
      <xdr:col>107</xdr:col>
      <xdr:colOff>101600</xdr:colOff>
      <xdr:row>36</xdr:row>
      <xdr:rowOff>122491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139018</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96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156200</xdr:rowOff>
    </xdr:from>
    <xdr:to>
      <xdr:col>102</xdr:col>
      <xdr:colOff>165100</xdr:colOff>
      <xdr:row>36</xdr:row>
      <xdr:rowOff>86350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15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102877</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593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110320</xdr:rowOff>
    </xdr:from>
    <xdr:to>
      <xdr:col>98</xdr:col>
      <xdr:colOff>38100</xdr:colOff>
      <xdr:row>36</xdr:row>
      <xdr:rowOff>40470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11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56997</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9111" y="58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38926</xdr:rowOff>
    </xdr:from>
    <xdr:to>
      <xdr:col>116</xdr:col>
      <xdr:colOff>63500</xdr:colOff>
      <xdr:row>59</xdr:row>
      <xdr:rowOff>39916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4476"/>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35840</xdr:rowOff>
    </xdr:from>
    <xdr:to>
      <xdr:col>111</xdr:col>
      <xdr:colOff>177800</xdr:colOff>
      <xdr:row>59</xdr:row>
      <xdr:rowOff>38926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51390"/>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10160</xdr:rowOff>
    </xdr:from>
    <xdr:to>
      <xdr:col>107</xdr:col>
      <xdr:colOff>50800</xdr:colOff>
      <xdr:row>59</xdr:row>
      <xdr:rowOff>35840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25710"/>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10160</xdr:rowOff>
    </xdr:from>
    <xdr:to>
      <xdr:col>102</xdr:col>
      <xdr:colOff>114300</xdr:colOff>
      <xdr:row>59</xdr:row>
      <xdr:rowOff>13208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2571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160566</xdr:rowOff>
    </xdr:from>
    <xdr:to>
      <xdr:col>116</xdr:col>
      <xdr:colOff>114300</xdr:colOff>
      <xdr:row>59</xdr:row>
      <xdr:rowOff>90716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75493</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9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159576</xdr:rowOff>
    </xdr:from>
    <xdr:to>
      <xdr:col>112</xdr:col>
      <xdr:colOff>38100</xdr:colOff>
      <xdr:row>59</xdr:row>
      <xdr:rowOff>89726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80853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6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156490</xdr:rowOff>
    </xdr:from>
    <xdr:to>
      <xdr:col>107</xdr:col>
      <xdr:colOff>101600</xdr:colOff>
      <xdr:row>59</xdr:row>
      <xdr:rowOff>86640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77767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9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130810</xdr:rowOff>
    </xdr:from>
    <xdr:to>
      <xdr:col>102</xdr:col>
      <xdr:colOff>165100</xdr:colOff>
      <xdr:row>59</xdr:row>
      <xdr:rowOff>60960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52087</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6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133858</xdr:rowOff>
    </xdr:from>
    <xdr:to>
      <xdr:col>98</xdr:col>
      <xdr:colOff>38100</xdr:colOff>
      <xdr:row>59</xdr:row>
      <xdr:rowOff>64008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55135</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7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69886</xdr:rowOff>
    </xdr:from>
    <xdr:to>
      <xdr:col>116</xdr:col>
      <xdr:colOff>63500</xdr:colOff>
      <xdr:row>74</xdr:row>
      <xdr:rowOff>128064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757186"/>
          <a:ext cx="8382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69886</xdr:rowOff>
    </xdr:from>
    <xdr:to>
      <xdr:col>111</xdr:col>
      <xdr:colOff>177800</xdr:colOff>
      <xdr:row>74</xdr:row>
      <xdr:rowOff>154147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757186"/>
          <a:ext cx="889000" cy="8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123972</xdr:rowOff>
    </xdr:from>
    <xdr:to>
      <xdr:col>107</xdr:col>
      <xdr:colOff>50800</xdr:colOff>
      <xdr:row>74</xdr:row>
      <xdr:rowOff>154147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811272"/>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123972</xdr:rowOff>
    </xdr:from>
    <xdr:to>
      <xdr:col>102</xdr:col>
      <xdr:colOff>114300</xdr:colOff>
      <xdr:row>74</xdr:row>
      <xdr:rowOff>167932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11272"/>
          <a:ext cx="889000" cy="4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77264</xdr:rowOff>
    </xdr:from>
    <xdr:to>
      <xdr:col>116</xdr:col>
      <xdr:colOff>114300</xdr:colOff>
      <xdr:row>75</xdr:row>
      <xdr:rowOff>7414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6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55691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19086</xdr:rowOff>
    </xdr:from>
    <xdr:to>
      <xdr:col>112</xdr:col>
      <xdr:colOff>38100</xdr:colOff>
      <xdr:row>74</xdr:row>
      <xdr:rowOff>120686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111813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9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103347</xdr:rowOff>
    </xdr:from>
    <xdr:to>
      <xdr:col>107</xdr:col>
      <xdr:colOff>101600</xdr:colOff>
      <xdr:row>75</xdr:row>
      <xdr:rowOff>33497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9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24624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88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73172</xdr:rowOff>
    </xdr:from>
    <xdr:to>
      <xdr:col>102</xdr:col>
      <xdr:colOff>165100</xdr:colOff>
      <xdr:row>75</xdr:row>
      <xdr:rowOff>3322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6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165899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85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117132</xdr:rowOff>
    </xdr:from>
    <xdr:to>
      <xdr:col>98</xdr:col>
      <xdr:colOff>38100</xdr:colOff>
      <xdr:row>75</xdr:row>
      <xdr:rowOff>47282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38409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9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７６３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１２５</a:t>
          </a:r>
          <a:r>
            <a:rPr kumimoji="1" lang="ja-JP" altLang="ja-JP" sz="1100">
              <a:solidFill>
                <a:schemeClr val="dk1"/>
              </a:solidFill>
              <a:effectLst/>
              <a:latin typeface="+mn-lt"/>
              <a:ea typeface="+mn-ea"/>
              <a:cs typeface="+mn-cs"/>
            </a:rPr>
            <a:t>円となっている。主な構成項目である人件費は、住民一人当たり</a:t>
          </a:r>
          <a:r>
            <a:rPr kumimoji="1" lang="ja-JP" altLang="en-US" sz="1100">
              <a:solidFill>
                <a:schemeClr val="dk1"/>
              </a:solidFill>
              <a:effectLst/>
              <a:latin typeface="+mn-lt"/>
              <a:ea typeface="+mn-ea"/>
              <a:cs typeface="+mn-cs"/>
            </a:rPr>
            <a:t>１４３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９２４</a:t>
          </a:r>
          <a:r>
            <a:rPr kumimoji="1" lang="ja-JP" altLang="ja-JP" sz="1100">
              <a:solidFill>
                <a:schemeClr val="dk1"/>
              </a:solidFill>
              <a:effectLst/>
              <a:latin typeface="+mn-lt"/>
              <a:ea typeface="+mn-ea"/>
              <a:cs typeface="+mn-cs"/>
            </a:rPr>
            <a:t>円となっており、令和２年度から１２万円程度で推移している。人口は年々減少しているものの、職員数はほぼ変わらず推移しているためである。面積が広く高齢化率の高い町であるため、大幅な人員削減は難しく、今後も横ばいで推移していく見込みである。また、普通建設事業費は住民一人あたり</a:t>
          </a:r>
          <a:r>
            <a:rPr kumimoji="1" lang="ja-JP" altLang="en-US" sz="1100">
              <a:solidFill>
                <a:schemeClr val="dk1"/>
              </a:solidFill>
              <a:effectLst/>
              <a:latin typeface="+mn-lt"/>
              <a:ea typeface="+mn-ea"/>
              <a:cs typeface="+mn-cs"/>
            </a:rPr>
            <a:t>３４</a:t>
          </a:r>
          <a:r>
            <a:rPr kumimoji="1" lang="ja-JP" altLang="ja-JP" sz="1100">
              <a:solidFill>
                <a:schemeClr val="dk1"/>
              </a:solidFill>
              <a:effectLst/>
              <a:latin typeface="+mn-lt"/>
              <a:ea typeface="+mn-ea"/>
              <a:cs typeface="+mn-cs"/>
            </a:rPr>
            <a:t>，５５</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円となっており、令和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９９９</a:t>
          </a:r>
          <a:r>
            <a:rPr kumimoji="1" lang="ja-JP" altLang="ja-JP" sz="1100">
              <a:solidFill>
                <a:schemeClr val="dk1"/>
              </a:solidFill>
              <a:effectLst/>
              <a:latin typeface="+mn-lt"/>
              <a:ea typeface="+mn-ea"/>
              <a:cs typeface="+mn-cs"/>
            </a:rPr>
            <a:t>円の減となっている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今後は、老朽化した施設の改修や除却などが主な事業となる見込みである。公債費については、住民一人あたり８</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６３８</a:t>
          </a:r>
          <a:r>
            <a:rPr kumimoji="1" lang="ja-JP" altLang="ja-JP" sz="1100">
              <a:solidFill>
                <a:schemeClr val="dk1"/>
              </a:solidFill>
              <a:effectLst/>
              <a:latin typeface="+mn-lt"/>
              <a:ea typeface="+mn-ea"/>
              <a:cs typeface="+mn-cs"/>
            </a:rPr>
            <a:t>円となった。</a:t>
          </a:r>
          <a:r>
            <a:rPr kumimoji="1" lang="ja-JP" altLang="en-US" sz="1100">
              <a:solidFill>
                <a:schemeClr val="dk1"/>
              </a:solidFill>
              <a:effectLst/>
              <a:latin typeface="+mn-lt"/>
              <a:ea typeface="+mn-ea"/>
              <a:cs typeface="+mn-cs"/>
            </a:rPr>
            <a:t>新規借入地方債が多くなっている</a:t>
          </a:r>
          <a:r>
            <a:rPr kumimoji="1" lang="ja-JP" altLang="ja-JP" sz="1100">
              <a:solidFill>
                <a:schemeClr val="dk1"/>
              </a:solidFill>
              <a:effectLst/>
              <a:latin typeface="+mn-lt"/>
              <a:ea typeface="+mn-ea"/>
              <a:cs typeface="+mn-cs"/>
            </a:rPr>
            <a:t>ことなどにより、令和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１６３</a:t>
          </a:r>
          <a:r>
            <a:rPr kumimoji="1" lang="ja-JP" altLang="ja-JP" sz="1100">
              <a:solidFill>
                <a:schemeClr val="dk1"/>
              </a:solidFill>
              <a:effectLst/>
              <a:latin typeface="+mn-lt"/>
              <a:ea typeface="+mn-ea"/>
              <a:cs typeface="+mn-cs"/>
            </a:rPr>
            <a:t>円の増となっている。今後数年間は８万円台で推移し、その後は減少する見込みである。投資及び出資金は住民一人あたり</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８１０</a:t>
          </a:r>
          <a:r>
            <a:rPr kumimoji="1" lang="ja-JP" altLang="ja-JP" sz="1100">
              <a:solidFill>
                <a:schemeClr val="dk1"/>
              </a:solidFill>
              <a:effectLst/>
              <a:latin typeface="+mn-lt"/>
              <a:ea typeface="+mn-ea"/>
              <a:cs typeface="+mn-cs"/>
            </a:rPr>
            <a:t>円となっており、類似団体や県平均などと比較しても高くなっているが、病院事業や秩父広域市町村圏組合の水道事業に対する出資が主な要因である。水道事業の広域化に伴う出資は、令和７年度までが計画期間であるため、その後は減少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10,061
9,899
171.26
8,218,832
7,677,804
457,197
4,638,111
7,368,315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121793</xdr:rowOff>
    </xdr:from>
    <xdr:to>
      <xdr:col>24</xdr:col>
      <xdr:colOff>63500</xdr:colOff>
      <xdr:row>36</xdr:row>
      <xdr:rowOff>158178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3993"/>
          <a:ext cx="8382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158178</xdr:rowOff>
    </xdr:from>
    <xdr:to>
      <xdr:col>19</xdr:col>
      <xdr:colOff>177800</xdr:colOff>
      <xdr:row>36</xdr:row>
      <xdr:rowOff>158941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037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158941</xdr:rowOff>
    </xdr:from>
    <xdr:to>
      <xdr:col>15</xdr:col>
      <xdr:colOff>50800</xdr:colOff>
      <xdr:row>37</xdr:row>
      <xdr:rowOff>79692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1141"/>
          <a:ext cx="889000" cy="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34353</xdr:rowOff>
    </xdr:from>
    <xdr:to>
      <xdr:col>10</xdr:col>
      <xdr:colOff>114300</xdr:colOff>
      <xdr:row>37</xdr:row>
      <xdr:rowOff>79692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06553"/>
          <a:ext cx="889000" cy="2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70993</xdr:rowOff>
    </xdr:from>
    <xdr:to>
      <xdr:col>24</xdr:col>
      <xdr:colOff>114300</xdr:colOff>
      <xdr:row>37</xdr:row>
      <xdr:rowOff>1143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49420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107378</xdr:rowOff>
    </xdr:from>
    <xdr:to>
      <xdr:col>20</xdr:col>
      <xdr:colOff>38100</xdr:colOff>
      <xdr:row>37</xdr:row>
      <xdr:rowOff>37528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28655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108141</xdr:rowOff>
    </xdr:from>
    <xdr:to>
      <xdr:col>15</xdr:col>
      <xdr:colOff>101600</xdr:colOff>
      <xdr:row>37</xdr:row>
      <xdr:rowOff>38291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29418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28892</xdr:rowOff>
    </xdr:from>
    <xdr:to>
      <xdr:col>10</xdr:col>
      <xdr:colOff>165100</xdr:colOff>
      <xdr:row>37</xdr:row>
      <xdr:rowOff>130492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121619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155003</xdr:rowOff>
    </xdr:from>
    <xdr:to>
      <xdr:col>6</xdr:col>
      <xdr:colOff>38100</xdr:colOff>
      <xdr:row>36</xdr:row>
      <xdr:rowOff>85153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101680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28751</xdr:rowOff>
    </xdr:from>
    <xdr:to>
      <xdr:col>24</xdr:col>
      <xdr:colOff>63500</xdr:colOff>
      <xdr:row>57</xdr:row>
      <xdr:rowOff>138554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01401"/>
          <a:ext cx="838200" cy="10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130390</xdr:rowOff>
    </xdr:from>
    <xdr:to>
      <xdr:col>19</xdr:col>
      <xdr:colOff>177800</xdr:colOff>
      <xdr:row>57</xdr:row>
      <xdr:rowOff>138554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60140"/>
          <a:ext cx="889000" cy="3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130390</xdr:rowOff>
    </xdr:from>
    <xdr:to>
      <xdr:col>15</xdr:col>
      <xdr:colOff>50800</xdr:colOff>
      <xdr:row>56</xdr:row>
      <xdr:rowOff>139678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60140"/>
          <a:ext cx="889000" cy="18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16952</xdr:rowOff>
    </xdr:from>
    <xdr:to>
      <xdr:col>10</xdr:col>
      <xdr:colOff>114300</xdr:colOff>
      <xdr:row>56</xdr:row>
      <xdr:rowOff>139678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18152"/>
          <a:ext cx="889000" cy="1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149401</xdr:rowOff>
    </xdr:from>
    <xdr:to>
      <xdr:col>24</xdr:col>
      <xdr:colOff>114300</xdr:colOff>
      <xdr:row>57</xdr:row>
      <xdr:rowOff>79551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127828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87754</xdr:rowOff>
    </xdr:from>
    <xdr:to>
      <xdr:col>20</xdr:col>
      <xdr:colOff>38100</xdr:colOff>
      <xdr:row>58</xdr:row>
      <xdr:rowOff>17904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5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79590</xdr:rowOff>
    </xdr:from>
    <xdr:to>
      <xdr:col>15</xdr:col>
      <xdr:colOff>101600</xdr:colOff>
      <xdr:row>56</xdr:row>
      <xdr:rowOff>9740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26267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8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88878</xdr:rowOff>
    </xdr:from>
    <xdr:to>
      <xdr:col>10</xdr:col>
      <xdr:colOff>165100</xdr:colOff>
      <xdr:row>57</xdr:row>
      <xdr:rowOff>19028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35555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6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137602</xdr:rowOff>
    </xdr:from>
    <xdr:to>
      <xdr:col>6</xdr:col>
      <xdr:colOff>38100</xdr:colOff>
      <xdr:row>56</xdr:row>
      <xdr:rowOff>67752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6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58879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6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96650</xdr:rowOff>
    </xdr:from>
    <xdr:to>
      <xdr:col>24</xdr:col>
      <xdr:colOff>63500</xdr:colOff>
      <xdr:row>76</xdr:row>
      <xdr:rowOff>38503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55400"/>
          <a:ext cx="838200" cy="11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38503</xdr:rowOff>
    </xdr:from>
    <xdr:to>
      <xdr:col>19</xdr:col>
      <xdr:colOff>177800</xdr:colOff>
      <xdr:row>77</xdr:row>
      <xdr:rowOff>16906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8703"/>
          <a:ext cx="889000" cy="14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87497</xdr:rowOff>
    </xdr:from>
    <xdr:to>
      <xdr:col>15</xdr:col>
      <xdr:colOff>50800</xdr:colOff>
      <xdr:row>77</xdr:row>
      <xdr:rowOff>16906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17697"/>
          <a:ext cx="889000" cy="10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87497</xdr:rowOff>
    </xdr:from>
    <xdr:to>
      <xdr:col>10</xdr:col>
      <xdr:colOff>114300</xdr:colOff>
      <xdr:row>77</xdr:row>
      <xdr:rowOff>105017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7697"/>
          <a:ext cx="889000" cy="18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45850</xdr:rowOff>
    </xdr:from>
    <xdr:to>
      <xdr:col>24</xdr:col>
      <xdr:colOff>114300</xdr:colOff>
      <xdr:row>75</xdr:row>
      <xdr:rowOff>147450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68727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5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159153</xdr:rowOff>
    </xdr:from>
    <xdr:to>
      <xdr:col>20</xdr:col>
      <xdr:colOff>38100</xdr:colOff>
      <xdr:row>76</xdr:row>
      <xdr:rowOff>89303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105830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9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137556</xdr:rowOff>
    </xdr:from>
    <xdr:to>
      <xdr:col>15</xdr:col>
      <xdr:colOff>101600</xdr:colOff>
      <xdr:row>77</xdr:row>
      <xdr:rowOff>67706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84232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4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36697</xdr:rowOff>
    </xdr:from>
    <xdr:to>
      <xdr:col>10</xdr:col>
      <xdr:colOff>165100</xdr:colOff>
      <xdr:row>76</xdr:row>
      <xdr:rowOff>138297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154824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4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54217</xdr:rowOff>
    </xdr:from>
    <xdr:to>
      <xdr:col>6</xdr:col>
      <xdr:colOff>38100</xdr:colOff>
      <xdr:row>77</xdr:row>
      <xdr:rowOff>155817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3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14449</xdr:rowOff>
    </xdr:from>
    <xdr:to>
      <xdr:col>24</xdr:col>
      <xdr:colOff>63500</xdr:colOff>
      <xdr:row>95</xdr:row>
      <xdr:rowOff>131426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02199"/>
          <a:ext cx="838200" cy="1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131426</xdr:rowOff>
    </xdr:from>
    <xdr:to>
      <xdr:col>19</xdr:col>
      <xdr:colOff>177800</xdr:colOff>
      <xdr:row>96</xdr:row>
      <xdr:rowOff>9463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19176"/>
          <a:ext cx="889000" cy="4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115827</xdr:rowOff>
    </xdr:from>
    <xdr:to>
      <xdr:col>15</xdr:col>
      <xdr:colOff>50800</xdr:colOff>
      <xdr:row>96</xdr:row>
      <xdr:rowOff>9463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03577"/>
          <a:ext cx="8890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96331</xdr:rowOff>
    </xdr:from>
    <xdr:to>
      <xdr:col>10</xdr:col>
      <xdr:colOff>114300</xdr:colOff>
      <xdr:row>95</xdr:row>
      <xdr:rowOff>115827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384081"/>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135099</xdr:rowOff>
    </xdr:from>
    <xdr:to>
      <xdr:col>24</xdr:col>
      <xdr:colOff>114300</xdr:colOff>
      <xdr:row>95</xdr:row>
      <xdr:rowOff>65249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5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157976</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0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80626</xdr:rowOff>
    </xdr:from>
    <xdr:to>
      <xdr:col>20</xdr:col>
      <xdr:colOff>38100</xdr:colOff>
      <xdr:row>96</xdr:row>
      <xdr:rowOff>10776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27303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4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130113</xdr:rowOff>
    </xdr:from>
    <xdr:to>
      <xdr:col>15</xdr:col>
      <xdr:colOff>101600</xdr:colOff>
      <xdr:row>96</xdr:row>
      <xdr:rowOff>60263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76790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65027</xdr:rowOff>
    </xdr:from>
    <xdr:to>
      <xdr:col>10</xdr:col>
      <xdr:colOff>165100</xdr:colOff>
      <xdr:row>95</xdr:row>
      <xdr:rowOff>166627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11704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2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45531</xdr:rowOff>
    </xdr:from>
    <xdr:to>
      <xdr:col>6</xdr:col>
      <xdr:colOff>38100</xdr:colOff>
      <xdr:row>95</xdr:row>
      <xdr:rowOff>147131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163658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0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170177</xdr:rowOff>
    </xdr:from>
    <xdr:to>
      <xdr:col>55</xdr:col>
      <xdr:colOff>0</xdr:colOff>
      <xdr:row>58</xdr:row>
      <xdr:rowOff>20833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42827"/>
          <a:ext cx="8382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170177</xdr:rowOff>
    </xdr:from>
    <xdr:to>
      <xdr:col>50</xdr:col>
      <xdr:colOff>114300</xdr:colOff>
      <xdr:row>58</xdr:row>
      <xdr:rowOff>35961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42827"/>
          <a:ext cx="889000" cy="3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29282</xdr:rowOff>
    </xdr:from>
    <xdr:to>
      <xdr:col>45</xdr:col>
      <xdr:colOff>177800</xdr:colOff>
      <xdr:row>58</xdr:row>
      <xdr:rowOff>35961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73382"/>
          <a:ext cx="889000" cy="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27032</xdr:rowOff>
    </xdr:from>
    <xdr:to>
      <xdr:col>41</xdr:col>
      <xdr:colOff>50800</xdr:colOff>
      <xdr:row>58</xdr:row>
      <xdr:rowOff>29282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71132"/>
          <a:ext cx="889000" cy="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141483</xdr:rowOff>
    </xdr:from>
    <xdr:to>
      <xdr:col>55</xdr:col>
      <xdr:colOff>50800</xdr:colOff>
      <xdr:row>58</xdr:row>
      <xdr:rowOff>71633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56410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119377</xdr:rowOff>
    </xdr:from>
    <xdr:to>
      <xdr:col>50</xdr:col>
      <xdr:colOff>165100</xdr:colOff>
      <xdr:row>58</xdr:row>
      <xdr:rowOff>49527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40654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8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156611</xdr:rowOff>
    </xdr:from>
    <xdr:to>
      <xdr:col>46</xdr:col>
      <xdr:colOff>38100</xdr:colOff>
      <xdr:row>58</xdr:row>
      <xdr:rowOff>86761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77888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2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149932</xdr:rowOff>
    </xdr:from>
    <xdr:to>
      <xdr:col>41</xdr:col>
      <xdr:colOff>101600</xdr:colOff>
      <xdr:row>58</xdr:row>
      <xdr:rowOff>80082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71209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147682</xdr:rowOff>
    </xdr:from>
    <xdr:to>
      <xdr:col>36</xdr:col>
      <xdr:colOff>165100</xdr:colOff>
      <xdr:row>58</xdr:row>
      <xdr:rowOff>77832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68959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1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26200</xdr:rowOff>
    </xdr:from>
    <xdr:to>
      <xdr:col>55</xdr:col>
      <xdr:colOff>0</xdr:colOff>
      <xdr:row>75</xdr:row>
      <xdr:rowOff>129318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713500"/>
          <a:ext cx="838200" cy="27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104591</xdr:rowOff>
    </xdr:from>
    <xdr:to>
      <xdr:col>50</xdr:col>
      <xdr:colOff>114300</xdr:colOff>
      <xdr:row>75</xdr:row>
      <xdr:rowOff>129318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791891"/>
          <a:ext cx="889000" cy="1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104591</xdr:rowOff>
    </xdr:from>
    <xdr:to>
      <xdr:col>45</xdr:col>
      <xdr:colOff>177800</xdr:colOff>
      <xdr:row>75</xdr:row>
      <xdr:rowOff>67691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791891"/>
          <a:ext cx="889000" cy="13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170428</xdr:rowOff>
    </xdr:from>
    <xdr:to>
      <xdr:col>41</xdr:col>
      <xdr:colOff>50800</xdr:colOff>
      <xdr:row>75</xdr:row>
      <xdr:rowOff>67691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686278"/>
          <a:ext cx="889000" cy="24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146850</xdr:rowOff>
    </xdr:from>
    <xdr:to>
      <xdr:col>55</xdr:col>
      <xdr:colOff>50800</xdr:colOff>
      <xdr:row>74</xdr:row>
      <xdr:rowOff>77000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6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169727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51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78518</xdr:rowOff>
    </xdr:from>
    <xdr:to>
      <xdr:col>50</xdr:col>
      <xdr:colOff>165100</xdr:colOff>
      <xdr:row>76</xdr:row>
      <xdr:rowOff>8668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25195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1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53791</xdr:rowOff>
    </xdr:from>
    <xdr:to>
      <xdr:col>46</xdr:col>
      <xdr:colOff>38100</xdr:colOff>
      <xdr:row>74</xdr:row>
      <xdr:rowOff>155391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74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468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51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16891</xdr:rowOff>
    </xdr:from>
    <xdr:to>
      <xdr:col>41</xdr:col>
      <xdr:colOff>101600</xdr:colOff>
      <xdr:row>75</xdr:row>
      <xdr:rowOff>118491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135018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119628</xdr:rowOff>
    </xdr:from>
    <xdr:to>
      <xdr:col>36</xdr:col>
      <xdr:colOff>165100</xdr:colOff>
      <xdr:row>74</xdr:row>
      <xdr:rowOff>49778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63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66305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41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98301</xdr:rowOff>
    </xdr:from>
    <xdr:to>
      <xdr:col>55</xdr:col>
      <xdr:colOff>0</xdr:colOff>
      <xdr:row>97</xdr:row>
      <xdr:rowOff>166863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28951"/>
          <a:ext cx="838200" cy="6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166863</xdr:rowOff>
    </xdr:from>
    <xdr:to>
      <xdr:col>50</xdr:col>
      <xdr:colOff>114300</xdr:colOff>
      <xdr:row>98</xdr:row>
      <xdr:rowOff>33589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97513"/>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33589</xdr:rowOff>
    </xdr:from>
    <xdr:to>
      <xdr:col>45</xdr:col>
      <xdr:colOff>177800</xdr:colOff>
      <xdr:row>98</xdr:row>
      <xdr:rowOff>43400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35689"/>
          <a:ext cx="8890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43400</xdr:rowOff>
    </xdr:from>
    <xdr:to>
      <xdr:col>41</xdr:col>
      <xdr:colOff>50800</xdr:colOff>
      <xdr:row>98</xdr:row>
      <xdr:rowOff>44283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45500"/>
          <a:ext cx="8890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47501</xdr:rowOff>
    </xdr:from>
    <xdr:to>
      <xdr:col>55</xdr:col>
      <xdr:colOff>50800</xdr:colOff>
      <xdr:row>97</xdr:row>
      <xdr:rowOff>149101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133878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116063</xdr:rowOff>
    </xdr:from>
    <xdr:to>
      <xdr:col>50</xdr:col>
      <xdr:colOff>165100</xdr:colOff>
      <xdr:row>98</xdr:row>
      <xdr:rowOff>46213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37340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154239</xdr:rowOff>
    </xdr:from>
    <xdr:to>
      <xdr:col>46</xdr:col>
      <xdr:colOff>38100</xdr:colOff>
      <xdr:row>98</xdr:row>
      <xdr:rowOff>84389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8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75516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7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164050</xdr:rowOff>
    </xdr:from>
    <xdr:to>
      <xdr:col>41</xdr:col>
      <xdr:colOff>101600</xdr:colOff>
      <xdr:row>98</xdr:row>
      <xdr:rowOff>94200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9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85327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8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164933</xdr:rowOff>
    </xdr:from>
    <xdr:to>
      <xdr:col>36</xdr:col>
      <xdr:colOff>165100</xdr:colOff>
      <xdr:row>98</xdr:row>
      <xdr:rowOff>95083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86210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8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171056</xdr:rowOff>
    </xdr:from>
    <xdr:to>
      <xdr:col>85</xdr:col>
      <xdr:colOff>127000</xdr:colOff>
      <xdr:row>37</xdr:row>
      <xdr:rowOff>61919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43256"/>
          <a:ext cx="838200" cy="6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61919</xdr:rowOff>
    </xdr:from>
    <xdr:to>
      <xdr:col>81</xdr:col>
      <xdr:colOff>50800</xdr:colOff>
      <xdr:row>37</xdr:row>
      <xdr:rowOff>83636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0556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83636</xdr:rowOff>
    </xdr:from>
    <xdr:to>
      <xdr:col>76</xdr:col>
      <xdr:colOff>114300</xdr:colOff>
      <xdr:row>37</xdr:row>
      <xdr:rowOff>140595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27286"/>
          <a:ext cx="889000" cy="5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124860</xdr:rowOff>
    </xdr:from>
    <xdr:to>
      <xdr:col>71</xdr:col>
      <xdr:colOff>177800</xdr:colOff>
      <xdr:row>37</xdr:row>
      <xdr:rowOff>140595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125610"/>
          <a:ext cx="889000" cy="3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120256</xdr:rowOff>
    </xdr:from>
    <xdr:to>
      <xdr:col>85</xdr:col>
      <xdr:colOff>177800</xdr:colOff>
      <xdr:row>37</xdr:row>
      <xdr:rowOff>50406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143133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11119</xdr:rowOff>
    </xdr:from>
    <xdr:to>
      <xdr:col>81</xdr:col>
      <xdr:colOff>101600</xdr:colOff>
      <xdr:row>37</xdr:row>
      <xdr:rowOff>112719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5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129246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12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32836</xdr:rowOff>
    </xdr:from>
    <xdr:to>
      <xdr:col>76</xdr:col>
      <xdr:colOff>165100</xdr:colOff>
      <xdr:row>37</xdr:row>
      <xdr:rowOff>134436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150963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89795</xdr:rowOff>
    </xdr:from>
    <xdr:to>
      <xdr:col>72</xdr:col>
      <xdr:colOff>38100</xdr:colOff>
      <xdr:row>38</xdr:row>
      <xdr:rowOff>19945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36472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0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74060</xdr:rowOff>
    </xdr:from>
    <xdr:to>
      <xdr:col>67</xdr:col>
      <xdr:colOff>101600</xdr:colOff>
      <xdr:row>36</xdr:row>
      <xdr:rowOff>4210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20737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75498</xdr:rowOff>
    </xdr:from>
    <xdr:to>
      <xdr:col>85</xdr:col>
      <xdr:colOff>127000</xdr:colOff>
      <xdr:row>58</xdr:row>
      <xdr:rowOff>76576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10019598"/>
          <a:ext cx="8382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75498</xdr:rowOff>
    </xdr:from>
    <xdr:to>
      <xdr:col>81</xdr:col>
      <xdr:colOff>50800</xdr:colOff>
      <xdr:row>58</xdr:row>
      <xdr:rowOff>109005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19598"/>
          <a:ext cx="889000" cy="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105037</xdr:rowOff>
    </xdr:from>
    <xdr:to>
      <xdr:col>76</xdr:col>
      <xdr:colOff>114300</xdr:colOff>
      <xdr:row>58</xdr:row>
      <xdr:rowOff>109005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49137"/>
          <a:ext cx="889000" cy="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78608</xdr:rowOff>
    </xdr:from>
    <xdr:to>
      <xdr:col>71</xdr:col>
      <xdr:colOff>177800</xdr:colOff>
      <xdr:row>58</xdr:row>
      <xdr:rowOff>105037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22708"/>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25776</xdr:rowOff>
    </xdr:from>
    <xdr:to>
      <xdr:col>85</xdr:col>
      <xdr:colOff>177800</xdr:colOff>
      <xdr:row>58</xdr:row>
      <xdr:rowOff>127376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24698</xdr:rowOff>
    </xdr:from>
    <xdr:to>
      <xdr:col>81</xdr:col>
      <xdr:colOff>101600</xdr:colOff>
      <xdr:row>58</xdr:row>
      <xdr:rowOff>126298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117425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6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58205</xdr:rowOff>
    </xdr:from>
    <xdr:to>
      <xdr:col>76</xdr:col>
      <xdr:colOff>165100</xdr:colOff>
      <xdr:row>58</xdr:row>
      <xdr:rowOff>159805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0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150932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9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54237</xdr:rowOff>
    </xdr:from>
    <xdr:to>
      <xdr:col>72</xdr:col>
      <xdr:colOff>38100</xdr:colOff>
      <xdr:row>58</xdr:row>
      <xdr:rowOff>155837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146964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27808</xdr:rowOff>
    </xdr:from>
    <xdr:to>
      <xdr:col>67</xdr:col>
      <xdr:colOff>101600</xdr:colOff>
      <xdr:row>58</xdr:row>
      <xdr:rowOff>129408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7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145935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4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30235</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231885"/>
          <a:ext cx="889000" cy="16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30235</xdr:rowOff>
    </xdr:from>
    <xdr:to>
      <xdr:col>76</xdr:col>
      <xdr:colOff>114300</xdr:colOff>
      <xdr:row>77</xdr:row>
      <xdr:rowOff>162103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231885"/>
          <a:ext cx="889000" cy="13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158319</xdr:rowOff>
    </xdr:from>
    <xdr:to>
      <xdr:col>71</xdr:col>
      <xdr:colOff>177800</xdr:colOff>
      <xdr:row>77</xdr:row>
      <xdr:rowOff>162103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188519"/>
          <a:ext cx="889000" cy="17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150885</xdr:rowOff>
    </xdr:from>
    <xdr:to>
      <xdr:col>76</xdr:col>
      <xdr:colOff>165100</xdr:colOff>
      <xdr:row>77</xdr:row>
      <xdr:rowOff>81035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97562</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95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111303</xdr:rowOff>
    </xdr:from>
    <xdr:to>
      <xdr:col>72</xdr:col>
      <xdr:colOff>38100</xdr:colOff>
      <xdr:row>78</xdr:row>
      <xdr:rowOff>41453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32580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4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107519</xdr:rowOff>
    </xdr:from>
    <xdr:to>
      <xdr:col>67</xdr:col>
      <xdr:colOff>101600</xdr:colOff>
      <xdr:row>77</xdr:row>
      <xdr:rowOff>37669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1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54197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1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10948</xdr:rowOff>
    </xdr:from>
    <xdr:to>
      <xdr:col>85</xdr:col>
      <xdr:colOff>127000</xdr:colOff>
      <xdr:row>95</xdr:row>
      <xdr:rowOff>38418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298698"/>
          <a:ext cx="8382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38418</xdr:rowOff>
    </xdr:from>
    <xdr:to>
      <xdr:col>81</xdr:col>
      <xdr:colOff>50800</xdr:colOff>
      <xdr:row>95</xdr:row>
      <xdr:rowOff>96025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32616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96025</xdr:rowOff>
    </xdr:from>
    <xdr:to>
      <xdr:col>76</xdr:col>
      <xdr:colOff>114300</xdr:colOff>
      <xdr:row>95</xdr:row>
      <xdr:rowOff>138049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383775"/>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138049</xdr:rowOff>
    </xdr:from>
    <xdr:to>
      <xdr:col>71</xdr:col>
      <xdr:colOff>177800</xdr:colOff>
      <xdr:row>95</xdr:row>
      <xdr:rowOff>155130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425799"/>
          <a:ext cx="889000" cy="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131598</xdr:rowOff>
    </xdr:from>
    <xdr:to>
      <xdr:col>85</xdr:col>
      <xdr:colOff>177800</xdr:colOff>
      <xdr:row>95</xdr:row>
      <xdr:rowOff>61748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154475</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0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159068</xdr:rowOff>
    </xdr:from>
    <xdr:to>
      <xdr:col>81</xdr:col>
      <xdr:colOff>101600</xdr:colOff>
      <xdr:row>95</xdr:row>
      <xdr:rowOff>89218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105745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05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45225</xdr:rowOff>
    </xdr:from>
    <xdr:to>
      <xdr:col>76</xdr:col>
      <xdr:colOff>165100</xdr:colOff>
      <xdr:row>95</xdr:row>
      <xdr:rowOff>146825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163352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1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87249</xdr:rowOff>
    </xdr:from>
    <xdr:to>
      <xdr:col>72</xdr:col>
      <xdr:colOff>38100</xdr:colOff>
      <xdr:row>96</xdr:row>
      <xdr:rowOff>17399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33926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15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104330</xdr:rowOff>
    </xdr:from>
    <xdr:to>
      <xdr:col>67</xdr:col>
      <xdr:colOff>101600</xdr:colOff>
      <xdr:row>96</xdr:row>
      <xdr:rowOff>34480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51007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16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25171</xdr:rowOff>
    </xdr:from>
    <xdr:to>
      <xdr:col>116</xdr:col>
      <xdr:colOff>63500</xdr:colOff>
      <xdr:row>38</xdr:row>
      <xdr:rowOff>25229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1323300" y="6540271"/>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25229</xdr:rowOff>
    </xdr:from>
    <xdr:to>
      <xdr:col>111</xdr:col>
      <xdr:colOff>177800</xdr:colOff>
      <xdr:row>38</xdr:row>
      <xdr:rowOff>25229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25114</xdr:rowOff>
    </xdr:from>
    <xdr:to>
      <xdr:col>107</xdr:col>
      <xdr:colOff>50800</xdr:colOff>
      <xdr:row>38</xdr:row>
      <xdr:rowOff>25229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21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25057</xdr:rowOff>
    </xdr:from>
    <xdr:to>
      <xdr:col>102</xdr:col>
      <xdr:colOff>114300</xdr:colOff>
      <xdr:row>38</xdr:row>
      <xdr:rowOff>25114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157"/>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145821</xdr:rowOff>
    </xdr:from>
    <xdr:to>
      <xdr:col>116</xdr:col>
      <xdr:colOff>114300</xdr:colOff>
      <xdr:row>38</xdr:row>
      <xdr:rowOff>75971</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145879</xdr:rowOff>
    </xdr:from>
    <xdr:to>
      <xdr:col>112</xdr:col>
      <xdr:colOff>38100</xdr:colOff>
      <xdr:row>38</xdr:row>
      <xdr:rowOff>76029</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67156</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145879</xdr:rowOff>
    </xdr:from>
    <xdr:to>
      <xdr:col>107</xdr:col>
      <xdr:colOff>101600</xdr:colOff>
      <xdr:row>38</xdr:row>
      <xdr:rowOff>76029</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67156</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145764</xdr:rowOff>
    </xdr:from>
    <xdr:to>
      <xdr:col>102</xdr:col>
      <xdr:colOff>165100</xdr:colOff>
      <xdr:row>38</xdr:row>
      <xdr:rowOff>75915</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67041</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145707</xdr:rowOff>
    </xdr:from>
    <xdr:to>
      <xdr:col>98</xdr:col>
      <xdr:colOff>38100</xdr:colOff>
      <xdr:row>38</xdr:row>
      <xdr:rowOff>75857</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66984</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総務費は住民一人あたり</a:t>
          </a:r>
          <a:r>
            <a:rPr kumimoji="1" lang="ja-JP" altLang="en-US" sz="1100">
              <a:solidFill>
                <a:schemeClr val="dk1"/>
              </a:solidFill>
              <a:effectLst/>
              <a:latin typeface="+mn-lt"/>
              <a:ea typeface="+mn-ea"/>
              <a:cs typeface="+mn-cs"/>
            </a:rPr>
            <a:t>１２６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４７４</a:t>
          </a:r>
          <a:r>
            <a:rPr kumimoji="1" lang="ja-JP" altLang="ja-JP" sz="1100">
              <a:solidFill>
                <a:schemeClr val="dk1"/>
              </a:solidFill>
              <a:effectLst/>
              <a:latin typeface="+mn-lt"/>
              <a:ea typeface="+mn-ea"/>
              <a:cs typeface="+mn-cs"/>
            </a:rPr>
            <a:t>円と、前年度と比較して</a:t>
          </a: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６２３</a:t>
          </a:r>
          <a:r>
            <a:rPr kumimoji="1" lang="ja-JP" altLang="ja-JP" sz="1100">
              <a:solidFill>
                <a:schemeClr val="dk1"/>
              </a:solidFill>
              <a:effectLst/>
              <a:latin typeface="+mn-lt"/>
              <a:ea typeface="+mn-ea"/>
              <a:cs typeface="+mn-cs"/>
            </a:rPr>
            <a:t>円の大幅</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となっている。民生費は住民一人あたり</a:t>
          </a:r>
          <a:r>
            <a:rPr kumimoji="1" lang="ja-JP" altLang="en-US" sz="1100">
              <a:solidFill>
                <a:schemeClr val="dk1"/>
              </a:solidFill>
              <a:effectLst/>
              <a:latin typeface="+mn-lt"/>
              <a:ea typeface="+mn-ea"/>
              <a:cs typeface="+mn-cs"/>
            </a:rPr>
            <a:t>２１０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９５８</a:t>
          </a:r>
          <a:r>
            <a:rPr kumimoji="1" lang="ja-JP" altLang="ja-JP" sz="1100">
              <a:solidFill>
                <a:schemeClr val="dk1"/>
              </a:solidFill>
              <a:effectLst/>
              <a:latin typeface="+mn-lt"/>
              <a:ea typeface="+mn-ea"/>
              <a:cs typeface="+mn-cs"/>
            </a:rPr>
            <a:t>円となっているが、国の補助金を財源として実施した物価高騰対策事業や住民税非課税世帯への支援事業が主な要因である。衛生費は住民一人あたり</a:t>
          </a:r>
          <a:r>
            <a:rPr kumimoji="1" lang="ja-JP" altLang="en-US" sz="1100">
              <a:solidFill>
                <a:schemeClr val="dk1"/>
              </a:solidFill>
              <a:effectLst/>
              <a:latin typeface="+mn-lt"/>
              <a:ea typeface="+mn-ea"/>
              <a:cs typeface="+mn-cs"/>
            </a:rPr>
            <a:t>１００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７５６</a:t>
          </a:r>
          <a:r>
            <a:rPr kumimoji="1" lang="ja-JP" altLang="ja-JP" sz="1100">
              <a:solidFill>
                <a:schemeClr val="dk1"/>
              </a:solidFill>
              <a:effectLst/>
              <a:latin typeface="+mn-lt"/>
              <a:ea typeface="+mn-ea"/>
              <a:cs typeface="+mn-cs"/>
            </a:rPr>
            <a:t>円となっており、全ての年度において類似団体平均より高い数値となっている。これは、平成２８年度に秩父広域市町村圏組合へ統合した水道事業への出資や町立病院への補助などが要因であり、類似団体よりも高くなっている。消防費においても、毎年度の類似団体平均より高くなっているが、人口に対する消防団員数が多く、また消防団詰所の更新を実施したためである。教育費は住民一人あたり７３，</a:t>
          </a:r>
          <a:r>
            <a:rPr kumimoji="1" lang="ja-JP" altLang="en-US" sz="1100">
              <a:solidFill>
                <a:schemeClr val="dk1"/>
              </a:solidFill>
              <a:effectLst/>
              <a:latin typeface="+mn-lt"/>
              <a:ea typeface="+mn-ea"/>
              <a:cs typeface="+mn-cs"/>
            </a:rPr>
            <a:t>１３６</a:t>
          </a:r>
          <a:r>
            <a:rPr kumimoji="1" lang="ja-JP" altLang="ja-JP" sz="1100">
              <a:solidFill>
                <a:schemeClr val="dk1"/>
              </a:solidFill>
              <a:effectLst/>
              <a:latin typeface="+mn-lt"/>
              <a:ea typeface="+mn-ea"/>
              <a:cs typeface="+mn-cs"/>
            </a:rPr>
            <a:t>円であり、前年度比</a:t>
          </a:r>
          <a:r>
            <a:rPr kumimoji="1" lang="ja-JP" altLang="en-US" sz="1100">
              <a:solidFill>
                <a:schemeClr val="dk1"/>
              </a:solidFill>
              <a:effectLst/>
              <a:latin typeface="+mn-lt"/>
              <a:ea typeface="+mn-ea"/>
              <a:cs typeface="+mn-cs"/>
            </a:rPr>
            <a:t>５６６</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となった。公債費は住民一人あたり８</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６３８</a:t>
          </a:r>
          <a:r>
            <a:rPr kumimoji="1" lang="ja-JP" altLang="ja-JP" sz="1100">
              <a:solidFill>
                <a:schemeClr val="dk1"/>
              </a:solidFill>
              <a:effectLst/>
              <a:latin typeface="+mn-lt"/>
              <a:ea typeface="+mn-ea"/>
              <a:cs typeface="+mn-cs"/>
            </a:rPr>
            <a:t>円となっており、年々増加している。平成２９年度に町全域が過疎地域に指定されたことから過疎対策事業債を多く借り入れていることなどによるものである。今後数年間は８万円台で推移し、その後減少していく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埼玉県小鹿野町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額の増加や</a:t>
          </a:r>
          <a:r>
            <a:rPr kumimoji="1" lang="ja-JP" altLang="ja-JP" sz="1100">
              <a:solidFill>
                <a:schemeClr val="dk1"/>
              </a:solidFill>
              <a:effectLst/>
              <a:latin typeface="+mn-lt"/>
              <a:ea typeface="+mn-ea"/>
              <a:cs typeface="+mn-cs"/>
            </a:rPr>
            <a:t>追加交付された</a:t>
          </a:r>
          <a:r>
            <a:rPr kumimoji="1" lang="ja-JP" altLang="en-US" sz="1100">
              <a:solidFill>
                <a:schemeClr val="dk1"/>
              </a:solidFill>
              <a:effectLst/>
              <a:latin typeface="+mn-lt"/>
              <a:ea typeface="+mn-ea"/>
              <a:cs typeface="+mn-cs"/>
            </a:rPr>
            <a:t>ことにより前年度比で増となった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、歳出で</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単年度収支では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また、人口減少などにより、町税などの自主財源は年々減少していく見込みであることから、今後も、事務事業の見直しや統廃合などを積極的に行い、健全な行財政運営に努めていく必要がある。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埼玉県小鹿野町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年度決算は、すべての会計において赤字はなく財政運営を行っているが、全会計において、一般会計からの繰出金や補助金の支出があっての上での黒字となっている。</a:t>
          </a:r>
          <a:endParaRPr lang="ja-JP" altLang="ja-JP" sz="1400">
            <a:effectLst/>
          </a:endParaRPr>
        </a:p>
        <a:p>
          <a:r>
            <a:rPr kumimoji="1" lang="ja-JP" altLang="ja-JP" sz="1100">
              <a:solidFill>
                <a:schemeClr val="dk1"/>
              </a:solidFill>
              <a:effectLst/>
              <a:latin typeface="+mn-lt"/>
              <a:ea typeface="+mn-ea"/>
              <a:cs typeface="+mn-cs"/>
            </a:rPr>
            <a:t>　病院事業会計では、地域の中核病院で地域包括ケアシステムの拠点施設であるが、入院患者数や外来患者数が減少しており、収益減少の要因となっている。施設や設備についても老朽化が進んでいることから、更新費用も多く、今後も施設改修や機械器具の更新などに多くの経費がかかる見込みであるため、収益改善へ向けた取り組みを行い、健全な経営へつなげていく。</a:t>
          </a:r>
          <a:endParaRPr lang="ja-JP" altLang="ja-JP" sz="1400">
            <a:effectLst/>
          </a:endParaRPr>
        </a:p>
        <a:p>
          <a:r>
            <a:rPr kumimoji="1" lang="ja-JP" altLang="ja-JP" sz="1100">
              <a:solidFill>
                <a:schemeClr val="dk1"/>
              </a:solidFill>
              <a:effectLst/>
              <a:latin typeface="+mn-lt"/>
              <a:ea typeface="+mn-ea"/>
              <a:cs typeface="+mn-cs"/>
            </a:rPr>
            <a:t>　国民宿舎事業会計について、宿泊者増のため宿泊プランに工夫を凝らすなどしているが、施設の老朽化が進んでいる状況である。国の補助金を活用した施設改修を令和６年度にかけて実施している。今後も継続的に積極的な営業活動を行いつつ、経費削減にも努め、安定した経営へつなげる。</a:t>
          </a:r>
          <a:endParaRPr lang="ja-JP" altLang="ja-JP" sz="1400">
            <a:effectLst/>
          </a:endParaRPr>
        </a:p>
        <a:p>
          <a:r>
            <a:rPr kumimoji="1" lang="ja-JP" altLang="ja-JP" sz="1100">
              <a:solidFill>
                <a:schemeClr val="dk1"/>
              </a:solidFill>
              <a:effectLst/>
              <a:latin typeface="+mn-lt"/>
              <a:ea typeface="+mn-ea"/>
              <a:cs typeface="+mn-cs"/>
            </a:rPr>
            <a:t>　各特別会計においても、黒字決算ではあるものの、財政状況は厳しい状況である</a:t>
          </a:r>
          <a:r>
            <a:rPr kumimoji="1" lang="ja-JP" altLang="en-US" sz="1100">
              <a:solidFill>
                <a:schemeClr val="dk1"/>
              </a:solidFill>
              <a:effectLst/>
              <a:latin typeface="+mn-lt"/>
              <a:ea typeface="+mn-ea"/>
              <a:cs typeface="+mn-cs"/>
            </a:rPr>
            <a:t>。槽</a:t>
          </a:r>
          <a:r>
            <a:rPr kumimoji="1" lang="ja-JP" altLang="ja-JP" sz="1100">
              <a:solidFill>
                <a:schemeClr val="dk1"/>
              </a:solidFill>
              <a:effectLst/>
              <a:latin typeface="+mn-lt"/>
              <a:ea typeface="+mn-ea"/>
              <a:cs typeface="+mn-cs"/>
            </a:rPr>
            <a:t>今後使用料等の見直しの検討をする必要もあり、経費削減に努め、健全な財政運営につなげる。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8218832</v>
      </c>
      <c r="BO4" s="371"/>
      <c r="BP4" s="371"/>
      <c r="BQ4" s="371"/>
      <c r="BR4" s="371"/>
      <c r="BS4" s="371"/>
      <c r="BT4" s="371"/>
      <c r="BU4" s="372"/>
      <c r="BV4" s="370">
        <v>7433428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9.9</v>
      </c>
      <c r="CU4" s="377"/>
      <c r="CV4" s="377"/>
      <c r="CW4" s="377"/>
      <c r="CX4" s="377"/>
      <c r="CY4" s="377"/>
      <c r="CZ4" s="377"/>
      <c r="DA4" s="378"/>
      <c r="DB4" s="376">
        <v>9.1999999999999993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7677804</v>
      </c>
      <c r="BO5" s="408"/>
      <c r="BP5" s="408"/>
      <c r="BQ5" s="408"/>
      <c r="BR5" s="408"/>
      <c r="BS5" s="408"/>
      <c r="BT5" s="408"/>
      <c r="BU5" s="409"/>
      <c r="BV5" s="407">
        <v>6981172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90.4</v>
      </c>
      <c r="CU5" s="405"/>
      <c r="CV5" s="405"/>
      <c r="CW5" s="405"/>
      <c r="CX5" s="405"/>
      <c r="CY5" s="405"/>
      <c r="CZ5" s="405"/>
      <c r="DA5" s="406"/>
      <c r="DB5" s="404">
        <v>86.9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541028</v>
      </c>
      <c r="BO6" s="408"/>
      <c r="BP6" s="408"/>
      <c r="BQ6" s="408"/>
      <c r="BR6" s="408"/>
      <c r="BS6" s="408"/>
      <c r="BT6" s="408"/>
      <c r="BU6" s="409"/>
      <c r="BV6" s="407">
        <v>452256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90.6</v>
      </c>
      <c r="CU6" s="445"/>
      <c r="CV6" s="445"/>
      <c r="CW6" s="445"/>
      <c r="CX6" s="445"/>
      <c r="CY6" s="445"/>
      <c r="CZ6" s="445"/>
      <c r="DA6" s="446"/>
      <c r="DB6" s="444">
        <v>87.3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83831</v>
      </c>
      <c r="BO7" s="408"/>
      <c r="BP7" s="408"/>
      <c r="BQ7" s="408"/>
      <c r="BR7" s="408"/>
      <c r="BS7" s="408"/>
      <c r="BT7" s="408"/>
      <c r="BU7" s="409"/>
      <c r="BV7" s="407">
        <v>29092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4638111</v>
      </c>
      <c r="CU7" s="408"/>
      <c r="CV7" s="408"/>
      <c r="CW7" s="408"/>
      <c r="CX7" s="408"/>
      <c r="CY7" s="408"/>
      <c r="CZ7" s="408"/>
      <c r="DA7" s="409"/>
      <c r="DB7" s="407">
        <v>4612070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457197</v>
      </c>
      <c r="BO8" s="408"/>
      <c r="BP8" s="408"/>
      <c r="BQ8" s="408"/>
      <c r="BR8" s="408"/>
      <c r="BS8" s="408"/>
      <c r="BT8" s="408"/>
      <c r="BU8" s="409"/>
      <c r="BV8" s="407">
        <v>423164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v>
      </c>
      <c r="CU8" s="448"/>
      <c r="CV8" s="448"/>
      <c r="CW8" s="448"/>
      <c r="CX8" s="448"/>
      <c r="CY8" s="448"/>
      <c r="CZ8" s="448"/>
      <c r="DA8" s="449"/>
      <c r="DB8" s="447">
        <v>0.3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10928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34033</v>
      </c>
      <c r="BO9" s="408"/>
      <c r="BP9" s="408"/>
      <c r="BQ9" s="408"/>
      <c r="BR9" s="408"/>
      <c r="BS9" s="408"/>
      <c r="BT9" s="408"/>
      <c r="BU9" s="409"/>
      <c r="BV9" s="407">
        <v>-126460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14.4</v>
      </c>
      <c r="CU9" s="405"/>
      <c r="CV9" s="405"/>
      <c r="CW9" s="405"/>
      <c r="CX9" s="405"/>
      <c r="CY9" s="405"/>
      <c r="CZ9" s="405"/>
      <c r="DA9" s="406"/>
      <c r="DB9" s="404">
        <v>14.9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12117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35363</v>
      </c>
      <c r="BO10" s="408"/>
      <c r="BP10" s="408"/>
      <c r="BQ10" s="408"/>
      <c r="BR10" s="408"/>
      <c r="BS10" s="408"/>
      <c r="BT10" s="408"/>
      <c r="BU10" s="409"/>
      <c r="BV10" s="407">
        <v>2671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10061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9899</v>
      </c>
      <c r="S13" s="492"/>
      <c r="T13" s="492"/>
      <c r="U13" s="492"/>
      <c r="V13" s="493"/>
      <c r="W13" s="423" t="s">
        <v>131</v>
      </c>
      <c r="X13" s="424"/>
      <c r="Y13" s="424"/>
      <c r="Z13" s="424"/>
      <c r="AA13" s="424"/>
      <c r="AB13" s="414"/>
      <c r="AC13" s="458">
        <v>334</v>
      </c>
      <c r="AD13" s="459"/>
      <c r="AE13" s="459"/>
      <c r="AF13" s="459"/>
      <c r="AG13" s="501"/>
      <c r="AH13" s="458">
        <v>386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69396</v>
      </c>
      <c r="BO13" s="408"/>
      <c r="BP13" s="408"/>
      <c r="BQ13" s="408"/>
      <c r="BR13" s="408"/>
      <c r="BS13" s="408"/>
      <c r="BT13" s="408"/>
      <c r="BU13" s="409"/>
      <c r="BV13" s="407">
        <v>-123789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10316</v>
      </c>
      <c r="S14" s="492"/>
      <c r="T14" s="492"/>
      <c r="U14" s="492"/>
      <c r="V14" s="493"/>
      <c r="W14" s="397"/>
      <c r="X14" s="398"/>
      <c r="Y14" s="398"/>
      <c r="Z14" s="398"/>
      <c r="AA14" s="398"/>
      <c r="AB14" s="387"/>
      <c r="AC14" s="494">
        <v>6.1</v>
      </c>
      <c r="AD14" s="495"/>
      <c r="AE14" s="495"/>
      <c r="AF14" s="495"/>
      <c r="AG14" s="496"/>
      <c r="AH14" s="494">
        <v>6.5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14</v>
      </c>
      <c r="CU14" s="506"/>
      <c r="CV14" s="506"/>
      <c r="CW14" s="506"/>
      <c r="CX14" s="506"/>
      <c r="CY14" s="506"/>
      <c r="CZ14" s="506"/>
      <c r="DA14" s="507"/>
      <c r="DB14" s="505">
        <v>15.8</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10158</v>
      </c>
      <c r="S15" s="492"/>
      <c r="T15" s="492"/>
      <c r="U15" s="492"/>
      <c r="V15" s="493"/>
      <c r="W15" s="423" t="s">
        <v>137</v>
      </c>
      <c r="X15" s="424"/>
      <c r="Y15" s="424"/>
      <c r="Z15" s="424"/>
      <c r="AA15" s="424"/>
      <c r="AB15" s="414"/>
      <c r="AC15" s="458">
        <v>2072</v>
      </c>
      <c r="AD15" s="459"/>
      <c r="AE15" s="459"/>
      <c r="AF15" s="459"/>
      <c r="AG15" s="501"/>
      <c r="AH15" s="458">
        <v>2311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1274223</v>
      </c>
      <c r="BO15" s="371"/>
      <c r="BP15" s="371"/>
      <c r="BQ15" s="371"/>
      <c r="BR15" s="371"/>
      <c r="BS15" s="371"/>
      <c r="BT15" s="371"/>
      <c r="BU15" s="372"/>
      <c r="BV15" s="370">
        <v>1328473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v>
      </c>
      <c r="AD16" s="495"/>
      <c r="AE16" s="495"/>
      <c r="AF16" s="495"/>
      <c r="AG16" s="496"/>
      <c r="AH16" s="494">
        <v>38.700000000000003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4315498</v>
      </c>
      <c r="BO16" s="408"/>
      <c r="BP16" s="408"/>
      <c r="BQ16" s="408"/>
      <c r="BR16" s="408"/>
      <c r="BS16" s="408"/>
      <c r="BT16" s="408"/>
      <c r="BU16" s="409"/>
      <c r="BV16" s="407">
        <v>4256282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3051</v>
      </c>
      <c r="AD17" s="459"/>
      <c r="AE17" s="459"/>
      <c r="AF17" s="459"/>
      <c r="AG17" s="501"/>
      <c r="AH17" s="458">
        <v>3270</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1585840</v>
      </c>
      <c r="BO17" s="408"/>
      <c r="BP17" s="408"/>
      <c r="BQ17" s="408"/>
      <c r="BR17" s="408"/>
      <c r="BS17" s="408"/>
      <c r="BT17" s="408"/>
      <c r="BU17" s="409"/>
      <c r="BV17" s="407">
        <v>1661124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171.26</v>
      </c>
      <c r="M18" s="531"/>
      <c r="N18" s="531"/>
      <c r="O18" s="531"/>
      <c r="P18" s="531"/>
      <c r="Q18" s="531"/>
      <c r="R18" s="532"/>
      <c r="S18" s="532"/>
      <c r="T18" s="532"/>
      <c r="U18" s="532"/>
      <c r="V18" s="533"/>
      <c r="W18" s="425"/>
      <c r="X18" s="426"/>
      <c r="Y18" s="426"/>
      <c r="Z18" s="426"/>
      <c r="AA18" s="426"/>
      <c r="AB18" s="417"/>
      <c r="AC18" s="534">
        <v>55.9</v>
      </c>
      <c r="AD18" s="535"/>
      <c r="AE18" s="535"/>
      <c r="AF18" s="535"/>
      <c r="AG18" s="536"/>
      <c r="AH18" s="534">
        <v>54.8</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4248358</v>
      </c>
      <c r="BO18" s="408"/>
      <c r="BP18" s="408"/>
      <c r="BQ18" s="408"/>
      <c r="BR18" s="408"/>
      <c r="BS18" s="408"/>
      <c r="BT18" s="408"/>
      <c r="BU18" s="409"/>
      <c r="BV18" s="407">
        <v>3999477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64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6031482</v>
      </c>
      <c r="BO19" s="408"/>
      <c r="BP19" s="408"/>
      <c r="BQ19" s="408"/>
      <c r="BR19" s="408"/>
      <c r="BS19" s="408"/>
      <c r="BT19" s="408"/>
      <c r="BU19" s="409"/>
      <c r="BV19" s="407">
        <v>5815529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4170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7368315</v>
      </c>
      <c r="BO22" s="371"/>
      <c r="BP22" s="371"/>
      <c r="BQ22" s="371"/>
      <c r="BR22" s="371"/>
      <c r="BS22" s="371"/>
      <c r="BT22" s="371"/>
      <c r="BU22" s="372"/>
      <c r="BV22" s="370">
        <v>7676917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5255194</v>
      </c>
      <c r="BO23" s="408"/>
      <c r="BP23" s="408"/>
      <c r="BQ23" s="408"/>
      <c r="BR23" s="408"/>
      <c r="BS23" s="408"/>
      <c r="BT23" s="408"/>
      <c r="BU23" s="409"/>
      <c r="BV23" s="407">
        <v>5314432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6500</v>
      </c>
      <c r="R24" s="459"/>
      <c r="S24" s="459"/>
      <c r="T24" s="459"/>
      <c r="U24" s="459"/>
      <c r="V24" s="501"/>
      <c r="W24" s="553"/>
      <c r="X24" s="554"/>
      <c r="Y24" s="555"/>
      <c r="Z24" s="457" t="s">
        <v>161</v>
      </c>
      <c r="AA24" s="437"/>
      <c r="AB24" s="437"/>
      <c r="AC24" s="437"/>
      <c r="AD24" s="437"/>
      <c r="AE24" s="437"/>
      <c r="AF24" s="437"/>
      <c r="AG24" s="438"/>
      <c r="AH24" s="458">
        <v>144</v>
      </c>
      <c r="AI24" s="459"/>
      <c r="AJ24" s="459"/>
      <c r="AK24" s="459"/>
      <c r="AL24" s="501"/>
      <c r="AM24" s="458">
        <v>403200</v>
      </c>
      <c r="AN24" s="459"/>
      <c r="AO24" s="459"/>
      <c r="AP24" s="459"/>
      <c r="AQ24" s="459"/>
      <c r="AR24" s="501"/>
      <c r="AS24" s="458">
        <v>2800</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5178222</v>
      </c>
      <c r="BO24" s="408"/>
      <c r="BP24" s="408"/>
      <c r="BQ24" s="408"/>
      <c r="BR24" s="408"/>
      <c r="BS24" s="408"/>
      <c r="BT24" s="408"/>
      <c r="BU24" s="409"/>
      <c r="BV24" s="407">
        <v>5237935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5650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209897</v>
      </c>
      <c r="BO25" s="371"/>
      <c r="BP25" s="371"/>
      <c r="BQ25" s="371"/>
      <c r="BR25" s="371"/>
      <c r="BS25" s="371"/>
      <c r="BT25" s="371"/>
      <c r="BU25" s="372"/>
      <c r="BV25" s="370">
        <v>306406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5200</v>
      </c>
      <c r="R26" s="459"/>
      <c r="S26" s="459"/>
      <c r="T26" s="459"/>
      <c r="U26" s="459"/>
      <c r="V26" s="501"/>
      <c r="W26" s="553"/>
      <c r="X26" s="554"/>
      <c r="Y26" s="555"/>
      <c r="Z26" s="457" t="s">
        <v>167</v>
      </c>
      <c r="AA26" s="559"/>
      <c r="AB26" s="559"/>
      <c r="AC26" s="559"/>
      <c r="AD26" s="559"/>
      <c r="AE26" s="559"/>
      <c r="AF26" s="559"/>
      <c r="AG26" s="560"/>
      <c r="AH26" s="458">
        <v>4</v>
      </c>
      <c r="AI26" s="459"/>
      <c r="AJ26" s="459"/>
      <c r="AK26" s="459"/>
      <c r="AL26" s="501"/>
      <c r="AM26" s="458">
        <v>9652</v>
      </c>
      <c r="AN26" s="459"/>
      <c r="AO26" s="459"/>
      <c r="AP26" s="459"/>
      <c r="AQ26" s="459"/>
      <c r="AR26" s="501"/>
      <c r="AS26" s="458">
        <v>2413</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2470</v>
      </c>
      <c r="R27" s="459"/>
      <c r="S27" s="459"/>
      <c r="T27" s="459"/>
      <c r="U27" s="459"/>
      <c r="V27" s="501"/>
      <c r="W27" s="553"/>
      <c r="X27" s="554"/>
      <c r="Y27" s="555"/>
      <c r="Z27" s="457" t="s">
        <v>170</v>
      </c>
      <c r="AA27" s="437"/>
      <c r="AB27" s="437"/>
      <c r="AC27" s="437"/>
      <c r="AD27" s="437"/>
      <c r="AE27" s="437"/>
      <c r="AF27" s="437"/>
      <c r="AG27" s="438"/>
      <c r="AH27" s="458">
        <v>2</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1930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1511966</v>
      </c>
      <c r="BO28" s="371"/>
      <c r="BP28" s="371"/>
      <c r="BQ28" s="371"/>
      <c r="BR28" s="371"/>
      <c r="BS28" s="371"/>
      <c r="BT28" s="371"/>
      <c r="BU28" s="372"/>
      <c r="BV28" s="370">
        <v>1476603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1750</v>
      </c>
      <c r="R29" s="459"/>
      <c r="S29" s="459"/>
      <c r="T29" s="459"/>
      <c r="U29" s="459"/>
      <c r="V29" s="501"/>
      <c r="W29" s="556"/>
      <c r="X29" s="557"/>
      <c r="Y29" s="558"/>
      <c r="Z29" s="457" t="s">
        <v>177</v>
      </c>
      <c r="AA29" s="437"/>
      <c r="AB29" s="437"/>
      <c r="AC29" s="437"/>
      <c r="AD29" s="437"/>
      <c r="AE29" s="437"/>
      <c r="AF29" s="437"/>
      <c r="AG29" s="438"/>
      <c r="AH29" s="458">
        <v>146</v>
      </c>
      <c r="AI29" s="459"/>
      <c r="AJ29" s="459"/>
      <c r="AK29" s="459"/>
      <c r="AL29" s="501"/>
      <c r="AM29" s="458">
        <v>410608</v>
      </c>
      <c r="AN29" s="459"/>
      <c r="AO29" s="459"/>
      <c r="AP29" s="459"/>
      <c r="AQ29" s="459"/>
      <c r="AR29" s="501"/>
      <c r="AS29" s="458">
        <v>2812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588193</v>
      </c>
      <c r="BO29" s="408"/>
      <c r="BP29" s="408"/>
      <c r="BQ29" s="408"/>
      <c r="BR29" s="408"/>
      <c r="BS29" s="408"/>
      <c r="BT29" s="408"/>
      <c r="BU29" s="409"/>
      <c r="BV29" s="407">
        <v>886860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1537632</v>
      </c>
      <c r="BO30" s="527"/>
      <c r="BP30" s="527"/>
      <c r="BQ30" s="527"/>
      <c r="BR30" s="527"/>
      <c r="BS30" s="527"/>
      <c r="BT30" s="527"/>
      <c r="BU30" s="528"/>
      <c r="BV30" s="526">
        <v>1326043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秩父広域市町村圏組合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小鹿野町振興公社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国民宿舎事業会計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秩父広域市町村圏組合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株式会社地域商社おがの</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浄化槽設置管理等特別会計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埼玉県後期高齢者医療広域連合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埼玉県後期高齢者医療広域連合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埼玉県市町村総合事務組合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埼玉県市町村総合事務組合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彩の国さいたま人づくり広域連合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8UV602Ts1KFDJ9PW5HoAB/4QtlIZJLOmKdhGtw3hnXJnXkSzxKlRK/bf1SDJPjQEm3qEUSG7kKugNuvZq9BFkA==" saltValue="mJgg3ZMblVqB3dGvFIRV6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14.97</v>
      </c>
      <c r="G34" s="33">
        <v>10.18</v>
      </c>
      <c r="H34" s="33">
        <v>12.05</v>
      </c>
      <c r="I34" s="33">
        <v>9.17</v>
      </c>
      <c r="J34" s="34">
        <v>9.85</v>
      </c>
      <c r="K34" s="22"/>
      <c r="L34" s="22"/>
      <c r="M34" s="22"/>
      <c r="N34" s="22"/>
      <c r="O34" s="22"/>
      <c r="P34" s="22"/>
    </row>
    <row r="35" spans="1:16" ht="39" customHeight="1" x14ac:dyDescent="0.15">
      <c r="A35" s="22"/>
      <c r="B35" s="35"/>
      <c r="C35" s="1145" t="s">
        <v>534</v>
      </c>
      <c r="D35" s="1146"/>
      <c r="E35" s="1147"/>
      <c r="F35" s="36">
        <v>2.31</v>
      </c>
      <c r="G35" s="37">
        <v>3.25</v>
      </c>
      <c r="H35" s="37">
        <v>3.51</v>
      </c>
      <c r="I35" s="37">
        <v>2.57</v>
      </c>
      <c r="J35" s="38">
        <v>1.1000000000000001</v>
      </c>
      <c r="K35" s="22"/>
      <c r="L35" s="22"/>
      <c r="M35" s="22"/>
      <c r="N35" s="22"/>
      <c r="O35" s="22"/>
      <c r="P35" s="22"/>
    </row>
    <row r="36" spans="1:16" ht="39" customHeight="1" x14ac:dyDescent="0.15">
      <c r="A36" s="22"/>
      <c r="B36" s="35"/>
      <c r="C36" s="1145" t="s">
        <v>535</v>
      </c>
      <c r="D36" s="1146"/>
      <c r="E36" s="1147"/>
      <c r="F36" s="36">
        <v>2.17</v>
      </c>
      <c r="G36" s="37">
        <v>2.57</v>
      </c>
      <c r="H36" s="37">
        <v>2.3199999999999998</v>
      </c>
      <c r="I36" s="37">
        <v>2.52</v>
      </c>
      <c r="J36" s="38">
        <v>0.78</v>
      </c>
      <c r="K36" s="22"/>
      <c r="L36" s="22"/>
      <c r="M36" s="22"/>
      <c r="N36" s="22"/>
      <c r="O36" s="22"/>
      <c r="P36" s="22"/>
    </row>
    <row r="37" spans="1:16" ht="39" customHeight="1" x14ac:dyDescent="0.15">
      <c r="A37" s="22"/>
      <c r="B37" s="35"/>
      <c r="C37" s="1145" t="s">
        <v>536</v>
      </c>
      <c r="D37" s="1146"/>
      <c r="E37" s="1147"/>
      <c r="F37" s="36">
        <v>0.46</v>
      </c>
      <c r="G37" s="37">
        <v>0.35</v>
      </c>
      <c r="H37" s="37">
        <v>0.56000000000000005</v>
      </c>
      <c r="I37" s="37">
        <v>2.27</v>
      </c>
      <c r="J37" s="38">
        <v>0.56999999999999995</v>
      </c>
      <c r="K37" s="22"/>
      <c r="L37" s="22"/>
      <c r="M37" s="22"/>
      <c r="N37" s="22"/>
      <c r="O37" s="22"/>
      <c r="P37" s="22"/>
    </row>
    <row r="38" spans="1:16" ht="39" customHeight="1" x14ac:dyDescent="0.15">
      <c r="A38" s="22"/>
      <c r="B38" s="35"/>
      <c r="C38" s="1145" t="s">
        <v>537</v>
      </c>
      <c r="D38" s="1146"/>
      <c r="E38" s="1147"/>
      <c r="F38" s="36">
        <v>1.76</v>
      </c>
      <c r="G38" s="37">
        <v>1.34</v>
      </c>
      <c r="H38" s="37">
        <v>1.1000000000000001</v>
      </c>
      <c r="I38" s="37">
        <v>0.12</v>
      </c>
      <c r="J38" s="38">
        <v>0.13</v>
      </c>
      <c r="K38" s="22"/>
      <c r="L38" s="22"/>
      <c r="M38" s="22"/>
      <c r="N38" s="22"/>
      <c r="O38" s="22"/>
      <c r="P38" s="22"/>
    </row>
    <row r="39" spans="1:16" ht="39" customHeight="1" x14ac:dyDescent="0.15">
      <c r="A39" s="22"/>
      <c r="B39" s="35"/>
      <c r="C39" s="1145" t="s">
        <v>538</v>
      </c>
      <c r="D39" s="1146"/>
      <c r="E39" s="1147"/>
      <c r="F39" s="36">
        <v>0.05</v>
      </c>
      <c r="G39" s="37">
        <v>7.0000000000000007E-2</v>
      </c>
      <c r="H39" s="37">
        <v>0.14000000000000001</v>
      </c>
      <c r="I39" s="37">
        <v>0.22</v>
      </c>
      <c r="J39" s="38">
        <v>0.1</v>
      </c>
      <c r="K39" s="22"/>
      <c r="L39" s="22"/>
      <c r="M39" s="22"/>
      <c r="N39" s="22"/>
      <c r="O39" s="22"/>
      <c r="P39" s="22"/>
    </row>
    <row r="40" spans="1:16" ht="39" customHeight="1" x14ac:dyDescent="0.15">
      <c r="A40" s="22"/>
      <c r="B40" s="35"/>
      <c r="C40" s="1145" t="s">
        <v>539</v>
      </c>
      <c r="D40" s="1146"/>
      <c r="E40" s="1147"/>
      <c r="F40" s="36">
        <v>0.05</v>
      </c>
      <c r="G40" s="37">
        <v>0.04</v>
      </c>
      <c r="H40" s="37">
        <v>0.03</v>
      </c>
      <c r="I40" s="37">
        <v>0.03</v>
      </c>
      <c r="J40" s="38">
        <v>0.03</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541</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wUGd1HfGJookc7Xd42awnSCs+YHMaXjXWf3XWn1AbSs1XD6UqV9MvYTrOynru2gbl3auXHWJbUGDTwGHo1r3Q==" saltValue="NWK40d+CTGfkQ+34D6aG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844</v>
      </c>
      <c r="L45" s="60">
        <v>835</v>
      </c>
      <c r="M45" s="60">
        <v>849</v>
      </c>
      <c r="N45" s="60">
        <v>871</v>
      </c>
      <c r="O45" s="61">
        <v>872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123</v>
      </c>
      <c r="L48" s="64">
        <v>129</v>
      </c>
      <c r="M48" s="64">
        <v>125</v>
      </c>
      <c r="N48" s="64">
        <v>118</v>
      </c>
      <c r="O48" s="65">
        <v>136</v>
      </c>
      <c r="P48" s="48"/>
      <c r="Q48" s="48"/>
      <c r="R48" s="48"/>
      <c r="S48" s="48"/>
      <c r="T48" s="48"/>
      <c r="U48" s="48"/>
    </row>
    <row r="49" spans="1:21" ht="30.75" customHeight="1" x14ac:dyDescent="0.15">
      <c r="A49" s="48"/>
      <c r="B49" s="1155"/>
      <c r="C49" s="1156"/>
      <c r="D49" s="62"/>
      <c r="E49" s="1161" t="s">
        <v>14</v>
      </c>
      <c r="F49" s="1161"/>
      <c r="G49" s="1161"/>
      <c r="H49" s="1161"/>
      <c r="I49" s="1161"/>
      <c r="J49" s="1162"/>
      <c r="K49" s="63">
        <v>42</v>
      </c>
      <c r="L49" s="64">
        <v>42</v>
      </c>
      <c r="M49" s="64">
        <v>44</v>
      </c>
      <c r="N49" s="64">
        <v>52</v>
      </c>
      <c r="O49" s="65">
        <v>49</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677</v>
      </c>
      <c r="L52" s="64">
        <v>680</v>
      </c>
      <c r="M52" s="64">
        <v>685</v>
      </c>
      <c r="N52" s="64">
        <v>720</v>
      </c>
      <c r="O52" s="65">
        <v>705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332</v>
      </c>
      <c r="L53" s="69">
        <v>326</v>
      </c>
      <c r="M53" s="69">
        <v>333</v>
      </c>
      <c r="N53" s="69">
        <v>321</v>
      </c>
      <c r="O53" s="70">
        <v>352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KEhnlav7kWdd/ZlOCxgCQYKq/CMgUAHLmShp+xxEnvTcA/pp1YxqDKT+W4Rg/Hfji/J+8RslWQv0MhQ5C5WaQ==" saltValue="KLuNYP8MvaxDF5l8dza8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4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7966</v>
      </c>
      <c r="J41" s="344">
        <v>7832</v>
      </c>
      <c r="K41" s="344">
        <v>8083</v>
      </c>
      <c r="L41" s="344">
        <v>7677</v>
      </c>
      <c r="M41" s="345">
        <v>7368</v>
      </c>
    </row>
    <row r="42" spans="2:13" ht="27.75" customHeight="1" x14ac:dyDescent="0.15">
      <c r="B42" s="1186"/>
      <c r="C42" s="1187"/>
      <c r="D42" s="106"/>
      <c r="E42" s="1192" t="s">
        <v>32</v>
      </c>
      <c r="F42" s="1192"/>
      <c r="G42" s="1192"/>
      <c r="H42" s="1193"/>
      <c r="I42" s="346">
        <v>415</v>
      </c>
      <c r="J42" s="347">
        <v>404</v>
      </c>
      <c r="K42" s="347">
        <v>286</v>
      </c>
      <c r="L42" s="347">
        <v>306</v>
      </c>
      <c r="M42" s="348">
        <v>210</v>
      </c>
    </row>
    <row r="43" spans="2:13" ht="27.75" customHeight="1" x14ac:dyDescent="0.15">
      <c r="B43" s="1186"/>
      <c r="C43" s="1187"/>
      <c r="D43" s="106"/>
      <c r="E43" s="1192" t="s">
        <v>33</v>
      </c>
      <c r="F43" s="1192"/>
      <c r="G43" s="1192"/>
      <c r="H43" s="1193"/>
      <c r="I43" s="346">
        <v>879</v>
      </c>
      <c r="J43" s="347">
        <v>782</v>
      </c>
      <c r="K43" s="347">
        <v>705</v>
      </c>
      <c r="L43" s="347">
        <v>782</v>
      </c>
      <c r="M43" s="348">
        <v>750</v>
      </c>
    </row>
    <row r="44" spans="2:13" ht="27.75" customHeight="1" x14ac:dyDescent="0.15">
      <c r="B44" s="1186"/>
      <c r="C44" s="1187"/>
      <c r="D44" s="106"/>
      <c r="E44" s="1192" t="s">
        <v>34</v>
      </c>
      <c r="F44" s="1192"/>
      <c r="G44" s="1192"/>
      <c r="H44" s="1193"/>
      <c r="I44" s="346">
        <v>386</v>
      </c>
      <c r="J44" s="347">
        <v>347</v>
      </c>
      <c r="K44" s="347">
        <v>303</v>
      </c>
      <c r="L44" s="347">
        <v>268</v>
      </c>
      <c r="M44" s="348">
        <v>219</v>
      </c>
    </row>
    <row r="45" spans="2:13" ht="27.75" customHeight="1" x14ac:dyDescent="0.15">
      <c r="B45" s="1186"/>
      <c r="C45" s="1187"/>
      <c r="D45" s="106"/>
      <c r="E45" s="1192" t="s">
        <v>35</v>
      </c>
      <c r="F45" s="1192"/>
      <c r="G45" s="1192"/>
      <c r="H45" s="1193"/>
      <c r="I45" s="346">
        <v>1380</v>
      </c>
      <c r="J45" s="347">
        <v>1335</v>
      </c>
      <c r="K45" s="347">
        <v>1304</v>
      </c>
      <c r="L45" s="347">
        <v>1320</v>
      </c>
      <c r="M45" s="348">
        <v>1278</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2428</v>
      </c>
      <c r="J50" s="347">
        <v>2884</v>
      </c>
      <c r="K50" s="347">
        <v>3051</v>
      </c>
      <c r="L50" s="347">
        <v>3153</v>
      </c>
      <c r="M50" s="348">
        <v>3069</v>
      </c>
    </row>
    <row r="51" spans="2:13" ht="27.75" customHeight="1" x14ac:dyDescent="0.15">
      <c r="B51" s="1186"/>
      <c r="C51" s="1187"/>
      <c r="D51" s="106"/>
      <c r="E51" s="1192" t="s">
        <v>42</v>
      </c>
      <c r="F51" s="1192"/>
      <c r="G51" s="1192"/>
      <c r="H51" s="1193"/>
      <c r="I51" s="346">
        <v>4</v>
      </c>
      <c r="J51" s="347">
        <v>32</v>
      </c>
      <c r="K51" s="347">
        <v>28</v>
      </c>
      <c r="L51" s="347">
        <v>24</v>
      </c>
      <c r="M51" s="348">
        <v>20</v>
      </c>
    </row>
    <row r="52" spans="2:13" ht="27.75" customHeight="1" x14ac:dyDescent="0.15">
      <c r="B52" s="1188"/>
      <c r="C52" s="1189"/>
      <c r="D52" s="106"/>
      <c r="E52" s="1192" t="s">
        <v>43</v>
      </c>
      <c r="F52" s="1192"/>
      <c r="G52" s="1192"/>
      <c r="H52" s="1193"/>
      <c r="I52" s="346">
        <v>6947</v>
      </c>
      <c r="J52" s="347">
        <v>6779</v>
      </c>
      <c r="K52" s="347">
        <v>6884</v>
      </c>
      <c r="L52" s="347">
        <v>6558</v>
      </c>
      <c r="M52" s="348">
        <v>6183</v>
      </c>
    </row>
    <row r="53" spans="2:13" ht="27.75" customHeight="1" thickBot="1" x14ac:dyDescent="0.2">
      <c r="B53" s="1199" t="s">
        <v>19</v>
      </c>
      <c r="C53" s="1200"/>
      <c r="D53" s="110"/>
      <c r="E53" s="1201" t="s">
        <v>44</v>
      </c>
      <c r="F53" s="1201"/>
      <c r="G53" s="1201"/>
      <c r="H53" s="1202"/>
      <c r="I53" s="349">
        <v>1646</v>
      </c>
      <c r="J53" s="350">
        <v>1006</v>
      </c>
      <c r="K53" s="350">
        <v>718</v>
      </c>
      <c r="L53" s="350">
        <v>618</v>
      </c>
      <c r="M53" s="351">
        <v>553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UICeSgL+jgxi/iVtVKVZJqI983ZY0Q+Ywbp746nmnXjX3+oo8drJk2qOdDU8i2iWSHVf0I/RK7GqIUgjeKTyw==" saltValue="9efbwu9iLrycNZx/xYDs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4"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1474</v>
      </c>
      <c r="G55" s="352">
        <v>1477</v>
      </c>
      <c r="H55" s="353">
        <v>1512</v>
      </c>
    </row>
    <row r="56" spans="2:8" ht="52.5" customHeight="1" x14ac:dyDescent="0.15">
      <c r="B56" s="122"/>
      <c r="C56" s="1213" t="s">
        <v>47</v>
      </c>
      <c r="D56" s="1213"/>
      <c r="E56" s="1214"/>
      <c r="F56" s="354">
        <v>886</v>
      </c>
      <c r="G56" s="354">
        <v>887</v>
      </c>
      <c r="H56" s="355">
        <v>588</v>
      </c>
    </row>
    <row r="57" spans="2:8" ht="53.25" customHeight="1" x14ac:dyDescent="0.15">
      <c r="B57" s="122"/>
      <c r="C57" s="1215" t="s">
        <v>48</v>
      </c>
      <c r="D57" s="1215"/>
      <c r="E57" s="1216"/>
      <c r="F57" s="356">
        <v>1254</v>
      </c>
      <c r="G57" s="356">
        <v>1326</v>
      </c>
      <c r="H57" s="357">
        <v>1538</v>
      </c>
    </row>
    <row r="58" spans="2:8" ht="45.75" customHeight="1" x14ac:dyDescent="0.15">
      <c r="B58" s="123"/>
      <c r="C58" s="1203" t="s">
        <v>558</v>
      </c>
      <c r="D58" s="1204"/>
      <c r="E58" s="1205"/>
      <c r="F58" s="358">
        <v>868</v>
      </c>
      <c r="G58" s="358">
        <v>872</v>
      </c>
      <c r="H58" s="359">
        <v>826</v>
      </c>
    </row>
    <row r="59" spans="2:8" ht="45.75" customHeight="1" x14ac:dyDescent="0.15">
      <c r="B59" s="123"/>
      <c r="C59" s="1203" t="s">
        <v>559</v>
      </c>
      <c r="D59" s="1204"/>
      <c r="E59" s="1205"/>
      <c r="F59" s="358">
        <v>101</v>
      </c>
      <c r="G59" s="358">
        <v>137</v>
      </c>
      <c r="H59" s="359">
        <v>403</v>
      </c>
    </row>
    <row r="60" spans="2:8" ht="45.75" customHeight="1" x14ac:dyDescent="0.15">
      <c r="B60" s="123"/>
      <c r="C60" s="1203" t="s">
        <v>560</v>
      </c>
      <c r="D60" s="1204"/>
      <c r="E60" s="1205"/>
      <c r="F60" s="358">
        <v>123</v>
      </c>
      <c r="G60" s="358">
        <v>124</v>
      </c>
      <c r="H60" s="359">
        <v>101</v>
      </c>
    </row>
    <row r="61" spans="2:8" ht="45.75" customHeight="1" x14ac:dyDescent="0.15">
      <c r="B61" s="123"/>
      <c r="C61" s="1203" t="s">
        <v>561</v>
      </c>
      <c r="D61" s="1204"/>
      <c r="E61" s="1205"/>
      <c r="F61" s="358">
        <v>71</v>
      </c>
      <c r="G61" s="358">
        <v>71</v>
      </c>
      <c r="H61" s="359">
        <v>71</v>
      </c>
    </row>
    <row r="62" spans="2:8" ht="45.75" customHeight="1" thickBot="1" x14ac:dyDescent="0.2">
      <c r="B62" s="124"/>
      <c r="C62" s="1206" t="s">
        <v>562</v>
      </c>
      <c r="D62" s="1207"/>
      <c r="E62" s="1208"/>
      <c r="F62" s="360">
        <v>50</v>
      </c>
      <c r="G62" s="360">
        <v>50</v>
      </c>
      <c r="H62" s="361">
        <v>48</v>
      </c>
    </row>
    <row r="63" spans="2:8" ht="52.5" customHeight="1" thickBot="1" x14ac:dyDescent="0.2">
      <c r="B63" s="125"/>
      <c r="C63" s="1209" t="s">
        <v>49</v>
      </c>
      <c r="D63" s="1209"/>
      <c r="E63" s="1210"/>
      <c r="F63" s="362">
        <v>3613</v>
      </c>
      <c r="G63" s="362">
        <v>3690</v>
      </c>
      <c r="H63" s="363">
        <v>3638</v>
      </c>
    </row>
    <row r="64" spans="2:8" x14ac:dyDescent="0.15"/>
  </sheetData>
  <sheetProtection algorithmName="SHA-512" hashValue="0Ctx6WOmx3ouIv4ir0Mnx6iD+gE7l0jj7JjBJM2O6AXn6K8aeQFxjkwVmLEEubzXss0tZ+mvpgkmDnst4bTJSQ==" saltValue="eKJ4AQzWhqKoWVMP5gvb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57599</v>
      </c>
      <c r="E3" s="144"/>
      <c r="F3" s="145">
        <v>94796</v>
      </c>
      <c r="G3" s="146"/>
      <c r="H3" s="147"/>
    </row>
    <row r="4" spans="1:8" x14ac:dyDescent="0.15">
      <c r="A4" s="148"/>
      <c r="B4" s="149"/>
      <c r="C4" s="150"/>
      <c r="D4" s="151">
        <v>51037</v>
      </c>
      <c r="E4" s="152"/>
      <c r="F4" s="153">
        <v>55781</v>
      </c>
      <c r="G4" s="154"/>
      <c r="H4" s="155"/>
    </row>
    <row r="5" spans="1:8" x14ac:dyDescent="0.15">
      <c r="A5" s="136" t="s">
        <v>520</v>
      </c>
      <c r="B5" s="141"/>
      <c r="C5" s="142"/>
      <c r="D5" s="143">
        <v>50635</v>
      </c>
      <c r="E5" s="144"/>
      <c r="F5" s="145">
        <v>85942</v>
      </c>
      <c r="G5" s="146"/>
      <c r="H5" s="147"/>
    </row>
    <row r="6" spans="1:8" x14ac:dyDescent="0.15">
      <c r="A6" s="148"/>
      <c r="B6" s="149"/>
      <c r="C6" s="150"/>
      <c r="D6" s="151">
        <v>28022</v>
      </c>
      <c r="E6" s="152"/>
      <c r="F6" s="153">
        <v>48630</v>
      </c>
      <c r="G6" s="154"/>
      <c r="H6" s="155"/>
    </row>
    <row r="7" spans="1:8" x14ac:dyDescent="0.15">
      <c r="A7" s="136" t="s">
        <v>521</v>
      </c>
      <c r="B7" s="141"/>
      <c r="C7" s="142"/>
      <c r="D7" s="143">
        <v>124860</v>
      </c>
      <c r="E7" s="144"/>
      <c r="F7" s="145">
        <v>95007</v>
      </c>
      <c r="G7" s="146"/>
      <c r="H7" s="147"/>
    </row>
    <row r="8" spans="1:8" x14ac:dyDescent="0.15">
      <c r="A8" s="148"/>
      <c r="B8" s="149"/>
      <c r="C8" s="150"/>
      <c r="D8" s="151">
        <v>25722</v>
      </c>
      <c r="E8" s="152"/>
      <c r="F8" s="153">
        <v>48509</v>
      </c>
      <c r="G8" s="154"/>
      <c r="H8" s="155"/>
    </row>
    <row r="9" spans="1:8" x14ac:dyDescent="0.15">
      <c r="A9" s="136" t="s">
        <v>522</v>
      </c>
      <c r="B9" s="141"/>
      <c r="C9" s="142"/>
      <c r="D9" s="143">
        <v>53553</v>
      </c>
      <c r="E9" s="144"/>
      <c r="F9" s="145">
        <v>98176</v>
      </c>
      <c r="G9" s="146"/>
      <c r="H9" s="147"/>
    </row>
    <row r="10" spans="1:8" x14ac:dyDescent="0.15">
      <c r="A10" s="148"/>
      <c r="B10" s="149"/>
      <c r="C10" s="150"/>
      <c r="D10" s="151">
        <v>28156</v>
      </c>
      <c r="E10" s="152"/>
      <c r="F10" s="153">
        <v>58489</v>
      </c>
      <c r="G10" s="154"/>
      <c r="H10" s="155"/>
    </row>
    <row r="11" spans="1:8" x14ac:dyDescent="0.15">
      <c r="A11" s="136" t="s">
        <v>523</v>
      </c>
      <c r="B11" s="141"/>
      <c r="C11" s="142"/>
      <c r="D11" s="143">
        <v>34554</v>
      </c>
      <c r="E11" s="144"/>
      <c r="F11" s="145">
        <v>119283</v>
      </c>
      <c r="G11" s="146"/>
      <c r="H11" s="147"/>
    </row>
    <row r="12" spans="1:8" x14ac:dyDescent="0.15">
      <c r="A12" s="148"/>
      <c r="B12" s="149"/>
      <c r="C12" s="156"/>
      <c r="D12" s="151">
        <v>24915</v>
      </c>
      <c r="E12" s="152"/>
      <c r="F12" s="153">
        <v>64747</v>
      </c>
      <c r="G12" s="154"/>
      <c r="H12" s="155"/>
    </row>
    <row r="13" spans="1:8" x14ac:dyDescent="0.15">
      <c r="A13" s="136"/>
      <c r="B13" s="141"/>
      <c r="C13" s="157"/>
      <c r="D13" s="158">
        <v>64240</v>
      </c>
      <c r="E13" s="159"/>
      <c r="F13" s="160">
        <v>98641</v>
      </c>
      <c r="G13" s="161"/>
      <c r="H13" s="147"/>
    </row>
    <row r="14" spans="1:8" x14ac:dyDescent="0.15">
      <c r="A14" s="148"/>
      <c r="B14" s="149"/>
      <c r="C14" s="150"/>
      <c r="D14" s="151">
        <v>31570</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14.98</v>
      </c>
      <c r="C19" s="162">
        <f>ROUND(VALUE(SUBSTITUTE(実質収支比率等に係る経年分析!G$48,"▲","-")),2)</f>
        <v>10.18</v>
      </c>
      <c r="D19" s="162">
        <f>ROUND(VALUE(SUBSTITUTE(実質収支比率等に係る経年分析!H$48,"▲","-")),2)</f>
        <v>12.05</v>
      </c>
      <c r="E19" s="162">
        <f>ROUND(VALUE(SUBSTITUTE(実質収支比率等に係る経年分析!I$48,"▲","-")),2)</f>
        <v>9.18</v>
      </c>
      <c r="F19" s="162">
        <f>ROUND(VALUE(SUBSTITUTE(実質収支比率等に係る経年分析!J$48,"▲","-")),2)</f>
        <v>9.86</v>
      </c>
    </row>
    <row r="20" spans="1:11" x14ac:dyDescent="0.15">
      <c r="A20" s="162" t="s">
        <v>53</v>
      </c>
      <c r="B20" s="162">
        <f>ROUND(VALUE(SUBSTITUTE(実質収支比率等に係る経年分析!F$47,"▲","-")),2)</f>
        <v>24</v>
      </c>
      <c r="C20" s="162">
        <f>ROUND(VALUE(SUBSTITUTE(実質収支比率等に係る経年分析!G$47,"▲","-")),2)</f>
        <v>29.32</v>
      </c>
      <c r="D20" s="162">
        <f>ROUND(VALUE(SUBSTITUTE(実質収支比率等に係る経年分析!H$47,"▲","-")),2)</f>
        <v>32.32</v>
      </c>
      <c r="E20" s="162">
        <f>ROUND(VALUE(SUBSTITUTE(実質収支比率等に係る経年分析!I$47,"▲","-")),2)</f>
        <v>32.020000000000003</v>
      </c>
      <c r="F20" s="162">
        <f>ROUND(VALUE(SUBSTITUTE(実質収支比率等に係る経年分析!J$47,"▲","-")),2)</f>
        <v>32.6</v>
      </c>
    </row>
    <row r="21" spans="1:11" x14ac:dyDescent="0.15">
      <c r="A21" s="162" t="s">
        <v>54</v>
      </c>
      <c r="B21" s="162">
        <f>IF(ISNUMBER(VALUE(SUBSTITUTE(実質収支比率等に係る経年分析!F$49,"▲","-"))),ROUND(VALUE(SUBSTITUTE(実質収支比率等に係る経年分析!F$49,"▲","-")),2),NA())</f>
        <v>-0.36</v>
      </c>
      <c r="C21" s="162">
        <f>IF(ISNUMBER(VALUE(SUBSTITUTE(実質収支比率等に係る経年分析!G$49,"▲","-"))),ROUND(VALUE(SUBSTITUTE(実質収支比率等に係る経年分析!G$49,"▲","-")),2),NA())</f>
        <v>2.6</v>
      </c>
      <c r="D21" s="162">
        <f>IF(ISNUMBER(VALUE(SUBSTITUTE(実質収支比率等に係る経年分析!H$49,"▲","-"))),ROUND(VALUE(SUBSTITUTE(実質収支比率等に係る経年分析!H$49,"▲","-")),2),NA())</f>
        <v>3.64</v>
      </c>
      <c r="E21" s="162">
        <f>IF(ISNUMBER(VALUE(SUBSTITUTE(実質収支比率等に係る経年分析!I$49,"▲","-"))),ROUND(VALUE(SUBSTITUTE(実質収支比率等に係る経年分析!I$49,"▲","-")),2),NA())</f>
        <v>-2.68</v>
      </c>
      <c r="F21" s="162">
        <f>IF(ISNUMBER(VALUE(SUBSTITUTE(実質収支比率等に係る経年分析!J$49,"▲","-"))),ROUND(VALUE(SUBSTITUTE(実質収支比率等に係る経年分析!J$49,"▲","-")),2),NA())</f>
        <v>1.5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浄化槽設置管理等特別会計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0.14000000000000001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1.76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15">
      <c r="A33" s="163" t="str">
        <f>IF(連結実質赤字比率に係る赤字・黒字の構成分析!C$37="",NA(),連結実質赤字比率に係る赤字・黒字の構成分析!C$37)</f>
        <v>国民宿舎事業会計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0.56000000000000005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0.56999999999999995</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2.57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2.3199999999999998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0.78</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2.31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3.25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2.57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1.1000000000000001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9.17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677</v>
      </c>
      <c r="E42" s="164"/>
      <c r="F42" s="164"/>
      <c r="G42" s="164">
        <f>'実質公債費比率（分子）の構造'!L$52</f>
        <v>680</v>
      </c>
      <c r="H42" s="164"/>
      <c r="I42" s="164"/>
      <c r="J42" s="164">
        <f>'実質公債費比率（分子）の構造'!M$52</f>
        <v>685</v>
      </c>
      <c r="K42" s="164"/>
      <c r="L42" s="164"/>
      <c r="M42" s="164">
        <f>'実質公債費比率（分子）の構造'!N$52</f>
        <v>720</v>
      </c>
      <c r="N42" s="164"/>
      <c r="O42" s="164"/>
      <c r="P42" s="164">
        <f>'実質公債費比率（分子）の構造'!O$52</f>
        <v>705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42</v>
      </c>
      <c r="C45" s="164"/>
      <c r="D45" s="164"/>
      <c r="E45" s="164">
        <f>'実質公債費比率（分子）の構造'!L$49</f>
        <v>42</v>
      </c>
      <c r="F45" s="164"/>
      <c r="G45" s="164"/>
      <c r="H45" s="164">
        <f>'実質公債費比率（分子）の構造'!M$49</f>
        <v>44</v>
      </c>
      <c r="I45" s="164"/>
      <c r="J45" s="164"/>
      <c r="K45" s="164">
        <f>'実質公債費比率（分子）の構造'!N$49</f>
        <v>52</v>
      </c>
      <c r="L45" s="164"/>
      <c r="M45" s="164"/>
      <c r="N45" s="164">
        <f>'実質公債費比率（分子）の構造'!O$49</f>
        <v>49</v>
      </c>
      <c r="O45" s="164"/>
      <c r="P45" s="164"/>
    </row>
    <row r="46" spans="1:16" x14ac:dyDescent="0.15">
      <c r="A46" s="164" t="s">
        <v>64</v>
      </c>
      <c r="B46" s="164">
        <f>'実質公債費比率（分子）の構造'!K$48</f>
        <v>123</v>
      </c>
      <c r="C46" s="164"/>
      <c r="D46" s="164"/>
      <c r="E46" s="164">
        <f>'実質公債費比率（分子）の構造'!L$48</f>
        <v>129</v>
      </c>
      <c r="F46" s="164"/>
      <c r="G46" s="164"/>
      <c r="H46" s="164">
        <f>'実質公債費比率（分子）の構造'!M$48</f>
        <v>125</v>
      </c>
      <c r="I46" s="164"/>
      <c r="J46" s="164"/>
      <c r="K46" s="164">
        <f>'実質公債費比率（分子）の構造'!N$48</f>
        <v>118</v>
      </c>
      <c r="L46" s="164"/>
      <c r="M46" s="164"/>
      <c r="N46" s="164">
        <f>'実質公債費比率（分子）の構造'!O$48</f>
        <v>136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844</v>
      </c>
      <c r="C49" s="164"/>
      <c r="D49" s="164"/>
      <c r="E49" s="164">
        <f>'実質公債費比率（分子）の構造'!L$45</f>
        <v>835</v>
      </c>
      <c r="F49" s="164"/>
      <c r="G49" s="164"/>
      <c r="H49" s="164">
        <f>'実質公債費比率（分子）の構造'!M$45</f>
        <v>849</v>
      </c>
      <c r="I49" s="164"/>
      <c r="J49" s="164"/>
      <c r="K49" s="164">
        <f>'実質公債費比率（分子）の構造'!N$45</f>
        <v>871</v>
      </c>
      <c r="L49" s="164"/>
      <c r="M49" s="164"/>
      <c r="N49" s="164">
        <f>'実質公債費比率（分子）の構造'!O$45</f>
        <v>872</v>
      </c>
      <c r="O49" s="164"/>
      <c r="P49" s="164"/>
    </row>
    <row r="50" spans="1:16" x14ac:dyDescent="0.15">
      <c r="A50" s="164" t="s">
        <v>67</v>
      </c>
      <c r="B50" s="164" t="e">
        <f>NA()</f>
        <v>#N/A</v>
      </c>
      <c r="C50" s="164">
        <f>IF(ISNUMBER('実質公債費比率（分子）の構造'!K$53),'実質公債費比率（分子）の構造'!K$53,NA())</f>
        <v>332</v>
      </c>
      <c r="D50" s="164" t="e">
        <f>NA()</f>
        <v>#N/A</v>
      </c>
      <c r="E50" s="164" t="e">
        <f>NA()</f>
        <v>#N/A</v>
      </c>
      <c r="F50" s="164">
        <f>IF(ISNUMBER('実質公債費比率（分子）の構造'!L$53),'実質公債費比率（分子）の構造'!L$53,NA())</f>
        <v>326</v>
      </c>
      <c r="G50" s="164" t="e">
        <f>NA()</f>
        <v>#N/A</v>
      </c>
      <c r="H50" s="164" t="e">
        <f>NA()</f>
        <v>#N/A</v>
      </c>
      <c r="I50" s="164">
        <f>IF(ISNUMBER('実質公債費比率（分子）の構造'!M$53),'実質公債費比率（分子）の構造'!M$53,NA())</f>
        <v>333</v>
      </c>
      <c r="J50" s="164" t="e">
        <f>NA()</f>
        <v>#N/A</v>
      </c>
      <c r="K50" s="164" t="e">
        <f>NA()</f>
        <v>#N/A</v>
      </c>
      <c r="L50" s="164">
        <f>IF(ISNUMBER('実質公債費比率（分子）の構造'!N$53),'実質公債費比率（分子）の構造'!N$53,NA())</f>
        <v>321</v>
      </c>
      <c r="M50" s="164" t="e">
        <f>NA()</f>
        <v>#N/A</v>
      </c>
      <c r="N50" s="164" t="e">
        <f>NA()</f>
        <v>#N/A</v>
      </c>
      <c r="O50" s="164">
        <f>IF(ISNUMBER('実質公債費比率（分子）の構造'!O$53),'実質公債費比率（分子）の構造'!O$53,NA())</f>
        <v>352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6947</v>
      </c>
      <c r="E56" s="163"/>
      <c r="F56" s="163"/>
      <c r="G56" s="163">
        <f>'将来負担比率（分子）の構造'!J$52</f>
        <v>6779</v>
      </c>
      <c r="H56" s="163"/>
      <c r="I56" s="163"/>
      <c r="J56" s="163">
        <f>'将来負担比率（分子）の構造'!K$52</f>
        <v>6884</v>
      </c>
      <c r="K56" s="163"/>
      <c r="L56" s="163"/>
      <c r="M56" s="163">
        <f>'将来負担比率（分子）の構造'!L$52</f>
        <v>6558</v>
      </c>
      <c r="N56" s="163"/>
      <c r="O56" s="163"/>
      <c r="P56" s="163">
        <f>'将来負担比率（分子）の構造'!M$52</f>
        <v>6183</v>
      </c>
    </row>
    <row r="57" spans="1:16" x14ac:dyDescent="0.15">
      <c r="A57" s="163" t="s">
        <v>42</v>
      </c>
      <c r="B57" s="163"/>
      <c r="C57" s="163"/>
      <c r="D57" s="163">
        <f>'将来負担比率（分子）の構造'!I$51</f>
        <v>4</v>
      </c>
      <c r="E57" s="163"/>
      <c r="F57" s="163"/>
      <c r="G57" s="163">
        <f>'将来負担比率（分子）の構造'!J$51</f>
        <v>32</v>
      </c>
      <c r="H57" s="163"/>
      <c r="I57" s="163"/>
      <c r="J57" s="163">
        <f>'将来負担比率（分子）の構造'!K$51</f>
        <v>28</v>
      </c>
      <c r="K57" s="163"/>
      <c r="L57" s="163"/>
      <c r="M57" s="163">
        <f>'将来負担比率（分子）の構造'!L$51</f>
        <v>24</v>
      </c>
      <c r="N57" s="163"/>
      <c r="O57" s="163"/>
      <c r="P57" s="163">
        <f>'将来負担比率（分子）の構造'!M$51</f>
        <v>20</v>
      </c>
    </row>
    <row r="58" spans="1:16" x14ac:dyDescent="0.15">
      <c r="A58" s="163" t="s">
        <v>41</v>
      </c>
      <c r="B58" s="163"/>
      <c r="C58" s="163"/>
      <c r="D58" s="163">
        <f>'将来負担比率（分子）の構造'!I$50</f>
        <v>2428</v>
      </c>
      <c r="E58" s="163"/>
      <c r="F58" s="163"/>
      <c r="G58" s="163">
        <f>'将来負担比率（分子）の構造'!J$50</f>
        <v>2884</v>
      </c>
      <c r="H58" s="163"/>
      <c r="I58" s="163"/>
      <c r="J58" s="163">
        <f>'将来負担比率（分子）の構造'!K$50</f>
        <v>3051</v>
      </c>
      <c r="K58" s="163"/>
      <c r="L58" s="163"/>
      <c r="M58" s="163">
        <f>'将来負担比率（分子）の構造'!L$50</f>
        <v>3153</v>
      </c>
      <c r="N58" s="163"/>
      <c r="O58" s="163"/>
      <c r="P58" s="163">
        <f>'将来負担比率（分子）の構造'!M$50</f>
        <v>3069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1380</v>
      </c>
      <c r="C62" s="163"/>
      <c r="D62" s="163"/>
      <c r="E62" s="163">
        <f>'将来負担比率（分子）の構造'!J$45</f>
        <v>1335</v>
      </c>
      <c r="F62" s="163"/>
      <c r="G62" s="163"/>
      <c r="H62" s="163">
        <f>'将来負担比率（分子）の構造'!K$45</f>
        <v>1304</v>
      </c>
      <c r="I62" s="163"/>
      <c r="J62" s="163"/>
      <c r="K62" s="163">
        <f>'将来負担比率（分子）の構造'!L$45</f>
        <v>1320</v>
      </c>
      <c r="L62" s="163"/>
      <c r="M62" s="163"/>
      <c r="N62" s="163">
        <f>'将来負担比率（分子）の構造'!M$45</f>
        <v>1278</v>
      </c>
      <c r="O62" s="163"/>
      <c r="P62" s="163"/>
    </row>
    <row r="63" spans="1:16" x14ac:dyDescent="0.15">
      <c r="A63" s="163" t="s">
        <v>34</v>
      </c>
      <c r="B63" s="163">
        <f>'将来負担比率（分子）の構造'!I$44</f>
        <v>386</v>
      </c>
      <c r="C63" s="163"/>
      <c r="D63" s="163"/>
      <c r="E63" s="163">
        <f>'将来負担比率（分子）の構造'!J$44</f>
        <v>347</v>
      </c>
      <c r="F63" s="163"/>
      <c r="G63" s="163"/>
      <c r="H63" s="163">
        <f>'将来負担比率（分子）の構造'!K$44</f>
        <v>303</v>
      </c>
      <c r="I63" s="163"/>
      <c r="J63" s="163"/>
      <c r="K63" s="163">
        <f>'将来負担比率（分子）の構造'!L$44</f>
        <v>268</v>
      </c>
      <c r="L63" s="163"/>
      <c r="M63" s="163"/>
      <c r="N63" s="163">
        <f>'将来負担比率（分子）の構造'!M$44</f>
        <v>219</v>
      </c>
      <c r="O63" s="163"/>
      <c r="P63" s="163"/>
    </row>
    <row r="64" spans="1:16" x14ac:dyDescent="0.15">
      <c r="A64" s="163" t="s">
        <v>33</v>
      </c>
      <c r="B64" s="163">
        <f>'将来負担比率（分子）の構造'!I$43</f>
        <v>879</v>
      </c>
      <c r="C64" s="163"/>
      <c r="D64" s="163"/>
      <c r="E64" s="163">
        <f>'将来負担比率（分子）の構造'!J$43</f>
        <v>782</v>
      </c>
      <c r="F64" s="163"/>
      <c r="G64" s="163"/>
      <c r="H64" s="163">
        <f>'将来負担比率（分子）の構造'!K$43</f>
        <v>705</v>
      </c>
      <c r="I64" s="163"/>
      <c r="J64" s="163"/>
      <c r="K64" s="163">
        <f>'将来負担比率（分子）の構造'!L$43</f>
        <v>782</v>
      </c>
      <c r="L64" s="163"/>
      <c r="M64" s="163"/>
      <c r="N64" s="163">
        <f>'将来負担比率（分子）の構造'!M$43</f>
        <v>750</v>
      </c>
      <c r="O64" s="163"/>
      <c r="P64" s="163"/>
    </row>
    <row r="65" spans="1:16" x14ac:dyDescent="0.15">
      <c r="A65" s="163" t="s">
        <v>32</v>
      </c>
      <c r="B65" s="163">
        <f>'将来負担比率（分子）の構造'!I$42</f>
        <v>415</v>
      </c>
      <c r="C65" s="163"/>
      <c r="D65" s="163"/>
      <c r="E65" s="163">
        <f>'将来負担比率（分子）の構造'!J$42</f>
        <v>404</v>
      </c>
      <c r="F65" s="163"/>
      <c r="G65" s="163"/>
      <c r="H65" s="163">
        <f>'将来負担比率（分子）の構造'!K$42</f>
        <v>286</v>
      </c>
      <c r="I65" s="163"/>
      <c r="J65" s="163"/>
      <c r="K65" s="163">
        <f>'将来負担比率（分子）の構造'!L$42</f>
        <v>306</v>
      </c>
      <c r="L65" s="163"/>
      <c r="M65" s="163"/>
      <c r="N65" s="163">
        <f>'将来負担比率（分子）の構造'!M$42</f>
        <v>210</v>
      </c>
      <c r="O65" s="163"/>
      <c r="P65" s="163"/>
    </row>
    <row r="66" spans="1:16" x14ac:dyDescent="0.15">
      <c r="A66" s="163" t="s">
        <v>31</v>
      </c>
      <c r="B66" s="163">
        <f>'将来負担比率（分子）の構造'!I$41</f>
        <v>7966</v>
      </c>
      <c r="C66" s="163"/>
      <c r="D66" s="163"/>
      <c r="E66" s="163">
        <f>'将来負担比率（分子）の構造'!J$41</f>
        <v>7832</v>
      </c>
      <c r="F66" s="163"/>
      <c r="G66" s="163"/>
      <c r="H66" s="163">
        <f>'将来負担比率（分子）の構造'!K$41</f>
        <v>8083</v>
      </c>
      <c r="I66" s="163"/>
      <c r="J66" s="163"/>
      <c r="K66" s="163">
        <f>'将来負担比率（分子）の構造'!L$41</f>
        <v>7677</v>
      </c>
      <c r="L66" s="163"/>
      <c r="M66" s="163"/>
      <c r="N66" s="163">
        <f>'将来負担比率（分子）の構造'!M$41</f>
        <v>7368</v>
      </c>
      <c r="O66" s="163"/>
      <c r="P66" s="163"/>
    </row>
    <row r="67" spans="1:16" x14ac:dyDescent="0.15">
      <c r="A67" s="163" t="s">
        <v>71</v>
      </c>
      <c r="B67" s="163" t="e">
        <f>NA()</f>
        <v>#N/A</v>
      </c>
      <c r="C67" s="163">
        <f>IF(ISNUMBER('将来負担比率（分子）の構造'!I$53), IF('将来負担比率（分子）の構造'!I$53 &lt; 0, 0, '将来負担比率（分子）の構造'!I$53), NA())</f>
        <v>1646</v>
      </c>
      <c r="D67" s="163" t="e">
        <f>NA()</f>
        <v>#N/A</v>
      </c>
      <c r="E67" s="163" t="e">
        <f>NA()</f>
        <v>#N/A</v>
      </c>
      <c r="F67" s="163">
        <f>IF(ISNUMBER('将来負担比率（分子）の構造'!J$53), IF('将来負担比率（分子）の構造'!J$53 &lt; 0, 0, '将来負担比率（分子）の構造'!J$53), NA())</f>
        <v>1006</v>
      </c>
      <c r="G67" s="163" t="e">
        <f>NA()</f>
        <v>#N/A</v>
      </c>
      <c r="H67" s="163" t="e">
        <f>NA()</f>
        <v>#N/A</v>
      </c>
      <c r="I67" s="163">
        <f>IF(ISNUMBER('将来負担比率（分子）の構造'!K$53), IF('将来負担比率（分子）の構造'!K$53 &lt; 0, 0, '将来負担比率（分子）の構造'!K$53), NA())</f>
        <v>718</v>
      </c>
      <c r="J67" s="163" t="e">
        <f>NA()</f>
        <v>#N/A</v>
      </c>
      <c r="K67" s="163" t="e">
        <f>NA()</f>
        <v>#N/A</v>
      </c>
      <c r="L67" s="163">
        <f>IF(ISNUMBER('将来負担比率（分子）の構造'!L$53), IF('将来負担比率（分子）の構造'!L$53 &lt; 0, 0, '将来負担比率（分子）の構造'!L$53), NA())</f>
        <v>618</v>
      </c>
      <c r="M67" s="163" t="e">
        <f>NA()</f>
        <v>#N/A</v>
      </c>
      <c r="N67" s="163" t="e">
        <f>NA()</f>
        <v>#N/A</v>
      </c>
      <c r="O67" s="163">
        <f>IF(ISNUMBER('将来負担比率（分子）の構造'!M$53), IF('将来負担比率（分子）の構造'!M$53 &lt; 0, 0, '将来負担比率（分子）の構造'!M$53), NA())</f>
        <v>553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1474</v>
      </c>
      <c r="C72" s="167">
        <f>基金残高に係る経年分析!G55</f>
        <v>1477</v>
      </c>
      <c r="D72" s="167">
        <f>基金残高に係る経年分析!H55</f>
        <v>1512</v>
      </c>
    </row>
    <row r="73" spans="1:16" x14ac:dyDescent="0.15">
      <c r="A73" s="166" t="s">
        <v>74</v>
      </c>
      <c r="B73" s="167">
        <f>基金残高に係る経年分析!F56</f>
        <v>886</v>
      </c>
      <c r="C73" s="167">
        <f>基金残高に係る経年分析!G56</f>
        <v>887</v>
      </c>
      <c r="D73" s="167">
        <f>基金残高に係る経年分析!H56</f>
        <v>588</v>
      </c>
    </row>
    <row r="74" spans="1:16" x14ac:dyDescent="0.15">
      <c r="A74" s="166" t="s">
        <v>75</v>
      </c>
      <c r="B74" s="167">
        <f>基金残高に係る経年分析!F57</f>
        <v>1254</v>
      </c>
      <c r="C74" s="167">
        <f>基金残高に係る経年分析!G57</f>
        <v>1326</v>
      </c>
      <c r="D74" s="167">
        <f>基金残高に係る経年分析!H57</f>
        <v>1538</v>
      </c>
    </row>
  </sheetData>
  <sheetProtection algorithmName="SHA-512" hashValue="ho5LpyI0s/E728mVStUQUKU7bE92NnaLQntGTHz1ftFSHO0Fi1o5d05bWyE9x3L2XPVmX3V4RDGKHkmucBtdaw==" saltValue="sZueZvol8KFjCNJMh++r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1151190</v>
      </c>
      <c r="S5" s="613"/>
      <c r="T5" s="613"/>
      <c r="U5" s="613"/>
      <c r="V5" s="613"/>
      <c r="W5" s="613"/>
      <c r="X5" s="613"/>
      <c r="Y5" s="614"/>
      <c r="Z5" s="615">
        <v>14</v>
      </c>
      <c r="AA5" s="615"/>
      <c r="AB5" s="615"/>
      <c r="AC5" s="615"/>
      <c r="AD5" s="616">
        <v>1151190</v>
      </c>
      <c r="AE5" s="616"/>
      <c r="AF5" s="616"/>
      <c r="AG5" s="616"/>
      <c r="AH5" s="616"/>
      <c r="AI5" s="616"/>
      <c r="AJ5" s="616"/>
      <c r="AK5" s="616"/>
      <c r="AL5" s="617">
        <v>24.6</v>
      </c>
      <c r="AM5" s="618"/>
      <c r="AN5" s="618"/>
      <c r="AO5" s="619"/>
      <c r="AP5" s="609" t="s">
        <v>216</v>
      </c>
      <c r="AQ5" s="610"/>
      <c r="AR5" s="610"/>
      <c r="AS5" s="610"/>
      <c r="AT5" s="610"/>
      <c r="AU5" s="610"/>
      <c r="AV5" s="610"/>
      <c r="AW5" s="610"/>
      <c r="AX5" s="610"/>
      <c r="AY5" s="610"/>
      <c r="AZ5" s="610"/>
      <c r="BA5" s="610"/>
      <c r="BB5" s="610"/>
      <c r="BC5" s="610"/>
      <c r="BD5" s="610"/>
      <c r="BE5" s="610"/>
      <c r="BF5" s="611"/>
      <c r="BG5" s="623">
        <v>1146514</v>
      </c>
      <c r="BH5" s="624"/>
      <c r="BI5" s="624"/>
      <c r="BJ5" s="624"/>
      <c r="BK5" s="624"/>
      <c r="BL5" s="624"/>
      <c r="BM5" s="624"/>
      <c r="BN5" s="625"/>
      <c r="BO5" s="626">
        <v>99.6</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90916</v>
      </c>
      <c r="S6" s="624"/>
      <c r="T6" s="624"/>
      <c r="U6" s="624"/>
      <c r="V6" s="624"/>
      <c r="W6" s="624"/>
      <c r="X6" s="624"/>
      <c r="Y6" s="625"/>
      <c r="Z6" s="626">
        <v>1.1000000000000001</v>
      </c>
      <c r="AA6" s="626"/>
      <c r="AB6" s="626"/>
      <c r="AC6" s="626"/>
      <c r="AD6" s="627">
        <v>90916</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1146514</v>
      </c>
      <c r="BH6" s="624"/>
      <c r="BI6" s="624"/>
      <c r="BJ6" s="624"/>
      <c r="BK6" s="624"/>
      <c r="BL6" s="624"/>
      <c r="BM6" s="624"/>
      <c r="BN6" s="625"/>
      <c r="BO6" s="626">
        <v>99.6</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63320</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63310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509</v>
      </c>
      <c r="S7" s="624"/>
      <c r="T7" s="624"/>
      <c r="U7" s="624"/>
      <c r="V7" s="624"/>
      <c r="W7" s="624"/>
      <c r="X7" s="624"/>
      <c r="Y7" s="625"/>
      <c r="Z7" s="626">
        <v>0</v>
      </c>
      <c r="AA7" s="626"/>
      <c r="AB7" s="626"/>
      <c r="AC7" s="626"/>
      <c r="AD7" s="627">
        <v>509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441433</v>
      </c>
      <c r="BH7" s="624"/>
      <c r="BI7" s="624"/>
      <c r="BJ7" s="624"/>
      <c r="BK7" s="624"/>
      <c r="BL7" s="624"/>
      <c r="BM7" s="624"/>
      <c r="BN7" s="625"/>
      <c r="BO7" s="626">
        <v>38.299999999999997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1272454</v>
      </c>
      <c r="CS7" s="624"/>
      <c r="CT7" s="624"/>
      <c r="CU7" s="624"/>
      <c r="CV7" s="624"/>
      <c r="CW7" s="624"/>
      <c r="CX7" s="624"/>
      <c r="CY7" s="625"/>
      <c r="CZ7" s="626">
        <v>16.600000000000001</v>
      </c>
      <c r="DA7" s="626"/>
      <c r="DB7" s="626"/>
      <c r="DC7" s="626"/>
      <c r="DD7" s="632">
        <v>4707</v>
      </c>
      <c r="DE7" s="624"/>
      <c r="DF7" s="624"/>
      <c r="DG7" s="624"/>
      <c r="DH7" s="624"/>
      <c r="DI7" s="624"/>
      <c r="DJ7" s="624"/>
      <c r="DK7" s="624"/>
      <c r="DL7" s="624"/>
      <c r="DM7" s="624"/>
      <c r="DN7" s="624"/>
      <c r="DO7" s="624"/>
      <c r="DP7" s="625"/>
      <c r="DQ7" s="632">
        <v>873599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9753</v>
      </c>
      <c r="S8" s="624"/>
      <c r="T8" s="624"/>
      <c r="U8" s="624"/>
      <c r="V8" s="624"/>
      <c r="W8" s="624"/>
      <c r="X8" s="624"/>
      <c r="Y8" s="625"/>
      <c r="Z8" s="626">
        <v>0.1</v>
      </c>
      <c r="AA8" s="626"/>
      <c r="AB8" s="626"/>
      <c r="AC8" s="626"/>
      <c r="AD8" s="627">
        <v>9753</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16712</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2122447</v>
      </c>
      <c r="CS8" s="624"/>
      <c r="CT8" s="624"/>
      <c r="CU8" s="624"/>
      <c r="CV8" s="624"/>
      <c r="CW8" s="624"/>
      <c r="CX8" s="624"/>
      <c r="CY8" s="625"/>
      <c r="CZ8" s="626">
        <v>27.6</v>
      </c>
      <c r="DA8" s="626"/>
      <c r="DB8" s="626"/>
      <c r="DC8" s="626"/>
      <c r="DD8" s="632">
        <v>26626</v>
      </c>
      <c r="DE8" s="624"/>
      <c r="DF8" s="624"/>
      <c r="DG8" s="624"/>
      <c r="DH8" s="624"/>
      <c r="DI8" s="624"/>
      <c r="DJ8" s="624"/>
      <c r="DK8" s="624"/>
      <c r="DL8" s="624"/>
      <c r="DM8" s="624"/>
      <c r="DN8" s="624"/>
      <c r="DO8" s="624"/>
      <c r="DP8" s="625"/>
      <c r="DQ8" s="632">
        <v>1314793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14028</v>
      </c>
      <c r="S9" s="624"/>
      <c r="T9" s="624"/>
      <c r="U9" s="624"/>
      <c r="V9" s="624"/>
      <c r="W9" s="624"/>
      <c r="X9" s="624"/>
      <c r="Y9" s="625"/>
      <c r="Z9" s="626">
        <v>0.2</v>
      </c>
      <c r="AA9" s="626"/>
      <c r="AB9" s="626"/>
      <c r="AC9" s="626"/>
      <c r="AD9" s="627">
        <v>14028</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384022</v>
      </c>
      <c r="BH9" s="624"/>
      <c r="BI9" s="624"/>
      <c r="BJ9" s="624"/>
      <c r="BK9" s="624"/>
      <c r="BL9" s="624"/>
      <c r="BM9" s="624"/>
      <c r="BN9" s="625"/>
      <c r="BO9" s="626">
        <v>33.4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1013705</v>
      </c>
      <c r="CS9" s="624"/>
      <c r="CT9" s="624"/>
      <c r="CU9" s="624"/>
      <c r="CV9" s="624"/>
      <c r="CW9" s="624"/>
      <c r="CX9" s="624"/>
      <c r="CY9" s="625"/>
      <c r="CZ9" s="626">
        <v>13.2</v>
      </c>
      <c r="DA9" s="626"/>
      <c r="DB9" s="626"/>
      <c r="DC9" s="626"/>
      <c r="DD9" s="632">
        <v>3266</v>
      </c>
      <c r="DE9" s="624"/>
      <c r="DF9" s="624"/>
      <c r="DG9" s="624"/>
      <c r="DH9" s="624"/>
      <c r="DI9" s="624"/>
      <c r="DJ9" s="624"/>
      <c r="DK9" s="624"/>
      <c r="DL9" s="624"/>
      <c r="DM9" s="624"/>
      <c r="DN9" s="624"/>
      <c r="DO9" s="624"/>
      <c r="DP9" s="625"/>
      <c r="DQ9" s="632">
        <v>789182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23049</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276955</v>
      </c>
      <c r="S11" s="624"/>
      <c r="T11" s="624"/>
      <c r="U11" s="624"/>
      <c r="V11" s="624"/>
      <c r="W11" s="624"/>
      <c r="X11" s="624"/>
      <c r="Y11" s="625"/>
      <c r="Z11" s="628">
        <v>3.4</v>
      </c>
      <c r="AA11" s="629"/>
      <c r="AB11" s="629"/>
      <c r="AC11" s="635"/>
      <c r="AD11" s="632">
        <v>276955</v>
      </c>
      <c r="AE11" s="624"/>
      <c r="AF11" s="624"/>
      <c r="AG11" s="624"/>
      <c r="AH11" s="624"/>
      <c r="AI11" s="624"/>
      <c r="AJ11" s="624"/>
      <c r="AK11" s="625"/>
      <c r="AL11" s="628">
        <v>5.9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17650</v>
      </c>
      <c r="BH11" s="624"/>
      <c r="BI11" s="624"/>
      <c r="BJ11" s="624"/>
      <c r="BK11" s="624"/>
      <c r="BL11" s="624"/>
      <c r="BM11" s="624"/>
      <c r="BN11" s="625"/>
      <c r="BO11" s="626">
        <v>1.5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261572</v>
      </c>
      <c r="CS11" s="624"/>
      <c r="CT11" s="624"/>
      <c r="CU11" s="624"/>
      <c r="CV11" s="624"/>
      <c r="CW11" s="624"/>
      <c r="CX11" s="624"/>
      <c r="CY11" s="625"/>
      <c r="CZ11" s="626">
        <v>3.4</v>
      </c>
      <c r="DA11" s="626"/>
      <c r="DB11" s="626"/>
      <c r="DC11" s="626"/>
      <c r="DD11" s="632">
        <v>35664</v>
      </c>
      <c r="DE11" s="624"/>
      <c r="DF11" s="624"/>
      <c r="DG11" s="624"/>
      <c r="DH11" s="624"/>
      <c r="DI11" s="624"/>
      <c r="DJ11" s="624"/>
      <c r="DK11" s="624"/>
      <c r="DL11" s="624"/>
      <c r="DM11" s="624"/>
      <c r="DN11" s="624"/>
      <c r="DO11" s="624"/>
      <c r="DP11" s="625"/>
      <c r="DQ11" s="632">
        <v>203661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4211</v>
      </c>
      <c r="S12" s="624"/>
      <c r="T12" s="624"/>
      <c r="U12" s="624"/>
      <c r="V12" s="624"/>
      <c r="W12" s="624"/>
      <c r="X12" s="624"/>
      <c r="Y12" s="625"/>
      <c r="Z12" s="626">
        <v>0.1</v>
      </c>
      <c r="AA12" s="626"/>
      <c r="AB12" s="626"/>
      <c r="AC12" s="626"/>
      <c r="AD12" s="627">
        <v>4211</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584019</v>
      </c>
      <c r="BH12" s="624"/>
      <c r="BI12" s="624"/>
      <c r="BJ12" s="624"/>
      <c r="BK12" s="624"/>
      <c r="BL12" s="624"/>
      <c r="BM12" s="624"/>
      <c r="BN12" s="625"/>
      <c r="BO12" s="626">
        <v>50.7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462387</v>
      </c>
      <c r="CS12" s="624"/>
      <c r="CT12" s="624"/>
      <c r="CU12" s="624"/>
      <c r="CV12" s="624"/>
      <c r="CW12" s="624"/>
      <c r="CX12" s="624"/>
      <c r="CY12" s="625"/>
      <c r="CZ12" s="626">
        <v>6</v>
      </c>
      <c r="DA12" s="626"/>
      <c r="DB12" s="626"/>
      <c r="DC12" s="626"/>
      <c r="DD12" s="632">
        <v>7764</v>
      </c>
      <c r="DE12" s="624"/>
      <c r="DF12" s="624"/>
      <c r="DG12" s="624"/>
      <c r="DH12" s="624"/>
      <c r="DI12" s="624"/>
      <c r="DJ12" s="624"/>
      <c r="DK12" s="624"/>
      <c r="DL12" s="624"/>
      <c r="DM12" s="624"/>
      <c r="DN12" s="624"/>
      <c r="DO12" s="624"/>
      <c r="DP12" s="625"/>
      <c r="DQ12" s="632">
        <v>264977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572329</v>
      </c>
      <c r="BH13" s="624"/>
      <c r="BI13" s="624"/>
      <c r="BJ13" s="624"/>
      <c r="BK13" s="624"/>
      <c r="BL13" s="624"/>
      <c r="BM13" s="624"/>
      <c r="BN13" s="625"/>
      <c r="BO13" s="626">
        <v>49.7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468389</v>
      </c>
      <c r="CS13" s="624"/>
      <c r="CT13" s="624"/>
      <c r="CU13" s="624"/>
      <c r="CV13" s="624"/>
      <c r="CW13" s="624"/>
      <c r="CX13" s="624"/>
      <c r="CY13" s="625"/>
      <c r="CZ13" s="626">
        <v>6.1</v>
      </c>
      <c r="DA13" s="626"/>
      <c r="DB13" s="626"/>
      <c r="DC13" s="626"/>
      <c r="DD13" s="632">
        <v>156264</v>
      </c>
      <c r="DE13" s="624"/>
      <c r="DF13" s="624"/>
      <c r="DG13" s="624"/>
      <c r="DH13" s="624"/>
      <c r="DI13" s="624"/>
      <c r="DJ13" s="624"/>
      <c r="DK13" s="624"/>
      <c r="DL13" s="624"/>
      <c r="DM13" s="624"/>
      <c r="DN13" s="624"/>
      <c r="DO13" s="624"/>
      <c r="DP13" s="625"/>
      <c r="DQ13" s="632">
        <v>252724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55140</v>
      </c>
      <c r="BH14" s="624"/>
      <c r="BI14" s="624"/>
      <c r="BJ14" s="624"/>
      <c r="BK14" s="624"/>
      <c r="BL14" s="624"/>
      <c r="BM14" s="624"/>
      <c r="BN14" s="625"/>
      <c r="BO14" s="626">
        <v>4.8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406000</v>
      </c>
      <c r="CS14" s="624"/>
      <c r="CT14" s="624"/>
      <c r="CU14" s="624"/>
      <c r="CV14" s="624"/>
      <c r="CW14" s="624"/>
      <c r="CX14" s="624"/>
      <c r="CY14" s="625"/>
      <c r="CZ14" s="626">
        <v>5.3</v>
      </c>
      <c r="DA14" s="626"/>
      <c r="DB14" s="626"/>
      <c r="DC14" s="626"/>
      <c r="DD14" s="632">
        <v>46924</v>
      </c>
      <c r="DE14" s="624"/>
      <c r="DF14" s="624"/>
      <c r="DG14" s="624"/>
      <c r="DH14" s="624"/>
      <c r="DI14" s="624"/>
      <c r="DJ14" s="624"/>
      <c r="DK14" s="624"/>
      <c r="DL14" s="624"/>
      <c r="DM14" s="624"/>
      <c r="DN14" s="624"/>
      <c r="DO14" s="624"/>
      <c r="DP14" s="625"/>
      <c r="DQ14" s="632">
        <v>361364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11961</v>
      </c>
      <c r="S15" s="624"/>
      <c r="T15" s="624"/>
      <c r="U15" s="624"/>
      <c r="V15" s="624"/>
      <c r="W15" s="624"/>
      <c r="X15" s="624"/>
      <c r="Y15" s="625"/>
      <c r="Z15" s="626">
        <v>0.1</v>
      </c>
      <c r="AA15" s="626"/>
      <c r="AB15" s="626"/>
      <c r="AC15" s="626"/>
      <c r="AD15" s="627">
        <v>11961</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65922</v>
      </c>
      <c r="BH15" s="624"/>
      <c r="BI15" s="624"/>
      <c r="BJ15" s="624"/>
      <c r="BK15" s="624"/>
      <c r="BL15" s="624"/>
      <c r="BM15" s="624"/>
      <c r="BN15" s="625"/>
      <c r="BO15" s="626">
        <v>5.7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735824</v>
      </c>
      <c r="CS15" s="624"/>
      <c r="CT15" s="624"/>
      <c r="CU15" s="624"/>
      <c r="CV15" s="624"/>
      <c r="CW15" s="624"/>
      <c r="CX15" s="624"/>
      <c r="CY15" s="625"/>
      <c r="CZ15" s="626">
        <v>9.6</v>
      </c>
      <c r="DA15" s="626"/>
      <c r="DB15" s="626"/>
      <c r="DC15" s="626"/>
      <c r="DD15" s="632">
        <v>66436</v>
      </c>
      <c r="DE15" s="624"/>
      <c r="DF15" s="624"/>
      <c r="DG15" s="624"/>
      <c r="DH15" s="624"/>
      <c r="DI15" s="624"/>
      <c r="DJ15" s="624"/>
      <c r="DK15" s="624"/>
      <c r="DL15" s="624"/>
      <c r="DM15" s="624"/>
      <c r="DN15" s="624"/>
      <c r="DO15" s="624"/>
      <c r="DP15" s="625"/>
      <c r="DQ15" s="632">
        <v>499170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25948</v>
      </c>
      <c r="S16" s="624"/>
      <c r="T16" s="624"/>
      <c r="U16" s="624"/>
      <c r="V16" s="624"/>
      <c r="W16" s="624"/>
      <c r="X16" s="624"/>
      <c r="Y16" s="625"/>
      <c r="Z16" s="626">
        <v>0.3</v>
      </c>
      <c r="AA16" s="626"/>
      <c r="AB16" s="626"/>
      <c r="AC16" s="626"/>
      <c r="AD16" s="627">
        <v>25948</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48134</v>
      </c>
      <c r="S17" s="624"/>
      <c r="T17" s="624"/>
      <c r="U17" s="624"/>
      <c r="V17" s="624"/>
      <c r="W17" s="624"/>
      <c r="X17" s="624"/>
      <c r="Y17" s="625"/>
      <c r="Z17" s="626">
        <v>0.6</v>
      </c>
      <c r="AA17" s="626"/>
      <c r="AB17" s="626"/>
      <c r="AC17" s="626"/>
      <c r="AD17" s="627">
        <v>48134</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871669</v>
      </c>
      <c r="CS17" s="624"/>
      <c r="CT17" s="624"/>
      <c r="CU17" s="624"/>
      <c r="CV17" s="624"/>
      <c r="CW17" s="624"/>
      <c r="CX17" s="624"/>
      <c r="CY17" s="625"/>
      <c r="CZ17" s="626">
        <v>11.4</v>
      </c>
      <c r="DA17" s="626"/>
      <c r="DB17" s="626"/>
      <c r="DC17" s="626"/>
      <c r="DD17" s="632" t="s">
        <v>122</v>
      </c>
      <c r="DE17" s="624"/>
      <c r="DF17" s="624"/>
      <c r="DG17" s="624"/>
      <c r="DH17" s="624"/>
      <c r="DI17" s="624"/>
      <c r="DJ17" s="624"/>
      <c r="DK17" s="624"/>
      <c r="DL17" s="624"/>
      <c r="DM17" s="624"/>
      <c r="DN17" s="624"/>
      <c r="DO17" s="624"/>
      <c r="DP17" s="625"/>
      <c r="DQ17" s="632">
        <v>867674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4390</v>
      </c>
      <c r="S18" s="624"/>
      <c r="T18" s="624"/>
      <c r="U18" s="624"/>
      <c r="V18" s="624"/>
      <c r="W18" s="624"/>
      <c r="X18" s="624"/>
      <c r="Y18" s="625"/>
      <c r="Z18" s="626">
        <v>0.1</v>
      </c>
      <c r="AA18" s="626"/>
      <c r="AB18" s="626"/>
      <c r="AC18" s="626"/>
      <c r="AD18" s="627">
        <v>4390</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37</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42010</v>
      </c>
      <c r="S19" s="624"/>
      <c r="T19" s="624"/>
      <c r="U19" s="624"/>
      <c r="V19" s="624"/>
      <c r="W19" s="624"/>
      <c r="X19" s="624"/>
      <c r="Y19" s="625"/>
      <c r="Z19" s="626">
        <v>0.5</v>
      </c>
      <c r="AA19" s="626"/>
      <c r="AB19" s="626"/>
      <c r="AC19" s="626"/>
      <c r="AD19" s="627">
        <v>42010</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4676</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1734</v>
      </c>
      <c r="S20" s="624"/>
      <c r="T20" s="624"/>
      <c r="U20" s="624"/>
      <c r="V20" s="624"/>
      <c r="W20" s="624"/>
      <c r="X20" s="624"/>
      <c r="Y20" s="625"/>
      <c r="Z20" s="626">
        <v>0</v>
      </c>
      <c r="AA20" s="626"/>
      <c r="AB20" s="626"/>
      <c r="AC20" s="626"/>
      <c r="AD20" s="627">
        <v>1734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4676</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7677804</v>
      </c>
      <c r="CS20" s="624"/>
      <c r="CT20" s="624"/>
      <c r="CU20" s="624"/>
      <c r="CV20" s="624"/>
      <c r="CW20" s="624"/>
      <c r="CX20" s="624"/>
      <c r="CY20" s="625"/>
      <c r="CZ20" s="626">
        <v>100</v>
      </c>
      <c r="DA20" s="626"/>
      <c r="DB20" s="626"/>
      <c r="DC20" s="626"/>
      <c r="DD20" s="632">
        <v>347651</v>
      </c>
      <c r="DE20" s="624"/>
      <c r="DF20" s="624"/>
      <c r="DG20" s="624"/>
      <c r="DH20" s="624"/>
      <c r="DI20" s="624"/>
      <c r="DJ20" s="624"/>
      <c r="DK20" s="624"/>
      <c r="DL20" s="624"/>
      <c r="DM20" s="624"/>
      <c r="DN20" s="624"/>
      <c r="DO20" s="624"/>
      <c r="DP20" s="625"/>
      <c r="DQ20" s="632">
        <v>5490454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3480266</v>
      </c>
      <c r="S21" s="624"/>
      <c r="T21" s="624"/>
      <c r="U21" s="624"/>
      <c r="V21" s="624"/>
      <c r="W21" s="624"/>
      <c r="X21" s="624"/>
      <c r="Y21" s="625"/>
      <c r="Z21" s="626">
        <v>42.3</v>
      </c>
      <c r="AA21" s="626"/>
      <c r="AB21" s="626"/>
      <c r="AC21" s="626"/>
      <c r="AD21" s="627">
        <v>3041275</v>
      </c>
      <c r="AE21" s="627"/>
      <c r="AF21" s="627"/>
      <c r="AG21" s="627"/>
      <c r="AH21" s="627"/>
      <c r="AI21" s="627"/>
      <c r="AJ21" s="627"/>
      <c r="AK21" s="627"/>
      <c r="AL21" s="628">
        <v>64.900000000000006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4676</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3041275</v>
      </c>
      <c r="S22" s="624"/>
      <c r="T22" s="624"/>
      <c r="U22" s="624"/>
      <c r="V22" s="624"/>
      <c r="W22" s="624"/>
      <c r="X22" s="624"/>
      <c r="Y22" s="625"/>
      <c r="Z22" s="626">
        <v>37</v>
      </c>
      <c r="AA22" s="626"/>
      <c r="AB22" s="626"/>
      <c r="AC22" s="626"/>
      <c r="AD22" s="627">
        <v>3041275</v>
      </c>
      <c r="AE22" s="627"/>
      <c r="AF22" s="627"/>
      <c r="AG22" s="627"/>
      <c r="AH22" s="627"/>
      <c r="AI22" s="627"/>
      <c r="AJ22" s="627"/>
      <c r="AK22" s="627"/>
      <c r="AL22" s="628">
        <v>64.900000000000006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438991</v>
      </c>
      <c r="S23" s="624"/>
      <c r="T23" s="624"/>
      <c r="U23" s="624"/>
      <c r="V23" s="624"/>
      <c r="W23" s="624"/>
      <c r="X23" s="624"/>
      <c r="Y23" s="625"/>
      <c r="Z23" s="626">
        <v>5.3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3005054</v>
      </c>
      <c r="CS24" s="613"/>
      <c r="CT24" s="613"/>
      <c r="CU24" s="613"/>
      <c r="CV24" s="613"/>
      <c r="CW24" s="613"/>
      <c r="CX24" s="613"/>
      <c r="CY24" s="614"/>
      <c r="CZ24" s="617">
        <v>39.1</v>
      </c>
      <c r="DA24" s="618"/>
      <c r="DB24" s="618"/>
      <c r="DC24" s="634"/>
      <c r="DD24" s="655">
        <v>2331827</v>
      </c>
      <c r="DE24" s="613"/>
      <c r="DF24" s="613"/>
      <c r="DG24" s="613"/>
      <c r="DH24" s="613"/>
      <c r="DI24" s="613"/>
      <c r="DJ24" s="613"/>
      <c r="DK24" s="614"/>
      <c r="DL24" s="655">
        <v>2292278</v>
      </c>
      <c r="DM24" s="613"/>
      <c r="DN24" s="613"/>
      <c r="DO24" s="613"/>
      <c r="DP24" s="613"/>
      <c r="DQ24" s="613"/>
      <c r="DR24" s="613"/>
      <c r="DS24" s="613"/>
      <c r="DT24" s="613"/>
      <c r="DU24" s="613"/>
      <c r="DV24" s="614"/>
      <c r="DW24" s="617">
        <v>48.8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5113871</v>
      </c>
      <c r="S25" s="624"/>
      <c r="T25" s="624"/>
      <c r="U25" s="624"/>
      <c r="V25" s="624"/>
      <c r="W25" s="624"/>
      <c r="X25" s="624"/>
      <c r="Y25" s="625"/>
      <c r="Z25" s="626">
        <v>62.2</v>
      </c>
      <c r="AA25" s="626"/>
      <c r="AB25" s="626"/>
      <c r="AC25" s="626"/>
      <c r="AD25" s="627">
        <v>4674880</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1448022</v>
      </c>
      <c r="CS25" s="656"/>
      <c r="CT25" s="656"/>
      <c r="CU25" s="656"/>
      <c r="CV25" s="656"/>
      <c r="CW25" s="656"/>
      <c r="CX25" s="656"/>
      <c r="CY25" s="657"/>
      <c r="CZ25" s="628">
        <v>18.899999999999999</v>
      </c>
      <c r="DA25" s="653"/>
      <c r="DB25" s="653"/>
      <c r="DC25" s="658"/>
      <c r="DD25" s="632">
        <v>1258125</v>
      </c>
      <c r="DE25" s="656"/>
      <c r="DF25" s="656"/>
      <c r="DG25" s="656"/>
      <c r="DH25" s="656"/>
      <c r="DI25" s="656"/>
      <c r="DJ25" s="656"/>
      <c r="DK25" s="657"/>
      <c r="DL25" s="632">
        <v>1222077</v>
      </c>
      <c r="DM25" s="656"/>
      <c r="DN25" s="656"/>
      <c r="DO25" s="656"/>
      <c r="DP25" s="656"/>
      <c r="DQ25" s="656"/>
      <c r="DR25" s="656"/>
      <c r="DS25" s="656"/>
      <c r="DT25" s="656"/>
      <c r="DU25" s="656"/>
      <c r="DV25" s="657"/>
      <c r="DW25" s="628">
        <v>26</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781</v>
      </c>
      <c r="S26" s="624"/>
      <c r="T26" s="624"/>
      <c r="U26" s="624"/>
      <c r="V26" s="624"/>
      <c r="W26" s="624"/>
      <c r="X26" s="624"/>
      <c r="Y26" s="625"/>
      <c r="Z26" s="626">
        <v>0</v>
      </c>
      <c r="AA26" s="626"/>
      <c r="AB26" s="626"/>
      <c r="AC26" s="626"/>
      <c r="AD26" s="627">
        <v>781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794915</v>
      </c>
      <c r="CS26" s="624"/>
      <c r="CT26" s="624"/>
      <c r="CU26" s="624"/>
      <c r="CV26" s="624"/>
      <c r="CW26" s="624"/>
      <c r="CX26" s="624"/>
      <c r="CY26" s="625"/>
      <c r="CZ26" s="628">
        <v>10.4</v>
      </c>
      <c r="DA26" s="653"/>
      <c r="DB26" s="653"/>
      <c r="DC26" s="658"/>
      <c r="DD26" s="632">
        <v>737245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26936</v>
      </c>
      <c r="S27" s="624"/>
      <c r="T27" s="624"/>
      <c r="U27" s="624"/>
      <c r="V27" s="624"/>
      <c r="W27" s="624"/>
      <c r="X27" s="624"/>
      <c r="Y27" s="625"/>
      <c r="Z27" s="626">
        <v>0.3</v>
      </c>
      <c r="AA27" s="626"/>
      <c r="AB27" s="626"/>
      <c r="AC27" s="626"/>
      <c r="AD27" s="627">
        <v>15</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1151190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685363</v>
      </c>
      <c r="CS27" s="656"/>
      <c r="CT27" s="656"/>
      <c r="CU27" s="656"/>
      <c r="CV27" s="656"/>
      <c r="CW27" s="656"/>
      <c r="CX27" s="656"/>
      <c r="CY27" s="657"/>
      <c r="CZ27" s="628">
        <v>8.9</v>
      </c>
      <c r="DA27" s="653"/>
      <c r="DB27" s="653"/>
      <c r="DC27" s="658"/>
      <c r="DD27" s="632">
        <v>206028</v>
      </c>
      <c r="DE27" s="656"/>
      <c r="DF27" s="656"/>
      <c r="DG27" s="656"/>
      <c r="DH27" s="656"/>
      <c r="DI27" s="656"/>
      <c r="DJ27" s="656"/>
      <c r="DK27" s="657"/>
      <c r="DL27" s="632">
        <v>202527</v>
      </c>
      <c r="DM27" s="656"/>
      <c r="DN27" s="656"/>
      <c r="DO27" s="656"/>
      <c r="DP27" s="656"/>
      <c r="DQ27" s="656"/>
      <c r="DR27" s="656"/>
      <c r="DS27" s="656"/>
      <c r="DT27" s="656"/>
      <c r="DU27" s="656"/>
      <c r="DV27" s="657"/>
      <c r="DW27" s="628">
        <v>4.3</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101540</v>
      </c>
      <c r="S28" s="624"/>
      <c r="T28" s="624"/>
      <c r="U28" s="624"/>
      <c r="V28" s="624"/>
      <c r="W28" s="624"/>
      <c r="X28" s="624"/>
      <c r="Y28" s="625"/>
      <c r="Z28" s="626">
        <v>1.2</v>
      </c>
      <c r="AA28" s="626"/>
      <c r="AB28" s="626"/>
      <c r="AC28" s="626"/>
      <c r="AD28" s="627">
        <v>11543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871669</v>
      </c>
      <c r="CS28" s="624"/>
      <c r="CT28" s="624"/>
      <c r="CU28" s="624"/>
      <c r="CV28" s="624"/>
      <c r="CW28" s="624"/>
      <c r="CX28" s="624"/>
      <c r="CY28" s="625"/>
      <c r="CZ28" s="628">
        <v>11.4</v>
      </c>
      <c r="DA28" s="653"/>
      <c r="DB28" s="653"/>
      <c r="DC28" s="658"/>
      <c r="DD28" s="632">
        <v>867674</v>
      </c>
      <c r="DE28" s="624"/>
      <c r="DF28" s="624"/>
      <c r="DG28" s="624"/>
      <c r="DH28" s="624"/>
      <c r="DI28" s="624"/>
      <c r="DJ28" s="624"/>
      <c r="DK28" s="625"/>
      <c r="DL28" s="632">
        <v>867674</v>
      </c>
      <c r="DM28" s="624"/>
      <c r="DN28" s="624"/>
      <c r="DO28" s="624"/>
      <c r="DP28" s="624"/>
      <c r="DQ28" s="624"/>
      <c r="DR28" s="624"/>
      <c r="DS28" s="624"/>
      <c r="DT28" s="624"/>
      <c r="DU28" s="624"/>
      <c r="DV28" s="625"/>
      <c r="DW28" s="628">
        <v>18.5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40339</v>
      </c>
      <c r="S29" s="624"/>
      <c r="T29" s="624"/>
      <c r="U29" s="624"/>
      <c r="V29" s="624"/>
      <c r="W29" s="624"/>
      <c r="X29" s="624"/>
      <c r="Y29" s="625"/>
      <c r="Z29" s="626">
        <v>0.5</v>
      </c>
      <c r="AA29" s="626"/>
      <c r="AB29" s="626"/>
      <c r="AC29" s="626"/>
      <c r="AD29" s="627">
        <v>127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871669</v>
      </c>
      <c r="CS29" s="656"/>
      <c r="CT29" s="656"/>
      <c r="CU29" s="656"/>
      <c r="CV29" s="656"/>
      <c r="CW29" s="656"/>
      <c r="CX29" s="656"/>
      <c r="CY29" s="657"/>
      <c r="CZ29" s="628">
        <v>11.4</v>
      </c>
      <c r="DA29" s="653"/>
      <c r="DB29" s="653"/>
      <c r="DC29" s="658"/>
      <c r="DD29" s="632">
        <v>867674</v>
      </c>
      <c r="DE29" s="656"/>
      <c r="DF29" s="656"/>
      <c r="DG29" s="656"/>
      <c r="DH29" s="656"/>
      <c r="DI29" s="656"/>
      <c r="DJ29" s="656"/>
      <c r="DK29" s="657"/>
      <c r="DL29" s="632">
        <v>867674</v>
      </c>
      <c r="DM29" s="656"/>
      <c r="DN29" s="656"/>
      <c r="DO29" s="656"/>
      <c r="DP29" s="656"/>
      <c r="DQ29" s="656"/>
      <c r="DR29" s="656"/>
      <c r="DS29" s="656"/>
      <c r="DT29" s="656"/>
      <c r="DU29" s="656"/>
      <c r="DV29" s="657"/>
      <c r="DW29" s="628">
        <v>18.5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703697</v>
      </c>
      <c r="S30" s="624"/>
      <c r="T30" s="624"/>
      <c r="U30" s="624"/>
      <c r="V30" s="624"/>
      <c r="W30" s="624"/>
      <c r="X30" s="624"/>
      <c r="Y30" s="625"/>
      <c r="Z30" s="626">
        <v>8.6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846398</v>
      </c>
      <c r="CS30" s="624"/>
      <c r="CT30" s="624"/>
      <c r="CU30" s="624"/>
      <c r="CV30" s="624"/>
      <c r="CW30" s="624"/>
      <c r="CX30" s="624"/>
      <c r="CY30" s="625"/>
      <c r="CZ30" s="628">
        <v>11</v>
      </c>
      <c r="DA30" s="653"/>
      <c r="DB30" s="653"/>
      <c r="DC30" s="658"/>
      <c r="DD30" s="632">
        <v>842434</v>
      </c>
      <c r="DE30" s="624"/>
      <c r="DF30" s="624"/>
      <c r="DG30" s="624"/>
      <c r="DH30" s="624"/>
      <c r="DI30" s="624"/>
      <c r="DJ30" s="624"/>
      <c r="DK30" s="625"/>
      <c r="DL30" s="632">
        <v>842434</v>
      </c>
      <c r="DM30" s="624"/>
      <c r="DN30" s="624"/>
      <c r="DO30" s="624"/>
      <c r="DP30" s="624"/>
      <c r="DQ30" s="624"/>
      <c r="DR30" s="624"/>
      <c r="DS30" s="624"/>
      <c r="DT30" s="624"/>
      <c r="DU30" s="624"/>
      <c r="DV30" s="625"/>
      <c r="DW30" s="628">
        <v>17.899999999999999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98.9</v>
      </c>
      <c r="BN31" s="667"/>
      <c r="BO31" s="667"/>
      <c r="BP31" s="667"/>
      <c r="BQ31" s="668"/>
      <c r="BR31" s="670">
        <v>99.5</v>
      </c>
      <c r="BS31" s="667"/>
      <c r="BT31" s="667"/>
      <c r="BU31" s="667"/>
      <c r="BV31" s="667"/>
      <c r="BW31" s="667"/>
      <c r="BX31" s="618">
        <v>98.6</v>
      </c>
      <c r="BY31" s="667"/>
      <c r="BZ31" s="667"/>
      <c r="CA31" s="667"/>
      <c r="CB31" s="668"/>
      <c r="CD31" s="663"/>
      <c r="CE31" s="664"/>
      <c r="CF31" s="620" t="s">
        <v>300</v>
      </c>
      <c r="CG31" s="621"/>
      <c r="CH31" s="621"/>
      <c r="CI31" s="621"/>
      <c r="CJ31" s="621"/>
      <c r="CK31" s="621"/>
      <c r="CL31" s="621"/>
      <c r="CM31" s="621"/>
      <c r="CN31" s="621"/>
      <c r="CO31" s="621"/>
      <c r="CP31" s="621"/>
      <c r="CQ31" s="622"/>
      <c r="CR31" s="623">
        <v>25271</v>
      </c>
      <c r="CS31" s="656"/>
      <c r="CT31" s="656"/>
      <c r="CU31" s="656"/>
      <c r="CV31" s="656"/>
      <c r="CW31" s="656"/>
      <c r="CX31" s="656"/>
      <c r="CY31" s="657"/>
      <c r="CZ31" s="628">
        <v>0.3</v>
      </c>
      <c r="DA31" s="653"/>
      <c r="DB31" s="653"/>
      <c r="DC31" s="658"/>
      <c r="DD31" s="632">
        <v>25240</v>
      </c>
      <c r="DE31" s="656"/>
      <c r="DF31" s="656"/>
      <c r="DG31" s="656"/>
      <c r="DH31" s="656"/>
      <c r="DI31" s="656"/>
      <c r="DJ31" s="656"/>
      <c r="DK31" s="657"/>
      <c r="DL31" s="632">
        <v>25240</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370481</v>
      </c>
      <c r="S32" s="624"/>
      <c r="T32" s="624"/>
      <c r="U32" s="624"/>
      <c r="V32" s="624"/>
      <c r="W32" s="624"/>
      <c r="X32" s="624"/>
      <c r="Y32" s="625"/>
      <c r="Z32" s="626">
        <v>4.5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6"/>
      <c r="BI32" s="656"/>
      <c r="BJ32" s="656"/>
      <c r="BK32" s="656"/>
      <c r="BL32" s="656"/>
      <c r="BM32" s="629">
        <v>98.7</v>
      </c>
      <c r="BN32" s="656"/>
      <c r="BO32" s="656"/>
      <c r="BP32" s="656"/>
      <c r="BQ32" s="669"/>
      <c r="BR32" s="680">
        <v>99.5</v>
      </c>
      <c r="BS32" s="656"/>
      <c r="BT32" s="656"/>
      <c r="BU32" s="656"/>
      <c r="BV32" s="656"/>
      <c r="BW32" s="656"/>
      <c r="BX32" s="629">
        <v>98.7</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13780</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98.9</v>
      </c>
      <c r="BN33" s="682"/>
      <c r="BO33" s="682"/>
      <c r="BP33" s="682"/>
      <c r="BQ33" s="684"/>
      <c r="BR33" s="681">
        <v>99.4</v>
      </c>
      <c r="BS33" s="682"/>
      <c r="BT33" s="682"/>
      <c r="BU33" s="682"/>
      <c r="BV33" s="682"/>
      <c r="BW33" s="682"/>
      <c r="BX33" s="683">
        <v>98.5</v>
      </c>
      <c r="BY33" s="682"/>
      <c r="BZ33" s="682"/>
      <c r="CA33" s="682"/>
      <c r="CB33" s="684"/>
      <c r="CD33" s="620" t="s">
        <v>307</v>
      </c>
      <c r="CE33" s="621"/>
      <c r="CF33" s="621"/>
      <c r="CG33" s="621"/>
      <c r="CH33" s="621"/>
      <c r="CI33" s="621"/>
      <c r="CJ33" s="621"/>
      <c r="CK33" s="621"/>
      <c r="CL33" s="621"/>
      <c r="CM33" s="621"/>
      <c r="CN33" s="621"/>
      <c r="CO33" s="621"/>
      <c r="CP33" s="621"/>
      <c r="CQ33" s="622"/>
      <c r="CR33" s="623">
        <v>4325099</v>
      </c>
      <c r="CS33" s="656"/>
      <c r="CT33" s="656"/>
      <c r="CU33" s="656"/>
      <c r="CV33" s="656"/>
      <c r="CW33" s="656"/>
      <c r="CX33" s="656"/>
      <c r="CY33" s="657"/>
      <c r="CZ33" s="628">
        <v>56.3</v>
      </c>
      <c r="DA33" s="653"/>
      <c r="DB33" s="653"/>
      <c r="DC33" s="658"/>
      <c r="DD33" s="632">
        <v>3048267</v>
      </c>
      <c r="DE33" s="656"/>
      <c r="DF33" s="656"/>
      <c r="DG33" s="656"/>
      <c r="DH33" s="656"/>
      <c r="DI33" s="656"/>
      <c r="DJ33" s="656"/>
      <c r="DK33" s="657"/>
      <c r="DL33" s="632">
        <v>1956080</v>
      </c>
      <c r="DM33" s="656"/>
      <c r="DN33" s="656"/>
      <c r="DO33" s="656"/>
      <c r="DP33" s="656"/>
      <c r="DQ33" s="656"/>
      <c r="DR33" s="656"/>
      <c r="DS33" s="656"/>
      <c r="DT33" s="656"/>
      <c r="DU33" s="656"/>
      <c r="DV33" s="657"/>
      <c r="DW33" s="628">
        <v>41.6</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273686</v>
      </c>
      <c r="S34" s="624"/>
      <c r="T34" s="624"/>
      <c r="U34" s="624"/>
      <c r="V34" s="624"/>
      <c r="W34" s="624"/>
      <c r="X34" s="624"/>
      <c r="Y34" s="625"/>
      <c r="Z34" s="626">
        <v>3.3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1315698</v>
      </c>
      <c r="CS34" s="624"/>
      <c r="CT34" s="624"/>
      <c r="CU34" s="624"/>
      <c r="CV34" s="624"/>
      <c r="CW34" s="624"/>
      <c r="CX34" s="624"/>
      <c r="CY34" s="625"/>
      <c r="CZ34" s="628">
        <v>17.100000000000001</v>
      </c>
      <c r="DA34" s="653"/>
      <c r="DB34" s="653"/>
      <c r="DC34" s="658"/>
      <c r="DD34" s="632">
        <v>998096</v>
      </c>
      <c r="DE34" s="624"/>
      <c r="DF34" s="624"/>
      <c r="DG34" s="624"/>
      <c r="DH34" s="624"/>
      <c r="DI34" s="624"/>
      <c r="DJ34" s="624"/>
      <c r="DK34" s="625"/>
      <c r="DL34" s="632">
        <v>559409</v>
      </c>
      <c r="DM34" s="624"/>
      <c r="DN34" s="624"/>
      <c r="DO34" s="624"/>
      <c r="DP34" s="624"/>
      <c r="DQ34" s="624"/>
      <c r="DR34" s="624"/>
      <c r="DS34" s="624"/>
      <c r="DT34" s="624"/>
      <c r="DU34" s="624"/>
      <c r="DV34" s="625"/>
      <c r="DW34" s="628">
        <v>11.9</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504170</v>
      </c>
      <c r="S35" s="624"/>
      <c r="T35" s="624"/>
      <c r="U35" s="624"/>
      <c r="V35" s="624"/>
      <c r="W35" s="624"/>
      <c r="X35" s="624"/>
      <c r="Y35" s="625"/>
      <c r="Z35" s="626">
        <v>6.1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34780</v>
      </c>
      <c r="CS35" s="656"/>
      <c r="CT35" s="656"/>
      <c r="CU35" s="656"/>
      <c r="CV35" s="656"/>
      <c r="CW35" s="656"/>
      <c r="CX35" s="656"/>
      <c r="CY35" s="657"/>
      <c r="CZ35" s="628">
        <v>0.5</v>
      </c>
      <c r="DA35" s="653"/>
      <c r="DB35" s="653"/>
      <c r="DC35" s="658"/>
      <c r="DD35" s="632">
        <v>22429</v>
      </c>
      <c r="DE35" s="656"/>
      <c r="DF35" s="656"/>
      <c r="DG35" s="656"/>
      <c r="DH35" s="656"/>
      <c r="DI35" s="656"/>
      <c r="DJ35" s="656"/>
      <c r="DK35" s="657"/>
      <c r="DL35" s="632">
        <v>10370</v>
      </c>
      <c r="DM35" s="656"/>
      <c r="DN35" s="656"/>
      <c r="DO35" s="656"/>
      <c r="DP35" s="656"/>
      <c r="DQ35" s="656"/>
      <c r="DR35" s="656"/>
      <c r="DS35" s="656"/>
      <c r="DT35" s="656"/>
      <c r="DU35" s="656"/>
      <c r="DV35" s="657"/>
      <c r="DW35" s="628">
        <v>0.2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452256</v>
      </c>
      <c r="S36" s="624"/>
      <c r="T36" s="624"/>
      <c r="U36" s="624"/>
      <c r="V36" s="624"/>
      <c r="W36" s="624"/>
      <c r="X36" s="624"/>
      <c r="Y36" s="625"/>
      <c r="Z36" s="626">
        <v>5.5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1244131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6225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1766958</v>
      </c>
      <c r="CS36" s="624"/>
      <c r="CT36" s="624"/>
      <c r="CU36" s="624"/>
      <c r="CV36" s="624"/>
      <c r="CW36" s="624"/>
      <c r="CX36" s="624"/>
      <c r="CY36" s="625"/>
      <c r="CZ36" s="628">
        <v>23</v>
      </c>
      <c r="DA36" s="653"/>
      <c r="DB36" s="653"/>
      <c r="DC36" s="658"/>
      <c r="DD36" s="632">
        <v>1470040</v>
      </c>
      <c r="DE36" s="624"/>
      <c r="DF36" s="624"/>
      <c r="DG36" s="624"/>
      <c r="DH36" s="624"/>
      <c r="DI36" s="624"/>
      <c r="DJ36" s="624"/>
      <c r="DK36" s="625"/>
      <c r="DL36" s="632">
        <v>1060593</v>
      </c>
      <c r="DM36" s="624"/>
      <c r="DN36" s="624"/>
      <c r="DO36" s="624"/>
      <c r="DP36" s="624"/>
      <c r="DQ36" s="624"/>
      <c r="DR36" s="624"/>
      <c r="DS36" s="624"/>
      <c r="DT36" s="624"/>
      <c r="DU36" s="624"/>
      <c r="DV36" s="625"/>
      <c r="DW36" s="628">
        <v>22.6</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79499</v>
      </c>
      <c r="S37" s="624"/>
      <c r="T37" s="624"/>
      <c r="U37" s="624"/>
      <c r="V37" s="624"/>
      <c r="W37" s="624"/>
      <c r="X37" s="624"/>
      <c r="Y37" s="625"/>
      <c r="Z37" s="626">
        <v>1</v>
      </c>
      <c r="AA37" s="626"/>
      <c r="AB37" s="626"/>
      <c r="AC37" s="626"/>
      <c r="AD37" s="627">
        <v>384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400677</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2877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512628</v>
      </c>
      <c r="CS37" s="656"/>
      <c r="CT37" s="656"/>
      <c r="CU37" s="656"/>
      <c r="CV37" s="656"/>
      <c r="CW37" s="656"/>
      <c r="CX37" s="656"/>
      <c r="CY37" s="657"/>
      <c r="CZ37" s="628">
        <v>6.7</v>
      </c>
      <c r="DA37" s="653"/>
      <c r="DB37" s="653"/>
      <c r="DC37" s="658"/>
      <c r="DD37" s="632">
        <v>512628</v>
      </c>
      <c r="DE37" s="656"/>
      <c r="DF37" s="656"/>
      <c r="DG37" s="656"/>
      <c r="DH37" s="656"/>
      <c r="DI37" s="656"/>
      <c r="DJ37" s="656"/>
      <c r="DK37" s="657"/>
      <c r="DL37" s="632">
        <v>510168</v>
      </c>
      <c r="DM37" s="656"/>
      <c r="DN37" s="656"/>
      <c r="DO37" s="656"/>
      <c r="DP37" s="656"/>
      <c r="DQ37" s="656"/>
      <c r="DR37" s="656"/>
      <c r="DS37" s="656"/>
      <c r="DT37" s="656"/>
      <c r="DU37" s="656"/>
      <c r="DV37" s="657"/>
      <c r="DW37" s="628">
        <v>10.9</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537796</v>
      </c>
      <c r="S38" s="624"/>
      <c r="T38" s="624"/>
      <c r="U38" s="624"/>
      <c r="V38" s="624"/>
      <c r="W38" s="624"/>
      <c r="X38" s="624"/>
      <c r="Y38" s="625"/>
      <c r="Z38" s="626">
        <v>6.5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222424</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1680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508170</v>
      </c>
      <c r="CS38" s="624"/>
      <c r="CT38" s="624"/>
      <c r="CU38" s="624"/>
      <c r="CV38" s="624"/>
      <c r="CW38" s="624"/>
      <c r="CX38" s="624"/>
      <c r="CY38" s="625"/>
      <c r="CZ38" s="628">
        <v>6.6</v>
      </c>
      <c r="DA38" s="653"/>
      <c r="DB38" s="653"/>
      <c r="DC38" s="658"/>
      <c r="DD38" s="632">
        <v>402255</v>
      </c>
      <c r="DE38" s="624"/>
      <c r="DF38" s="624"/>
      <c r="DG38" s="624"/>
      <c r="DH38" s="624"/>
      <c r="DI38" s="624"/>
      <c r="DJ38" s="624"/>
      <c r="DK38" s="625"/>
      <c r="DL38" s="632">
        <v>318842</v>
      </c>
      <c r="DM38" s="624"/>
      <c r="DN38" s="624"/>
      <c r="DO38" s="624"/>
      <c r="DP38" s="624"/>
      <c r="DQ38" s="624"/>
      <c r="DR38" s="624"/>
      <c r="DS38" s="624"/>
      <c r="DT38" s="624"/>
      <c r="DU38" s="624"/>
      <c r="DV38" s="625"/>
      <c r="DW38" s="628">
        <v>6.8</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58214</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2556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428560</v>
      </c>
      <c r="CS39" s="656"/>
      <c r="CT39" s="656"/>
      <c r="CU39" s="656"/>
      <c r="CV39" s="656"/>
      <c r="CW39" s="656"/>
      <c r="CX39" s="656"/>
      <c r="CY39" s="657"/>
      <c r="CZ39" s="628">
        <v>5.6</v>
      </c>
      <c r="DA39" s="653"/>
      <c r="DB39" s="653"/>
      <c r="DC39" s="658"/>
      <c r="DD39" s="632">
        <v>54314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10996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54646</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270933</v>
      </c>
      <c r="CS40" s="624"/>
      <c r="CT40" s="624"/>
      <c r="CU40" s="624"/>
      <c r="CV40" s="624"/>
      <c r="CW40" s="624"/>
      <c r="CX40" s="624"/>
      <c r="CY40" s="625"/>
      <c r="CZ40" s="628">
        <v>3.5</v>
      </c>
      <c r="DA40" s="653"/>
      <c r="DB40" s="653"/>
      <c r="DC40" s="658"/>
      <c r="DD40" s="632">
        <v>101133</v>
      </c>
      <c r="DE40" s="624"/>
      <c r="DF40" s="624"/>
      <c r="DG40" s="624"/>
      <c r="DH40" s="624"/>
      <c r="DI40" s="624"/>
      <c r="DJ40" s="624"/>
      <c r="DK40" s="625"/>
      <c r="DL40" s="632">
        <v>6866</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8218832</v>
      </c>
      <c r="S41" s="696"/>
      <c r="T41" s="696"/>
      <c r="U41" s="696"/>
      <c r="V41" s="696"/>
      <c r="W41" s="696"/>
      <c r="X41" s="696"/>
      <c r="Y41" s="700"/>
      <c r="Z41" s="701">
        <v>100</v>
      </c>
      <c r="AA41" s="701"/>
      <c r="AB41" s="701"/>
      <c r="AC41" s="701"/>
      <c r="AD41" s="702">
        <v>4687730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111312</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396858</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350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347651</v>
      </c>
      <c r="CS42" s="656"/>
      <c r="CT42" s="656"/>
      <c r="CU42" s="656"/>
      <c r="CV42" s="656"/>
      <c r="CW42" s="656"/>
      <c r="CX42" s="656"/>
      <c r="CY42" s="657"/>
      <c r="CZ42" s="628">
        <v>4.5</v>
      </c>
      <c r="DA42" s="653"/>
      <c r="DB42" s="653"/>
      <c r="DC42" s="658"/>
      <c r="DD42" s="632">
        <v>110360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7775</v>
      </c>
      <c r="CS43" s="656"/>
      <c r="CT43" s="656"/>
      <c r="CU43" s="656"/>
      <c r="CV43" s="656"/>
      <c r="CW43" s="656"/>
      <c r="CX43" s="656"/>
      <c r="CY43" s="657"/>
      <c r="CZ43" s="628">
        <v>0.1</v>
      </c>
      <c r="DA43" s="653"/>
      <c r="DB43" s="653"/>
      <c r="DC43" s="658"/>
      <c r="DD43" s="632">
        <v>201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347651</v>
      </c>
      <c r="CS44" s="624"/>
      <c r="CT44" s="624"/>
      <c r="CU44" s="624"/>
      <c r="CV44" s="624"/>
      <c r="CW44" s="624"/>
      <c r="CX44" s="624"/>
      <c r="CY44" s="625"/>
      <c r="CZ44" s="628">
        <v>4.5</v>
      </c>
      <c r="DA44" s="629"/>
      <c r="DB44" s="629"/>
      <c r="DC44" s="635"/>
      <c r="DD44" s="632">
        <v>110360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96982</v>
      </c>
      <c r="CS45" s="656"/>
      <c r="CT45" s="656"/>
      <c r="CU45" s="656"/>
      <c r="CV45" s="656"/>
      <c r="CW45" s="656"/>
      <c r="CX45" s="656"/>
      <c r="CY45" s="657"/>
      <c r="CZ45" s="628">
        <v>1.3</v>
      </c>
      <c r="DA45" s="653"/>
      <c r="DB45" s="653"/>
      <c r="DC45" s="658"/>
      <c r="DD45" s="632">
        <v>23678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250669</v>
      </c>
      <c r="CS46" s="624"/>
      <c r="CT46" s="624"/>
      <c r="CU46" s="624"/>
      <c r="CV46" s="624"/>
      <c r="CW46" s="624"/>
      <c r="CX46" s="624"/>
      <c r="CY46" s="625"/>
      <c r="CZ46" s="628">
        <v>3.3</v>
      </c>
      <c r="DA46" s="629"/>
      <c r="DB46" s="629"/>
      <c r="DC46" s="635"/>
      <c r="DD46" s="632">
        <v>86682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7677804</v>
      </c>
      <c r="CS49" s="682"/>
      <c r="CT49" s="682"/>
      <c r="CU49" s="682"/>
      <c r="CV49" s="682"/>
      <c r="CW49" s="682"/>
      <c r="CX49" s="682"/>
      <c r="CY49" s="711"/>
      <c r="CZ49" s="703">
        <v>100</v>
      </c>
      <c r="DA49" s="712"/>
      <c r="DB49" s="712"/>
      <c r="DC49" s="713"/>
      <c r="DD49" s="714">
        <v>5490454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ILzNUPLK734JXMZfaUr1mn0ZXdd/caLwYAoU/QbBqYM914RndBpyTQavO+BLUH0UHEwL5fQDTCfdNLvA8sQCA==" saltValue="OSD84vl5EbVTcMmu2gO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22" zoomScale="70" zoomScaleNormal="25" zoomScaleSheetLayoutView="70" workbookViewId="0">
      <selection activeCell="AU64" sqref="AU6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8219</v>
      </c>
      <c r="R7" s="753"/>
      <c r="S7" s="753"/>
      <c r="T7" s="753"/>
      <c r="U7" s="753"/>
      <c r="V7" s="753">
        <v>7678</v>
      </c>
      <c r="W7" s="753"/>
      <c r="X7" s="753"/>
      <c r="Y7" s="753"/>
      <c r="Z7" s="753"/>
      <c r="AA7" s="753">
        <v>541</v>
      </c>
      <c r="AB7" s="753"/>
      <c r="AC7" s="753"/>
      <c r="AD7" s="753"/>
      <c r="AE7" s="754"/>
      <c r="AF7" s="755">
        <v>457</v>
      </c>
      <c r="AG7" s="756"/>
      <c r="AH7" s="756"/>
      <c r="AI7" s="756"/>
      <c r="AJ7" s="757"/>
      <c r="AK7" s="758">
        <v>37</v>
      </c>
      <c r="AL7" s="759"/>
      <c r="AM7" s="759"/>
      <c r="AN7" s="759"/>
      <c r="AO7" s="759"/>
      <c r="AP7" s="759">
        <v>7368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-6</v>
      </c>
      <c r="CI7" s="744"/>
      <c r="CJ7" s="744"/>
      <c r="CK7" s="744"/>
      <c r="CL7" s="745"/>
      <c r="CM7" s="743">
        <v>16</v>
      </c>
      <c r="CN7" s="744"/>
      <c r="CO7" s="744"/>
      <c r="CP7" s="744"/>
      <c r="CQ7" s="745"/>
      <c r="CR7" s="743">
        <v>100</v>
      </c>
      <c r="CS7" s="744"/>
      <c r="CT7" s="744"/>
      <c r="CU7" s="744"/>
      <c r="CV7" s="745"/>
      <c r="CW7" s="743">
        <v>0</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9</v>
      </c>
      <c r="CI8" s="777"/>
      <c r="CJ8" s="777"/>
      <c r="CK8" s="777"/>
      <c r="CL8" s="778"/>
      <c r="CM8" s="776">
        <v>44</v>
      </c>
      <c r="CN8" s="777"/>
      <c r="CO8" s="777"/>
      <c r="CP8" s="777"/>
      <c r="CQ8" s="778"/>
      <c r="CR8" s="776">
        <v>10</v>
      </c>
      <c r="CS8" s="777"/>
      <c r="CT8" s="777"/>
      <c r="CU8" s="777"/>
      <c r="CV8" s="778"/>
      <c r="CW8" s="776">
        <v>20</v>
      </c>
      <c r="CX8" s="777"/>
      <c r="CY8" s="777"/>
      <c r="CZ8" s="777"/>
      <c r="DA8" s="778"/>
      <c r="DB8" s="776">
        <v>0</v>
      </c>
      <c r="DC8" s="777"/>
      <c r="DD8" s="777"/>
      <c r="DE8" s="777"/>
      <c r="DF8" s="778"/>
      <c r="DG8" s="776">
        <v>0</v>
      </c>
      <c r="DH8" s="777"/>
      <c r="DI8" s="777"/>
      <c r="DJ8" s="777"/>
      <c r="DK8" s="778"/>
      <c r="DL8" s="776">
        <v>0</v>
      </c>
      <c r="DM8" s="777"/>
      <c r="DN8" s="777"/>
      <c r="DO8" s="777"/>
      <c r="DP8" s="778"/>
      <c r="DQ8" s="776">
        <v>0</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8219</v>
      </c>
      <c r="R23" s="793"/>
      <c r="S23" s="793"/>
      <c r="T23" s="793"/>
      <c r="U23" s="793"/>
      <c r="V23" s="793">
        <v>7678</v>
      </c>
      <c r="W23" s="793"/>
      <c r="X23" s="793"/>
      <c r="Y23" s="793"/>
      <c r="Z23" s="793"/>
      <c r="AA23" s="793">
        <v>541</v>
      </c>
      <c r="AB23" s="793"/>
      <c r="AC23" s="793"/>
      <c r="AD23" s="793"/>
      <c r="AE23" s="794"/>
      <c r="AF23" s="795">
        <v>457</v>
      </c>
      <c r="AG23" s="793"/>
      <c r="AH23" s="793"/>
      <c r="AI23" s="793"/>
      <c r="AJ23" s="796"/>
      <c r="AK23" s="797"/>
      <c r="AL23" s="798"/>
      <c r="AM23" s="798"/>
      <c r="AN23" s="798"/>
      <c r="AO23" s="798"/>
      <c r="AP23" s="793">
        <v>7368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1333</v>
      </c>
      <c r="R28" s="823"/>
      <c r="S28" s="823"/>
      <c r="T28" s="823"/>
      <c r="U28" s="823"/>
      <c r="V28" s="823">
        <v>1326</v>
      </c>
      <c r="W28" s="823"/>
      <c r="X28" s="823"/>
      <c r="Y28" s="823"/>
      <c r="Z28" s="823"/>
      <c r="AA28" s="823">
        <v>6</v>
      </c>
      <c r="AB28" s="823"/>
      <c r="AC28" s="823"/>
      <c r="AD28" s="823"/>
      <c r="AE28" s="824"/>
      <c r="AF28" s="825">
        <v>6</v>
      </c>
      <c r="AG28" s="823"/>
      <c r="AH28" s="823"/>
      <c r="AI28" s="823"/>
      <c r="AJ28" s="826"/>
      <c r="AK28" s="827">
        <v>111</v>
      </c>
      <c r="AL28" s="828"/>
      <c r="AM28" s="828"/>
      <c r="AN28" s="828"/>
      <c r="AO28" s="828"/>
      <c r="AP28" s="828">
        <v>0</v>
      </c>
      <c r="AQ28" s="828"/>
      <c r="AR28" s="828"/>
      <c r="AS28" s="828"/>
      <c r="AT28" s="828"/>
      <c r="AU28" s="828">
        <v>0</v>
      </c>
      <c r="AV28" s="828"/>
      <c r="AW28" s="828"/>
      <c r="AX28" s="828"/>
      <c r="AY28" s="828"/>
      <c r="AZ28" s="829">
        <v>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1579</v>
      </c>
      <c r="R29" s="784"/>
      <c r="S29" s="784"/>
      <c r="T29" s="784"/>
      <c r="U29" s="784"/>
      <c r="V29" s="784">
        <v>1542</v>
      </c>
      <c r="W29" s="784"/>
      <c r="X29" s="784"/>
      <c r="Y29" s="784"/>
      <c r="Z29" s="784"/>
      <c r="AA29" s="784">
        <v>36</v>
      </c>
      <c r="AB29" s="784"/>
      <c r="AC29" s="784"/>
      <c r="AD29" s="784"/>
      <c r="AE29" s="785"/>
      <c r="AF29" s="786">
        <v>36</v>
      </c>
      <c r="AG29" s="787"/>
      <c r="AH29" s="787"/>
      <c r="AI29" s="787"/>
      <c r="AJ29" s="788"/>
      <c r="AK29" s="834">
        <v>212</v>
      </c>
      <c r="AL29" s="830"/>
      <c r="AM29" s="830"/>
      <c r="AN29" s="830"/>
      <c r="AO29" s="830"/>
      <c r="AP29" s="830">
        <v>0</v>
      </c>
      <c r="AQ29" s="830"/>
      <c r="AR29" s="830"/>
      <c r="AS29" s="830"/>
      <c r="AT29" s="830"/>
      <c r="AU29" s="830">
        <v>0</v>
      </c>
      <c r="AV29" s="830"/>
      <c r="AW29" s="830"/>
      <c r="AX29" s="830"/>
      <c r="AY29" s="830"/>
      <c r="AZ29" s="831">
        <v>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329</v>
      </c>
      <c r="R30" s="784"/>
      <c r="S30" s="784"/>
      <c r="T30" s="784"/>
      <c r="U30" s="784"/>
      <c r="V30" s="784">
        <v>327</v>
      </c>
      <c r="W30" s="784"/>
      <c r="X30" s="784"/>
      <c r="Y30" s="784"/>
      <c r="Z30" s="784"/>
      <c r="AA30" s="784">
        <v>2</v>
      </c>
      <c r="AB30" s="784"/>
      <c r="AC30" s="784"/>
      <c r="AD30" s="784"/>
      <c r="AE30" s="785"/>
      <c r="AF30" s="786">
        <v>2</v>
      </c>
      <c r="AG30" s="787"/>
      <c r="AH30" s="787"/>
      <c r="AI30" s="787"/>
      <c r="AJ30" s="788"/>
      <c r="AK30" s="834">
        <v>185</v>
      </c>
      <c r="AL30" s="830"/>
      <c r="AM30" s="830"/>
      <c r="AN30" s="830"/>
      <c r="AO30" s="830"/>
      <c r="AP30" s="830">
        <v>0</v>
      </c>
      <c r="AQ30" s="830"/>
      <c r="AR30" s="830"/>
      <c r="AS30" s="830"/>
      <c r="AT30" s="830"/>
      <c r="AU30" s="830">
        <v>0</v>
      </c>
      <c r="AV30" s="830"/>
      <c r="AW30" s="830"/>
      <c r="AX30" s="830"/>
      <c r="AY30" s="830"/>
      <c r="AZ30" s="831">
        <v>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1363</v>
      </c>
      <c r="R31" s="784"/>
      <c r="S31" s="784"/>
      <c r="T31" s="784"/>
      <c r="U31" s="784"/>
      <c r="V31" s="784">
        <v>1408</v>
      </c>
      <c r="W31" s="784"/>
      <c r="X31" s="784"/>
      <c r="Y31" s="784"/>
      <c r="Z31" s="784"/>
      <c r="AA31" s="784">
        <v>-45</v>
      </c>
      <c r="AB31" s="784"/>
      <c r="AC31" s="784"/>
      <c r="AD31" s="784"/>
      <c r="AE31" s="785"/>
      <c r="AF31" s="786">
        <v>51</v>
      </c>
      <c r="AG31" s="787"/>
      <c r="AH31" s="787"/>
      <c r="AI31" s="787"/>
      <c r="AJ31" s="788"/>
      <c r="AK31" s="834">
        <v>275</v>
      </c>
      <c r="AL31" s="830"/>
      <c r="AM31" s="830"/>
      <c r="AN31" s="830"/>
      <c r="AO31" s="830"/>
      <c r="AP31" s="830">
        <v>716</v>
      </c>
      <c r="AQ31" s="830"/>
      <c r="AR31" s="830"/>
      <c r="AS31" s="830"/>
      <c r="AT31" s="830"/>
      <c r="AU31" s="830">
        <v>467</v>
      </c>
      <c r="AV31" s="830"/>
      <c r="AW31" s="830"/>
      <c r="AX31" s="830"/>
      <c r="AY31" s="830"/>
      <c r="AZ31" s="831">
        <v>0</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238</v>
      </c>
      <c r="R32" s="784"/>
      <c r="S32" s="784"/>
      <c r="T32" s="784"/>
      <c r="U32" s="784"/>
      <c r="V32" s="784">
        <v>240</v>
      </c>
      <c r="W32" s="784"/>
      <c r="X32" s="784"/>
      <c r="Y32" s="784"/>
      <c r="Z32" s="784"/>
      <c r="AA32" s="784">
        <v>-1</v>
      </c>
      <c r="AB32" s="784"/>
      <c r="AC32" s="784"/>
      <c r="AD32" s="784"/>
      <c r="AE32" s="785"/>
      <c r="AF32" s="786">
        <v>27</v>
      </c>
      <c r="AG32" s="787"/>
      <c r="AH32" s="787"/>
      <c r="AI32" s="787"/>
      <c r="AJ32" s="788"/>
      <c r="AK32" s="834">
        <v>58</v>
      </c>
      <c r="AL32" s="830"/>
      <c r="AM32" s="830"/>
      <c r="AN32" s="830"/>
      <c r="AO32" s="830"/>
      <c r="AP32" s="830">
        <v>132</v>
      </c>
      <c r="AQ32" s="830"/>
      <c r="AR32" s="830"/>
      <c r="AS32" s="830"/>
      <c r="AT32" s="830"/>
      <c r="AU32" s="830">
        <v>130</v>
      </c>
      <c r="AV32" s="830"/>
      <c r="AW32" s="830"/>
      <c r="AX32" s="830"/>
      <c r="AY32" s="830"/>
      <c r="AZ32" s="831">
        <v>0</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129</v>
      </c>
      <c r="R33" s="784"/>
      <c r="S33" s="784"/>
      <c r="T33" s="784"/>
      <c r="U33" s="784"/>
      <c r="V33" s="784">
        <v>115</v>
      </c>
      <c r="W33" s="784"/>
      <c r="X33" s="784"/>
      <c r="Y33" s="784"/>
      <c r="Z33" s="784"/>
      <c r="AA33" s="784">
        <v>14</v>
      </c>
      <c r="AB33" s="784"/>
      <c r="AC33" s="784"/>
      <c r="AD33" s="784"/>
      <c r="AE33" s="785"/>
      <c r="AF33" s="786">
        <v>5</v>
      </c>
      <c r="AG33" s="787"/>
      <c r="AH33" s="787"/>
      <c r="AI33" s="787"/>
      <c r="AJ33" s="788"/>
      <c r="AK33" s="834">
        <v>55</v>
      </c>
      <c r="AL33" s="830"/>
      <c r="AM33" s="830"/>
      <c r="AN33" s="830"/>
      <c r="AO33" s="830"/>
      <c r="AP33" s="830">
        <v>278</v>
      </c>
      <c r="AQ33" s="830"/>
      <c r="AR33" s="830"/>
      <c r="AS33" s="830"/>
      <c r="AT33" s="830"/>
      <c r="AU33" s="830">
        <v>154</v>
      </c>
      <c r="AV33" s="830"/>
      <c r="AW33" s="830"/>
      <c r="AX33" s="830"/>
      <c r="AY33" s="830"/>
      <c r="AZ33" s="831">
        <v>0</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127</v>
      </c>
      <c r="AG63" s="844"/>
      <c r="AH63" s="844"/>
      <c r="AI63" s="844"/>
      <c r="AJ63" s="845"/>
      <c r="AK63" s="846"/>
      <c r="AL63" s="841"/>
      <c r="AM63" s="841"/>
      <c r="AN63" s="841"/>
      <c r="AO63" s="841"/>
      <c r="AP63" s="844">
        <v>1126</v>
      </c>
      <c r="AQ63" s="844"/>
      <c r="AR63" s="844"/>
      <c r="AS63" s="844"/>
      <c r="AT63" s="844"/>
      <c r="AU63" s="844">
        <v>751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4198</v>
      </c>
      <c r="R68" s="866"/>
      <c r="S68" s="866"/>
      <c r="T68" s="866"/>
      <c r="U68" s="866"/>
      <c r="V68" s="866">
        <v>3934</v>
      </c>
      <c r="W68" s="866"/>
      <c r="X68" s="866"/>
      <c r="Y68" s="866"/>
      <c r="Z68" s="866"/>
      <c r="AA68" s="866">
        <v>264</v>
      </c>
      <c r="AB68" s="866"/>
      <c r="AC68" s="866"/>
      <c r="AD68" s="866"/>
      <c r="AE68" s="866"/>
      <c r="AF68" s="866">
        <v>264</v>
      </c>
      <c r="AG68" s="866"/>
      <c r="AH68" s="866"/>
      <c r="AI68" s="866"/>
      <c r="AJ68" s="866"/>
      <c r="AK68" s="866">
        <v>115</v>
      </c>
      <c r="AL68" s="866"/>
      <c r="AM68" s="866"/>
      <c r="AN68" s="866"/>
      <c r="AO68" s="866"/>
      <c r="AP68" s="866">
        <v>1340</v>
      </c>
      <c r="AQ68" s="866"/>
      <c r="AR68" s="866"/>
      <c r="AS68" s="866"/>
      <c r="AT68" s="866"/>
      <c r="AU68" s="866">
        <v>190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2925</v>
      </c>
      <c r="R69" s="830"/>
      <c r="S69" s="830"/>
      <c r="T69" s="830"/>
      <c r="U69" s="830"/>
      <c r="V69" s="830">
        <v>2952</v>
      </c>
      <c r="W69" s="830"/>
      <c r="X69" s="830"/>
      <c r="Y69" s="830"/>
      <c r="Z69" s="830"/>
      <c r="AA69" s="830">
        <v>-28</v>
      </c>
      <c r="AB69" s="830"/>
      <c r="AC69" s="830"/>
      <c r="AD69" s="830"/>
      <c r="AE69" s="830"/>
      <c r="AF69" s="830">
        <v>5101</v>
      </c>
      <c r="AG69" s="830"/>
      <c r="AH69" s="830"/>
      <c r="AI69" s="830"/>
      <c r="AJ69" s="830"/>
      <c r="AK69" s="830">
        <v>1980</v>
      </c>
      <c r="AL69" s="830"/>
      <c r="AM69" s="830"/>
      <c r="AN69" s="830"/>
      <c r="AO69" s="830"/>
      <c r="AP69" s="830">
        <v>8344</v>
      </c>
      <c r="AQ69" s="830"/>
      <c r="AR69" s="830"/>
      <c r="AS69" s="830"/>
      <c r="AT69" s="830"/>
      <c r="AU69" s="830">
        <v>29</v>
      </c>
      <c r="AV69" s="830"/>
      <c r="AW69" s="830"/>
      <c r="AX69" s="830"/>
      <c r="AY69" s="830"/>
      <c r="AZ69" s="832" t="s">
        <v>551</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2263</v>
      </c>
      <c r="R70" s="830"/>
      <c r="S70" s="830"/>
      <c r="T70" s="830"/>
      <c r="U70" s="830"/>
      <c r="V70" s="830">
        <v>2225</v>
      </c>
      <c r="W70" s="830"/>
      <c r="X70" s="830"/>
      <c r="Y70" s="830"/>
      <c r="Z70" s="830"/>
      <c r="AA70" s="830">
        <v>38</v>
      </c>
      <c r="AB70" s="830"/>
      <c r="AC70" s="830"/>
      <c r="AD70" s="830"/>
      <c r="AE70" s="830"/>
      <c r="AF70" s="830">
        <v>38</v>
      </c>
      <c r="AG70" s="830"/>
      <c r="AH70" s="830"/>
      <c r="AI70" s="830"/>
      <c r="AJ70" s="830"/>
      <c r="AK70" s="830" t="s">
        <v>555</v>
      </c>
      <c r="AL70" s="830"/>
      <c r="AM70" s="830"/>
      <c r="AN70" s="830"/>
      <c r="AO70" s="830"/>
      <c r="AP70" s="830" t="s">
        <v>555</v>
      </c>
      <c r="AQ70" s="830"/>
      <c r="AR70" s="830"/>
      <c r="AS70" s="830"/>
      <c r="AT70" s="830"/>
      <c r="AU70" s="830" t="s">
        <v>555</v>
      </c>
      <c r="AV70" s="830"/>
      <c r="AW70" s="830"/>
      <c r="AX70" s="830"/>
      <c r="AY70" s="830"/>
      <c r="AZ70" s="832" t="s">
        <v>552</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548</v>
      </c>
      <c r="C71" s="874"/>
      <c r="D71" s="874"/>
      <c r="E71" s="874"/>
      <c r="F71" s="874"/>
      <c r="G71" s="874"/>
      <c r="H71" s="874"/>
      <c r="I71" s="874"/>
      <c r="J71" s="874"/>
      <c r="K71" s="874"/>
      <c r="L71" s="874"/>
      <c r="M71" s="874"/>
      <c r="N71" s="874"/>
      <c r="O71" s="874"/>
      <c r="P71" s="875"/>
      <c r="Q71" s="876">
        <v>924950</v>
      </c>
      <c r="R71" s="830"/>
      <c r="S71" s="830"/>
      <c r="T71" s="830"/>
      <c r="U71" s="830"/>
      <c r="V71" s="830">
        <v>909345</v>
      </c>
      <c r="W71" s="830"/>
      <c r="X71" s="830"/>
      <c r="Y71" s="830"/>
      <c r="Z71" s="830"/>
      <c r="AA71" s="830">
        <v>15606</v>
      </c>
      <c r="AB71" s="830"/>
      <c r="AC71" s="830"/>
      <c r="AD71" s="830"/>
      <c r="AE71" s="830"/>
      <c r="AF71" s="830">
        <v>15606</v>
      </c>
      <c r="AG71" s="830"/>
      <c r="AH71" s="830"/>
      <c r="AI71" s="830"/>
      <c r="AJ71" s="830"/>
      <c r="AK71" s="830">
        <v>9690</v>
      </c>
      <c r="AL71" s="830"/>
      <c r="AM71" s="830"/>
      <c r="AN71" s="830"/>
      <c r="AO71" s="830"/>
      <c r="AP71" s="830" t="s">
        <v>555</v>
      </c>
      <c r="AQ71" s="830"/>
      <c r="AR71" s="830"/>
      <c r="AS71" s="830"/>
      <c r="AT71" s="830"/>
      <c r="AU71" s="830" t="s">
        <v>555</v>
      </c>
      <c r="AV71" s="830"/>
      <c r="AW71" s="830"/>
      <c r="AX71" s="830"/>
      <c r="AY71" s="830"/>
      <c r="AZ71" s="832" t="s">
        <v>553</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549</v>
      </c>
      <c r="C72" s="874"/>
      <c r="D72" s="874"/>
      <c r="E72" s="874"/>
      <c r="F72" s="874"/>
      <c r="G72" s="874"/>
      <c r="H72" s="874"/>
      <c r="I72" s="874"/>
      <c r="J72" s="874"/>
      <c r="K72" s="874"/>
      <c r="L72" s="874"/>
      <c r="M72" s="874"/>
      <c r="N72" s="874"/>
      <c r="O72" s="874"/>
      <c r="P72" s="875"/>
      <c r="Q72" s="876">
        <v>22583</v>
      </c>
      <c r="R72" s="830"/>
      <c r="S72" s="830"/>
      <c r="T72" s="830"/>
      <c r="U72" s="830"/>
      <c r="V72" s="830">
        <v>21732</v>
      </c>
      <c r="W72" s="830"/>
      <c r="X72" s="830"/>
      <c r="Y72" s="830"/>
      <c r="Z72" s="830"/>
      <c r="AA72" s="830">
        <v>851</v>
      </c>
      <c r="AB72" s="830"/>
      <c r="AC72" s="830"/>
      <c r="AD72" s="830"/>
      <c r="AE72" s="830"/>
      <c r="AF72" s="830">
        <v>851</v>
      </c>
      <c r="AG72" s="830"/>
      <c r="AH72" s="830"/>
      <c r="AI72" s="830"/>
      <c r="AJ72" s="830"/>
      <c r="AK72" s="830">
        <v>21</v>
      </c>
      <c r="AL72" s="830"/>
      <c r="AM72" s="830"/>
      <c r="AN72" s="830"/>
      <c r="AO72" s="830"/>
      <c r="AP72" s="830" t="s">
        <v>555</v>
      </c>
      <c r="AQ72" s="830"/>
      <c r="AR72" s="830"/>
      <c r="AS72" s="830"/>
      <c r="AT72" s="830"/>
      <c r="AU72" s="830" t="s">
        <v>555</v>
      </c>
      <c r="AV72" s="830"/>
      <c r="AW72" s="830"/>
      <c r="AX72" s="830"/>
      <c r="AY72" s="830"/>
      <c r="AZ72" s="832" t="s">
        <v>552</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549</v>
      </c>
      <c r="C73" s="874"/>
      <c r="D73" s="874"/>
      <c r="E73" s="874"/>
      <c r="F73" s="874"/>
      <c r="G73" s="874"/>
      <c r="H73" s="874"/>
      <c r="I73" s="874"/>
      <c r="J73" s="874"/>
      <c r="K73" s="874"/>
      <c r="L73" s="874"/>
      <c r="M73" s="874"/>
      <c r="N73" s="874"/>
      <c r="O73" s="874"/>
      <c r="P73" s="875"/>
      <c r="Q73" s="876">
        <v>138</v>
      </c>
      <c r="R73" s="830"/>
      <c r="S73" s="830"/>
      <c r="T73" s="830"/>
      <c r="U73" s="830"/>
      <c r="V73" s="830">
        <v>94</v>
      </c>
      <c r="W73" s="830"/>
      <c r="X73" s="830"/>
      <c r="Y73" s="830"/>
      <c r="Z73" s="830"/>
      <c r="AA73" s="830">
        <v>44</v>
      </c>
      <c r="AB73" s="830"/>
      <c r="AC73" s="830"/>
      <c r="AD73" s="830"/>
      <c r="AE73" s="830"/>
      <c r="AF73" s="830">
        <v>44</v>
      </c>
      <c r="AG73" s="830"/>
      <c r="AH73" s="830"/>
      <c r="AI73" s="830"/>
      <c r="AJ73" s="830"/>
      <c r="AK73" s="830" t="s">
        <v>555</v>
      </c>
      <c r="AL73" s="830"/>
      <c r="AM73" s="830"/>
      <c r="AN73" s="830"/>
      <c r="AO73" s="830"/>
      <c r="AP73" s="830" t="s">
        <v>555</v>
      </c>
      <c r="AQ73" s="830"/>
      <c r="AR73" s="830"/>
      <c r="AS73" s="830"/>
      <c r="AT73" s="830"/>
      <c r="AU73" s="830" t="s">
        <v>555</v>
      </c>
      <c r="AV73" s="830"/>
      <c r="AW73" s="830"/>
      <c r="AX73" s="830"/>
      <c r="AY73" s="830"/>
      <c r="AZ73" s="832" t="s">
        <v>554</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550</v>
      </c>
      <c r="C74" s="874"/>
      <c r="D74" s="874"/>
      <c r="E74" s="874"/>
      <c r="F74" s="874"/>
      <c r="G74" s="874"/>
      <c r="H74" s="874"/>
      <c r="I74" s="874"/>
      <c r="J74" s="874"/>
      <c r="K74" s="874"/>
      <c r="L74" s="874"/>
      <c r="M74" s="874"/>
      <c r="N74" s="874"/>
      <c r="O74" s="874"/>
      <c r="P74" s="875"/>
      <c r="Q74" s="876">
        <v>308</v>
      </c>
      <c r="R74" s="830"/>
      <c r="S74" s="830"/>
      <c r="T74" s="830"/>
      <c r="U74" s="830"/>
      <c r="V74" s="830">
        <v>290</v>
      </c>
      <c r="W74" s="830"/>
      <c r="X74" s="830"/>
      <c r="Y74" s="830"/>
      <c r="Z74" s="830"/>
      <c r="AA74" s="830">
        <v>18</v>
      </c>
      <c r="AB74" s="830"/>
      <c r="AC74" s="830"/>
      <c r="AD74" s="830"/>
      <c r="AE74" s="830"/>
      <c r="AF74" s="830">
        <v>18</v>
      </c>
      <c r="AG74" s="830"/>
      <c r="AH74" s="830"/>
      <c r="AI74" s="830"/>
      <c r="AJ74" s="830"/>
      <c r="AK74" s="830">
        <v>7</v>
      </c>
      <c r="AL74" s="830"/>
      <c r="AM74" s="830"/>
      <c r="AN74" s="830"/>
      <c r="AO74" s="830"/>
      <c r="AP74" s="830" t="s">
        <v>555</v>
      </c>
      <c r="AQ74" s="830"/>
      <c r="AR74" s="830"/>
      <c r="AS74" s="830"/>
      <c r="AT74" s="830"/>
      <c r="AU74" s="830" t="s">
        <v>555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21922</v>
      </c>
      <c r="AG88" s="844"/>
      <c r="AH88" s="844"/>
      <c r="AI88" s="844"/>
      <c r="AJ88" s="844"/>
      <c r="AK88" s="841"/>
      <c r="AL88" s="841"/>
      <c r="AM88" s="841"/>
      <c r="AN88" s="841"/>
      <c r="AO88" s="841"/>
      <c r="AP88" s="844">
        <v>9684</v>
      </c>
      <c r="AQ88" s="844"/>
      <c r="AR88" s="844"/>
      <c r="AS88" s="844"/>
      <c r="AT88" s="844"/>
      <c r="AU88" s="844">
        <v>219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110</v>
      </c>
      <c r="CS102" s="852"/>
      <c r="CT102" s="852"/>
      <c r="CU102" s="852"/>
      <c r="CV102" s="891"/>
      <c r="CW102" s="890">
        <v>20</v>
      </c>
      <c r="CX102" s="852"/>
      <c r="CY102" s="852"/>
      <c r="CZ102" s="852"/>
      <c r="DA102" s="891"/>
      <c r="DB102" s="890">
        <v>0</v>
      </c>
      <c r="DC102" s="852"/>
      <c r="DD102" s="852"/>
      <c r="DE102" s="852"/>
      <c r="DF102" s="891"/>
      <c r="DG102" s="890">
        <v>0</v>
      </c>
      <c r="DH102" s="852"/>
      <c r="DI102" s="852"/>
      <c r="DJ102" s="852"/>
      <c r="DK102" s="891"/>
      <c r="DL102" s="890">
        <v>0</v>
      </c>
      <c r="DM102" s="852"/>
      <c r="DN102" s="852"/>
      <c r="DO102" s="852"/>
      <c r="DP102" s="891"/>
      <c r="DQ102" s="890">
        <v>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849114</v>
      </c>
      <c r="AB110" s="900"/>
      <c r="AC110" s="900"/>
      <c r="AD110" s="900"/>
      <c r="AE110" s="901"/>
      <c r="AF110" s="902">
        <v>871445</v>
      </c>
      <c r="AG110" s="900"/>
      <c r="AH110" s="900"/>
      <c r="AI110" s="900"/>
      <c r="AJ110" s="901"/>
      <c r="AK110" s="902">
        <v>871669</v>
      </c>
      <c r="AL110" s="900"/>
      <c r="AM110" s="900"/>
      <c r="AN110" s="900"/>
      <c r="AO110" s="901"/>
      <c r="AP110" s="903">
        <v>22.1</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8083473</v>
      </c>
      <c r="BR110" s="931"/>
      <c r="BS110" s="931"/>
      <c r="BT110" s="931"/>
      <c r="BU110" s="931"/>
      <c r="BV110" s="931">
        <v>7676917</v>
      </c>
      <c r="BW110" s="931"/>
      <c r="BX110" s="931"/>
      <c r="BY110" s="931"/>
      <c r="BZ110" s="931"/>
      <c r="CA110" s="931">
        <v>7368315</v>
      </c>
      <c r="CB110" s="931"/>
      <c r="CC110" s="931"/>
      <c r="CD110" s="931"/>
      <c r="CE110" s="931"/>
      <c r="CF110" s="944">
        <v>187.1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285529</v>
      </c>
      <c r="BR111" s="926"/>
      <c r="BS111" s="926"/>
      <c r="BT111" s="926"/>
      <c r="BU111" s="926"/>
      <c r="BV111" s="926">
        <v>306056</v>
      </c>
      <c r="BW111" s="926"/>
      <c r="BX111" s="926"/>
      <c r="BY111" s="926"/>
      <c r="BZ111" s="926"/>
      <c r="CA111" s="926">
        <v>209547</v>
      </c>
      <c r="CB111" s="926"/>
      <c r="CC111" s="926"/>
      <c r="CD111" s="926"/>
      <c r="CE111" s="926"/>
      <c r="CF111" s="920">
        <v>5.3</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704931</v>
      </c>
      <c r="BR112" s="926"/>
      <c r="BS112" s="926"/>
      <c r="BT112" s="926"/>
      <c r="BU112" s="926"/>
      <c r="BV112" s="926">
        <v>781910</v>
      </c>
      <c r="BW112" s="926"/>
      <c r="BX112" s="926"/>
      <c r="BY112" s="926"/>
      <c r="BZ112" s="926"/>
      <c r="CA112" s="926">
        <v>750208</v>
      </c>
      <c r="CB112" s="926"/>
      <c r="CC112" s="926"/>
      <c r="CD112" s="926"/>
      <c r="CE112" s="926"/>
      <c r="CF112" s="920">
        <v>19.100000000000001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124648</v>
      </c>
      <c r="AB113" s="938"/>
      <c r="AC113" s="938"/>
      <c r="AD113" s="938"/>
      <c r="AE113" s="939"/>
      <c r="AF113" s="940">
        <v>118363</v>
      </c>
      <c r="AG113" s="938"/>
      <c r="AH113" s="938"/>
      <c r="AI113" s="938"/>
      <c r="AJ113" s="939"/>
      <c r="AK113" s="940">
        <v>135957</v>
      </c>
      <c r="AL113" s="938"/>
      <c r="AM113" s="938"/>
      <c r="AN113" s="938"/>
      <c r="AO113" s="939"/>
      <c r="AP113" s="941">
        <v>3.5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302717</v>
      </c>
      <c r="BR113" s="926"/>
      <c r="BS113" s="926"/>
      <c r="BT113" s="926"/>
      <c r="BU113" s="926"/>
      <c r="BV113" s="926">
        <v>267666</v>
      </c>
      <c r="BW113" s="926"/>
      <c r="BX113" s="926"/>
      <c r="BY113" s="926"/>
      <c r="BZ113" s="926"/>
      <c r="CA113" s="926">
        <v>219231</v>
      </c>
      <c r="CB113" s="926"/>
      <c r="CC113" s="926"/>
      <c r="CD113" s="926"/>
      <c r="CE113" s="926"/>
      <c r="CF113" s="920">
        <v>5.6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43922</v>
      </c>
      <c r="AB114" s="959"/>
      <c r="AC114" s="959"/>
      <c r="AD114" s="959"/>
      <c r="AE114" s="960"/>
      <c r="AF114" s="961">
        <v>52122</v>
      </c>
      <c r="AG114" s="959"/>
      <c r="AH114" s="959"/>
      <c r="AI114" s="959"/>
      <c r="AJ114" s="960"/>
      <c r="AK114" s="961">
        <v>49233</v>
      </c>
      <c r="AL114" s="959"/>
      <c r="AM114" s="959"/>
      <c r="AN114" s="959"/>
      <c r="AO114" s="960"/>
      <c r="AP114" s="962">
        <v>1.3</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1303565</v>
      </c>
      <c r="BR114" s="926"/>
      <c r="BS114" s="926"/>
      <c r="BT114" s="926"/>
      <c r="BU114" s="926"/>
      <c r="BV114" s="926">
        <v>1320224</v>
      </c>
      <c r="BW114" s="926"/>
      <c r="BX114" s="926"/>
      <c r="BY114" s="926"/>
      <c r="BZ114" s="926"/>
      <c r="CA114" s="926">
        <v>1278117</v>
      </c>
      <c r="CB114" s="926"/>
      <c r="CC114" s="926"/>
      <c r="CD114" s="926"/>
      <c r="CE114" s="926"/>
      <c r="CF114" s="920">
        <v>32.5</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1017684</v>
      </c>
      <c r="AB117" s="979"/>
      <c r="AC117" s="979"/>
      <c r="AD117" s="979"/>
      <c r="AE117" s="980"/>
      <c r="AF117" s="981">
        <v>1041930</v>
      </c>
      <c r="AG117" s="979"/>
      <c r="AH117" s="979"/>
      <c r="AI117" s="979"/>
      <c r="AJ117" s="980"/>
      <c r="AK117" s="981">
        <v>1056859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10680215</v>
      </c>
      <c r="BR119" s="1000"/>
      <c r="BS119" s="1000"/>
      <c r="BT119" s="1000"/>
      <c r="BU119" s="1000"/>
      <c r="BV119" s="1000">
        <v>10352773</v>
      </c>
      <c r="BW119" s="1000"/>
      <c r="BX119" s="1000"/>
      <c r="BY119" s="1000"/>
      <c r="BZ119" s="1000"/>
      <c r="CA119" s="1000">
        <v>9825418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285529</v>
      </c>
      <c r="DH119" s="986"/>
      <c r="DI119" s="986"/>
      <c r="DJ119" s="986"/>
      <c r="DK119" s="987"/>
      <c r="DL119" s="985">
        <v>306056</v>
      </c>
      <c r="DM119" s="986"/>
      <c r="DN119" s="986"/>
      <c r="DO119" s="986"/>
      <c r="DP119" s="987"/>
      <c r="DQ119" s="985">
        <v>209547</v>
      </c>
      <c r="DR119" s="986"/>
      <c r="DS119" s="986"/>
      <c r="DT119" s="986"/>
      <c r="DU119" s="987"/>
      <c r="DV119" s="988">
        <v>5.3</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3050680</v>
      </c>
      <c r="BR120" s="931"/>
      <c r="BS120" s="931"/>
      <c r="BT120" s="931"/>
      <c r="BU120" s="931"/>
      <c r="BV120" s="931">
        <v>3153108</v>
      </c>
      <c r="BW120" s="931"/>
      <c r="BX120" s="931"/>
      <c r="BY120" s="931"/>
      <c r="BZ120" s="931"/>
      <c r="CA120" s="931">
        <v>3068925</v>
      </c>
      <c r="CB120" s="931"/>
      <c r="CC120" s="931"/>
      <c r="CD120" s="931"/>
      <c r="CE120" s="931"/>
      <c r="CF120" s="944">
        <v>77.900000000000006</v>
      </c>
      <c r="CG120" s="945"/>
      <c r="CH120" s="945"/>
      <c r="CI120" s="945"/>
      <c r="CJ120" s="945"/>
      <c r="CK120" s="1006" t="s">
        <v>445</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502244</v>
      </c>
      <c r="DH120" s="931"/>
      <c r="DI120" s="931"/>
      <c r="DJ120" s="931"/>
      <c r="DK120" s="931"/>
      <c r="DL120" s="931">
        <v>503220</v>
      </c>
      <c r="DM120" s="931"/>
      <c r="DN120" s="931"/>
      <c r="DO120" s="931"/>
      <c r="DP120" s="931"/>
      <c r="DQ120" s="931">
        <v>466731</v>
      </c>
      <c r="DR120" s="931"/>
      <c r="DS120" s="931"/>
      <c r="DT120" s="931"/>
      <c r="DU120" s="931"/>
      <c r="DV120" s="932">
        <v>11.9</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27693</v>
      </c>
      <c r="BR121" s="926"/>
      <c r="BS121" s="926"/>
      <c r="BT121" s="926"/>
      <c r="BU121" s="926"/>
      <c r="BV121" s="926">
        <v>23814</v>
      </c>
      <c r="BW121" s="926"/>
      <c r="BX121" s="926"/>
      <c r="BY121" s="926"/>
      <c r="BZ121" s="926"/>
      <c r="CA121" s="926">
        <v>19842</v>
      </c>
      <c r="CB121" s="926"/>
      <c r="CC121" s="926"/>
      <c r="CD121" s="926"/>
      <c r="CE121" s="926"/>
      <c r="CF121" s="920">
        <v>0.5</v>
      </c>
      <c r="CG121" s="921"/>
      <c r="CH121" s="921"/>
      <c r="CI121" s="921"/>
      <c r="CJ121" s="921"/>
      <c r="CK121" s="1009"/>
      <c r="CL121" s="1010"/>
      <c r="CM121" s="1010"/>
      <c r="CN121" s="1010"/>
      <c r="CO121" s="1011"/>
      <c r="CP121" s="1019" t="s">
        <v>448</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153976</v>
      </c>
      <c r="DR121" s="926"/>
      <c r="DS121" s="926"/>
      <c r="DT121" s="926"/>
      <c r="DU121" s="926"/>
      <c r="DV121" s="927">
        <v>3.9</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6883984</v>
      </c>
      <c r="BR122" s="1000"/>
      <c r="BS122" s="1000"/>
      <c r="BT122" s="1000"/>
      <c r="BU122" s="1000"/>
      <c r="BV122" s="1000">
        <v>6557764</v>
      </c>
      <c r="BW122" s="1000"/>
      <c r="BX122" s="1000"/>
      <c r="BY122" s="1000"/>
      <c r="BZ122" s="1000"/>
      <c r="CA122" s="1000">
        <v>6183257</v>
      </c>
      <c r="CB122" s="1000"/>
      <c r="CC122" s="1000"/>
      <c r="CD122" s="1000"/>
      <c r="CE122" s="1000"/>
      <c r="CF122" s="1017">
        <v>157</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42213</v>
      </c>
      <c r="DH122" s="926"/>
      <c r="DI122" s="926"/>
      <c r="DJ122" s="926"/>
      <c r="DK122" s="926"/>
      <c r="DL122" s="926">
        <v>130330</v>
      </c>
      <c r="DM122" s="926"/>
      <c r="DN122" s="926"/>
      <c r="DO122" s="926"/>
      <c r="DP122" s="926"/>
      <c r="DQ122" s="926">
        <v>129501</v>
      </c>
      <c r="DR122" s="926"/>
      <c r="DS122" s="926"/>
      <c r="DT122" s="926"/>
      <c r="DU122" s="926"/>
      <c r="DV122" s="927">
        <v>3.3</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9962357</v>
      </c>
      <c r="BR123" s="1064"/>
      <c r="BS123" s="1064"/>
      <c r="BT123" s="1064"/>
      <c r="BU123" s="1064"/>
      <c r="BV123" s="1064">
        <v>9734686</v>
      </c>
      <c r="BW123" s="1064"/>
      <c r="BX123" s="1064"/>
      <c r="BY123" s="1064"/>
      <c r="BZ123" s="1064"/>
      <c r="CA123" s="1064">
        <v>9272024</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18.5</v>
      </c>
      <c r="BR124" s="1027"/>
      <c r="BS124" s="1027"/>
      <c r="BT124" s="1027"/>
      <c r="BU124" s="1027"/>
      <c r="BV124" s="1027">
        <v>15.8</v>
      </c>
      <c r="BW124" s="1027"/>
      <c r="BX124" s="1027"/>
      <c r="BY124" s="1027"/>
      <c r="BZ124" s="1027"/>
      <c r="CA124" s="1027">
        <v>14</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160474</v>
      </c>
      <c r="DH124" s="986"/>
      <c r="DI124" s="986"/>
      <c r="DJ124" s="986"/>
      <c r="DK124" s="987"/>
      <c r="DL124" s="985">
        <v>148360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4137</v>
      </c>
      <c r="AB128" s="1046"/>
      <c r="AC128" s="1046"/>
      <c r="AD128" s="1046"/>
      <c r="AE128" s="1047"/>
      <c r="AF128" s="1048">
        <v>3999</v>
      </c>
      <c r="AG128" s="1046"/>
      <c r="AH128" s="1046"/>
      <c r="AI128" s="1046"/>
      <c r="AJ128" s="1047"/>
      <c r="AK128" s="1048">
        <v>3995</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4560392</v>
      </c>
      <c r="AB129" s="959"/>
      <c r="AC129" s="959"/>
      <c r="AD129" s="959"/>
      <c r="AE129" s="960"/>
      <c r="AF129" s="961">
        <v>4612070</v>
      </c>
      <c r="AG129" s="959"/>
      <c r="AH129" s="959"/>
      <c r="AI129" s="959"/>
      <c r="AJ129" s="960"/>
      <c r="AK129" s="961">
        <v>4638111</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681474</v>
      </c>
      <c r="AB130" s="959"/>
      <c r="AC130" s="959"/>
      <c r="AD130" s="959"/>
      <c r="AE130" s="960"/>
      <c r="AF130" s="961">
        <v>716211</v>
      </c>
      <c r="AG130" s="959"/>
      <c r="AH130" s="959"/>
      <c r="AI130" s="959"/>
      <c r="AJ130" s="960"/>
      <c r="AK130" s="961">
        <v>700520</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3878918</v>
      </c>
      <c r="AB131" s="986"/>
      <c r="AC131" s="986"/>
      <c r="AD131" s="986"/>
      <c r="AE131" s="987"/>
      <c r="AF131" s="985">
        <v>3895859</v>
      </c>
      <c r="AG131" s="986"/>
      <c r="AH131" s="986"/>
      <c r="AI131" s="986"/>
      <c r="AJ131" s="987"/>
      <c r="AK131" s="985">
        <v>3937591</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14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8.560969837</v>
      </c>
      <c r="AB132" s="1097"/>
      <c r="AC132" s="1097"/>
      <c r="AD132" s="1097"/>
      <c r="AE132" s="1098"/>
      <c r="AF132" s="1099">
        <v>8.2579990700000003</v>
      </c>
      <c r="AG132" s="1097"/>
      <c r="AH132" s="1097"/>
      <c r="AI132" s="1097"/>
      <c r="AJ132" s="1098"/>
      <c r="AK132" s="1099">
        <v>8.9482122440000005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8.4</v>
      </c>
      <c r="AB133" s="1080"/>
      <c r="AC133" s="1080"/>
      <c r="AD133" s="1080"/>
      <c r="AE133" s="1081"/>
      <c r="AF133" s="1079">
        <v>8.1999999999999993</v>
      </c>
      <c r="AG133" s="1080"/>
      <c r="AH133" s="1080"/>
      <c r="AI133" s="1080"/>
      <c r="AJ133" s="1081"/>
      <c r="AK133" s="1079">
        <v>8.5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Z12UElwWHPMU6wOEkZhNQB2Q8m2jweI13aaMH0kJWcaPGcAo1hYU9GBa//zHKSYUAjSyDjJ0EGhgOohHb6xlQ==" saltValue="s5D/z4cFEFmV5Fhwoyeo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73" zoomScaleNormal="85" zoomScaleSheetLayoutView="100" workbookViewId="0">
      <selection activeCell="CQ95" sqref="CQ9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jGE4QMr3z1Zvnu2hjriD5vFkhkWlWUbe16a+bQnL/iQXkykl0mbsA2hMUQZ+Y5fHc9cqaVKkVawBy5b+Gv1rdw==" saltValue="HClI7U3QmWLCEVVdplUz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25"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b5uPSB6caROAtXVKzrD8+vfpRMrztBeT6tSYqQkZ6k72riFTn9aH5gfLSms11jg9RWg/sP6lYoZJB3Mlhzjyg==" saltValue="2ZSEwrgCwjf3TMfp5pn78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1448022</v>
      </c>
      <c r="AP9" s="269">
        <v>143924</v>
      </c>
      <c r="AQ9" s="270">
        <v>118131</v>
      </c>
      <c r="AR9" s="271">
        <v>21.8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269972</v>
      </c>
      <c r="AP10" s="272">
        <v>26834</v>
      </c>
      <c r="AQ10" s="273">
        <v>19338</v>
      </c>
      <c r="AR10" s="274">
        <v>38.799999999999997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42945</v>
      </c>
      <c r="AP11" s="272">
        <v>4268</v>
      </c>
      <c r="AQ11" s="273">
        <v>1486</v>
      </c>
      <c r="AR11" s="274">
        <v>187.2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45438</v>
      </c>
      <c r="AP13" s="272">
        <v>4516</v>
      </c>
      <c r="AQ13" s="273">
        <v>4880</v>
      </c>
      <c r="AR13" s="274">
        <v>-7.5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7775</v>
      </c>
      <c r="AP14" s="272">
        <v>773</v>
      </c>
      <c r="AQ14" s="273">
        <v>1912</v>
      </c>
      <c r="AR14" s="274">
        <v>-59.6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-91551</v>
      </c>
      <c r="AP15" s="272">
        <v>-9100</v>
      </c>
      <c r="AQ15" s="273">
        <v>-7094</v>
      </c>
      <c r="AR15" s="274">
        <v>28.3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1722601</v>
      </c>
      <c r="AP16" s="272">
        <v>171216</v>
      </c>
      <c r="AQ16" s="273">
        <v>138653</v>
      </c>
      <c r="AR16" s="274">
        <v>23.5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14.51</v>
      </c>
      <c r="AP21" s="286">
        <v>11.03</v>
      </c>
      <c r="AQ21" s="287">
        <v>3.48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95.8</v>
      </c>
      <c r="AP22" s="291">
        <v>96.9</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871669</v>
      </c>
      <c r="AP32" s="300">
        <v>86638</v>
      </c>
      <c r="AQ32" s="301">
        <v>59716</v>
      </c>
      <c r="AR32" s="302">
        <v>45.1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135957</v>
      </c>
      <c r="AP35" s="300">
        <v>13513</v>
      </c>
      <c r="AQ35" s="301">
        <v>21226</v>
      </c>
      <c r="AR35" s="302">
        <v>-36.299999999999997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49233</v>
      </c>
      <c r="AP36" s="300">
        <v>4893</v>
      </c>
      <c r="AQ36" s="301">
        <v>5622</v>
      </c>
      <c r="AR36" s="302">
        <v>-13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447</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23</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-3995</v>
      </c>
      <c r="AP39" s="300">
        <v>-397</v>
      </c>
      <c r="AQ39" s="301">
        <v>-1646</v>
      </c>
      <c r="AR39" s="302">
        <v>-75.900000000000006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-700520</v>
      </c>
      <c r="AP40" s="300">
        <v>-69627</v>
      </c>
      <c r="AQ40" s="301">
        <v>-57881</v>
      </c>
      <c r="AR40" s="302">
        <v>20.3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352344</v>
      </c>
      <c r="AP41" s="300">
        <v>35021</v>
      </c>
      <c r="AQ41" s="301">
        <v>27507</v>
      </c>
      <c r="AR41" s="302">
        <v>27.3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645919</v>
      </c>
      <c r="AN51" s="322">
        <v>57599</v>
      </c>
      <c r="AO51" s="323">
        <v>-9.5</v>
      </c>
      <c r="AP51" s="324">
        <v>94796</v>
      </c>
      <c r="AQ51" s="325">
        <v>1.4</v>
      </c>
      <c r="AR51" s="326">
        <v>-10.9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572332</v>
      </c>
      <c r="AN52" s="330">
        <v>51037</v>
      </c>
      <c r="AO52" s="331">
        <v>-6.1</v>
      </c>
      <c r="AP52" s="332">
        <v>55781</v>
      </c>
      <c r="AQ52" s="333">
        <v>4.5999999999999996</v>
      </c>
      <c r="AR52" s="334">
        <v>-10.7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551565</v>
      </c>
      <c r="AN53" s="322">
        <v>50635</v>
      </c>
      <c r="AO53" s="323">
        <v>-12.1</v>
      </c>
      <c r="AP53" s="324">
        <v>85942</v>
      </c>
      <c r="AQ53" s="325">
        <v>-9.3000000000000007</v>
      </c>
      <c r="AR53" s="326">
        <v>-2.8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305247</v>
      </c>
      <c r="AN54" s="330">
        <v>28022</v>
      </c>
      <c r="AO54" s="331">
        <v>-45.1</v>
      </c>
      <c r="AP54" s="332">
        <v>48630</v>
      </c>
      <c r="AQ54" s="333">
        <v>-12.8</v>
      </c>
      <c r="AR54" s="334">
        <v>-32.299999999999997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1326266</v>
      </c>
      <c r="AN55" s="322">
        <v>124860</v>
      </c>
      <c r="AO55" s="323">
        <v>146.6</v>
      </c>
      <c r="AP55" s="324">
        <v>95007</v>
      </c>
      <c r="AQ55" s="325">
        <v>10.5</v>
      </c>
      <c r="AR55" s="326">
        <v>136.1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273220</v>
      </c>
      <c r="AN56" s="330">
        <v>25722</v>
      </c>
      <c r="AO56" s="331">
        <v>-8.1999999999999993</v>
      </c>
      <c r="AP56" s="332">
        <v>48509</v>
      </c>
      <c r="AQ56" s="333">
        <v>-0.2</v>
      </c>
      <c r="AR56" s="334">
        <v>-8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552449</v>
      </c>
      <c r="AN57" s="322">
        <v>53553</v>
      </c>
      <c r="AO57" s="323">
        <v>-57.1</v>
      </c>
      <c r="AP57" s="324">
        <v>98176</v>
      </c>
      <c r="AQ57" s="325">
        <v>3.3</v>
      </c>
      <c r="AR57" s="326">
        <v>-60.4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290455</v>
      </c>
      <c r="AN58" s="330">
        <v>28156</v>
      </c>
      <c r="AO58" s="331">
        <v>9.5</v>
      </c>
      <c r="AP58" s="332">
        <v>58489</v>
      </c>
      <c r="AQ58" s="333">
        <v>20.6</v>
      </c>
      <c r="AR58" s="334">
        <v>-11.1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347651</v>
      </c>
      <c r="AN59" s="322">
        <v>34554</v>
      </c>
      <c r="AO59" s="323">
        <v>-35.5</v>
      </c>
      <c r="AP59" s="324">
        <v>119283</v>
      </c>
      <c r="AQ59" s="325">
        <v>21.5</v>
      </c>
      <c r="AR59" s="326">
        <v>-57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250669</v>
      </c>
      <c r="AN60" s="330">
        <v>24915</v>
      </c>
      <c r="AO60" s="331">
        <v>-11.5</v>
      </c>
      <c r="AP60" s="332">
        <v>64747</v>
      </c>
      <c r="AQ60" s="333">
        <v>10.7</v>
      </c>
      <c r="AR60" s="334">
        <v>-22.2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684770</v>
      </c>
      <c r="AN61" s="337">
        <v>64240</v>
      </c>
      <c r="AO61" s="338">
        <v>6.5</v>
      </c>
      <c r="AP61" s="339">
        <v>98641</v>
      </c>
      <c r="AQ61" s="340">
        <v>5.5</v>
      </c>
      <c r="AR61" s="326">
        <v>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338385</v>
      </c>
      <c r="AN62" s="330">
        <v>31570</v>
      </c>
      <c r="AO62" s="331">
        <v>-12.3</v>
      </c>
      <c r="AP62" s="332">
        <v>55231</v>
      </c>
      <c r="AQ62" s="333">
        <v>4.5999999999999996</v>
      </c>
      <c r="AR62" s="334">
        <v>-16.899999999999999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XdAxjqZ4jtLACXb6zQY3bpcDhyGLzUgXiJl+OcocuR+sm3+FuNllM2f1BU9ugd7uBCdMXPBYjCcIj/8OUIeew==" saltValue="3sV+yeNJVWtCW0HmBzmZ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2"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3eBFwYJ5KuWFZ5e7wSVaLoYA/HQtj9cP+Sx8+NuKzR3ughvVLVznKDInbzPSaWpLeQWbTzQAAENAFtWy3CDsLA==" saltValue="qxXBJrShOUG1u1kB9YVd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2"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cB4R8ZYTtMNcZ6rtBvU/p0wFWVhIDGhAUhVU9m/WtcMGccJjhU85hYF9T0yMVwCW/09lxKL1kT2uYphqbVkZUg==" saltValue="0CfWEPcJX9dp8r6TOIXH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24</v>
      </c>
      <c r="G47" s="12">
        <v>29.32</v>
      </c>
      <c r="H47" s="12">
        <v>32.32</v>
      </c>
      <c r="I47" s="12">
        <v>32.020000000000003</v>
      </c>
      <c r="J47" s="13">
        <v>32.6</v>
      </c>
    </row>
    <row r="48" spans="2:10" ht="57.75" customHeight="1" x14ac:dyDescent="0.15">
      <c r="B48" s="14"/>
      <c r="C48" s="1141" t="s">
        <v>4</v>
      </c>
      <c r="D48" s="1141"/>
      <c r="E48" s="1142"/>
      <c r="F48" s="15">
        <v>14.98</v>
      </c>
      <c r="G48" s="16">
        <v>10.18</v>
      </c>
      <c r="H48" s="16">
        <v>12.05</v>
      </c>
      <c r="I48" s="16">
        <v>9.18</v>
      </c>
      <c r="J48" s="17">
        <v>9.86</v>
      </c>
    </row>
    <row r="49" spans="2:10" ht="57.75" customHeight="1" thickBot="1" x14ac:dyDescent="0.2">
      <c r="B49" s="18"/>
      <c r="C49" s="1143" t="s">
        <v>5</v>
      </c>
      <c r="D49" s="1143"/>
      <c r="E49" s="1144"/>
      <c r="F49" s="19" t="s">
        <v>531</v>
      </c>
      <c r="G49" s="20">
        <v>2.6</v>
      </c>
      <c r="H49" s="20">
        <v>3.64</v>
      </c>
      <c r="I49" s="20" t="s">
        <v>532</v>
      </c>
      <c r="J49" s="21">
        <v>1.5</v>
      </c>
    </row>
    <row r="50" spans="2:10" x14ac:dyDescent="0.15"/>
  </sheetData>
  <sheetProtection algorithmName="SHA-512" hashValue="Q8FZlzrAGZUCkYNAf6oO1XwYic64TMEtU3tV7zNVm0qvyKbc/h4XjQhI4E2B68RDzbXAKIzXq3TuLcWpZZES0w==" saltValue="CWEZ7mQHCpbP6ISb0tmu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2026-02-23T05:34:44Z</dcterms:created>
  <dcterms:modified xsi:type="dcterms:W3CDTF">2026-03-17T08:57:50Z</dcterms:modified>
  <cp:category/>
</cp:coreProperties>
</file>