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92.168.0.12\ファイルサーバー\02_課専用\0120_政策財政課_専用\20決算\Guide_07決算関連調査\12財政状況資料集\R07\02_回答\R06.1回目\"/>
    </mc:Choice>
  </mc:AlternateContent>
  <xr:revisionPtr revIDLastSave="0" documentId="13_ncr:1_{37A96EDA-1620-4E89-943A-862A186B146E}" xr6:coauthVersionLast="47" xr6:coauthVersionMax="47" xr10:uidLastSave="{00000000-0000-0000-0000-000000000000}"/>
  <bookViews>
    <workbookView xWindow="-108" yWindow="-108" windowWidth="23256" windowHeight="1389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P88" i="12" l="1"/>
  <c r="AU88" i="12"/>
  <c r="AF88"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<sst xmlns="http://schemas.openxmlformats.org/spreadsheetml/2006/main" count="1118" uniqueCount="560">
  <si>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</si>
  <si>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</si>
  <si>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</si>
  <si>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</si>
  <si>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</si>
  <si>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</si>
  <si>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</si>
  <si>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</si>
  <si>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</si>
  <si>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</si>
  <si>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</si>
  <si>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</si>
  <si>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</si>
  <si>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</si>
  <si>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</si>
  <si>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</si>
  <si>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</si>
  <si>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</si>
  <si>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</si>
  <si>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</si>
  <si>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</si>
  <si>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</si>
  <si>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</si>
  <si>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</si>
  <si>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</si>
  <si>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</si>
  <si>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</si>
  <si>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</si>
  <si>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</si>
  <si>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</si>
  <si>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</si>
  <si>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</si>
  <si>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</si>
  <si>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</si>
  <si>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</si>
  <si>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</si>
  <si>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</si>
  <si>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</si>
  <si>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</si>
  <si>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</si>
  <si>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</si>
  <si>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</si>
  <si>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</si>
  <si>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</si>
  <si>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</si>
  <si>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</si>
  <si>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</si>
  <si>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</si>
  <si>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</si>
  <si>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</si>
  <si>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</si>
  <si>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</si>
  <si>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</si>
  <si>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</si>
  <si>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</si>
  <si>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</si>
  <si>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</si>
  <si>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</si>
  <si>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</si>
  <si>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</si>
  <si>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</si>
  <si>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</si>
  <si>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</si>
  <si>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</si>
  <si>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</si>
  <si>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</si>
  <si>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</si>
  <si>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</si>
  <si>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</si>
  <si>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</si>
  <si>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</si>
  <si>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</si>
  <si>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</si>
  <si>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</si>
  <si>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</si>
  <si>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</si>
  <si>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</si>
  <si>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</si>
  <si>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</si>
  <si>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</si>
  <si>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</si>
  <si>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</si>
  <si>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</si>
  <si>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</si>
  <si>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</si>
  <si>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</si>
  <si>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</si>
  <si>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</si>
  <si>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</si>
  <si>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</si>
  <si>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</si>
  <si>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</si>
  <si>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</si>
  <si>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</si>
  <si>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鳩山町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</si>
  <si>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</si>
  <si>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</si>
  <si>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</si>
  <si>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</si>
  <si>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</si>
  <si>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</si>
  <si>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</si>
  <si>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</si>
  <si>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</si>
  <si>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</si>
  <si>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</si>
  <si>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</si>
  <si>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</si>
  <si>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</si>
  <si>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</si>
  <si>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</si>
  <si>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</si>
  <si>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</si>
  <si>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</si>
  <si>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</si>
  <si>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</si>
  <si>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</si>
  <si>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</si>
  <si>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</si>
  <si>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</si>
  <si>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</si>
  <si>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</si>
  <si>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</si>
  <si>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</si>
  <si>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</si>
  <si>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</si>
  <si>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</si>
  <si>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</si>
  <si>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</si>
  <si>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</si>
  <si>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</si>
  <si>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</si>
  <si>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</si>
  <si>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</si>
  <si>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</si>
  <si>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</si>
  <si>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</si>
  <si>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</si>
  <si>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</si>
  <si>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</si>
  <si>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</si>
  <si>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</si>
  <si>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</si>
  <si>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</si>
  <si>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</si>
  <si>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</si>
  <si>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</si>
  <si>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</si>
  <si>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</si>
  <si>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</si>
  <si>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</si>
  <si>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</si>
  <si>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</si>
  <si>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</si>
  <si>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</si>
  <si>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</si>
  <si>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</si>
  <si>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</si>
  <si>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</si>
  <si>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</si>
  <si>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</si>
  <si>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</si>
  <si>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</si>
  <si>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</si>
  <si>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</si>
  <si>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</si>
  <si>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</si>
  <si>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</si>
  <si>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</si>
  <si>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</si>
  <si>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</si>
  <si>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</si>
  <si>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</si>
  <si>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</si>
  <si>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</si>
  <si>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</si>
  <si>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</si>
  <si>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</si>
  <si>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</si>
  <si>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</si>
  <si>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</si>
  <si>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</si>
  <si>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</si>
  <si>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</si>
  <si>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</si>
  <si>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</si>
  <si>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</si>
  <si>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</si>
  <si>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</si>
  <si>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</si>
  <si>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</si>
  <si>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</si>
  <si>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</si>
  <si>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</si>
  <si>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</si>
  <si>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</si>
  <si>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</si>
  <si>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</si>
  <si>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</si>
  <si>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</si>
  <si>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</si>
  <si>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</si>
  <si>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</si>
  <si>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</si>
  <si>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埼玉県鳩山町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</si>
  <si>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</si>
  <si>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</si>
  <si>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</si>
  <si>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</si>
  <si>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</si>
  <si>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</si>
  <si>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</si>
  <si>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</si>
  <si>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</si>
  <si>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</si>
  <si>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</si>
  <si>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</si>
  <si>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</si>
  <si>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</si>
  <si>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</si>
  <si>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</si>
  <si>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</si>
  <si>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</si>
  <si>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</si>
  <si>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</si>
  <si>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</si>
  <si>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</si>
  <si>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</si>
  <si>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</si>
  <si>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</si>
  <si>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</si>
  <si>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</si>
  <si>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</si>
  <si>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</si>
  <si>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</si>
  <si>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</si>
  <si>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</si>
  <si>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</si>
  <si>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</si>
  <si>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</si>
  <si>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</si>
  <si>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</si>
  <si>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</si>
  <si>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</si>
  <si>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</si>
  <si>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</si>
  <si>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</si>
  <si>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</si>
  <si>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</si>
  <si>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</si>
  <si>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</si>
  <si>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</si>
  <si>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</si>
  <si>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</si>
  <si>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</si>
  <si>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</si>
  <si>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</si>
  <si>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</si>
  <si>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</si>
  <si>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</si>
  <si>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</si>
  <si>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</si>
  <si>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</si>
  <si>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</si>
  <si>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</si>
  <si>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</si>
  <si>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</si>
  <si>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</si>
  <si>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</si>
  <si>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</si>
  <si>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</si>
  <si>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</si>
  <si>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</si>
  <si>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</si>
  <si>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</si>
  <si>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</si>
  <si>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</si>
  <si>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</si>
  <si>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</si>
  <si>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</si>
  <si>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</si>
  <si>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</si>
  <si>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</si>
  <si>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</si>
  <si>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</si>
  <si>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</si>
  <si>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</si>
  <si>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</si>
  <si>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</si>
  <si>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</si>
  <si>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</si>
  <si>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</si>
  <si>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</si>
  <si>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</si>
  <si>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</si>
  <si>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</si>
  <si>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</si>
  <si>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</si>
  <si>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</si>
  <si>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</si>
  <si>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</si>
  <si>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</si>
  <si>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</si>
  <si>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</si>
  <si>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</si>
  <si>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</si>
  <si>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</si>
  <si>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</si>
  <si>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</si>
  <si>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</si>
  <si>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</si>
  <si>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</si>
  <si>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</si>
  <si>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</si>
  <si>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</si>
  <si>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</si>
  <si>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</si>
  <si>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</si>
  <si>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</si>
  <si>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</si>
  <si>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</si>
  <si>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</si>
  <si>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</si>
  <si>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</si>
  <si>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</si>
  <si>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</si>
  <si>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</si>
  <si>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</si>
  <si>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</si>
  <si>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</si>
  <si>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</si>
  <si>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</si>
  <si>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</si>
  <si>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</si>
  <si>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</si>
  <si>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</si>
  <si>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</si>
  <si>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</si>
  <si>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</si>
  <si>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</si>
  <si>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</si>
  <si>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</si>
  <si>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</si>
  <si>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</si>
  <si>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</si>
  <si>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</si>
  <si>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</si>
  <si>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</si>
  <si>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</si>
  <si>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</si>
  <si>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</si>
  <si>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</si>
  <si>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</si>
  <si>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</si>
  <si>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</si>
  <si>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埼玉県鳩山町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</si>
  <si>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</si>
  <si>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</si>
  <si>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</si>
  <si>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</si>
  <si>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</si>
  <si>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</si>
  <si>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</si>
  <si>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</si>
  <si>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</si>
  <si>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</si>
  <si>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</si>
  <si>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</si>
  <si>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</si>
  <si>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</si>
  <si>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</si>
  <si>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</si>
  <si>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</si>
  <si>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</si>
  <si>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</si>
  <si>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</si>
  <si>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</si>
  <si>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</si>
  <si>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</si>
  <si>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</si>
  <si>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</si>
  <si>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</si>
  <si>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</si>
  <si>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</si>
  <si>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</si>
  <si>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</si>
  <si>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</si>
  <si>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</si>
  <si>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</si>
  <si>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</si>
  <si>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</si>
  <si>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</si>
  <si>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</si>
  <si>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</si>
  <si>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</si>
  <si>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</si>
  <si>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</si>
  <si>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</si>
  <si>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</si>
  <si>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</si>
  <si>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</si>
  <si>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</si>
  <si>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</si>
  <si>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</si>
  <si>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</si>
  <si>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</si>
  <si>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</si>
  <si>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</si>
  <si>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</si>
  <si>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</si>
  <si>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</si>
  <si>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</si>
  <si>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</si>
  <si>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</si>
  <si>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</si>
  <si>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</si>
  <si>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</si>
  <si>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</si>
  <si>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</si>
  <si>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</si>
  <si>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</si>
  <si>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</si>
  <si>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</si>
  <si>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</si>
  <si>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</si>
  <si>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</si>
  <si>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</si>
  <si>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</si>
  <si>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</si>
  <si>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</si>
  <si>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</si>
  <si>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</si>
  <si>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</si>
  <si>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</si>
  <si>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</si>
  <si>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</si>
  <si>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</si>
  <si>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</si>
  <si>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</si>
  <si>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</si>
  <si>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</si>
  <si>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</si>
  <si>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</si>
  <si>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</si>
  <si>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</si>
  <si>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</si>
  <si>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</si>
  <si>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</si>
  <si>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</si>
  <si>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</si>
  <si>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</si>
  <si>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</si>
  <si>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</si>
  <si>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</si>
  <si>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</si>
  <si>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</si>
  <si>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</si>
  <si>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</si>
  <si>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</si>
  <si>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</si>
  <si>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</si>
  <si>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</si>
  <si>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</si>
  <si>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</si>
  <si>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</si>
  <si>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</si>
  <si>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</si>
  <si>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</si>
  <si>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</si>
  <si>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</si>
  <si>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</si>
  <si>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</si>
  <si>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</si>
  <si>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</si>
  <si>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</si>
  <si>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</si>
  <si>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</si>
  <si>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</si>
  <si>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</si>
  <si>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</si>
  <si>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</si>
  <si>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</si>
  <si>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</si>
  <si>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</si>
  <si>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</si>
  <si>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</si>
  <si>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</si>
  <si>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</si>
  <si>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</si>
  <si>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</si>
  <si>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</si>
  <si>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</si>
  <si>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</si>
  <si>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</si>
  <si>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</si>
  <si>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</si>
  <si>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</si>
  <si>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</si>
  <si>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</si>
  <si>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</si>
  <si>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</si>
  <si>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</si>
  <si>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</si>
  <si>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</si>
  <si>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</si>
  <si>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</si>
  <si>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</si>
  <si>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</si>
  <si>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</si>
  <si>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</si>
  <si>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</si>
  <si>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</si>
  <si>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</si>
  <si>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</si>
  <si>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</si>
  <si>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</si>
  <si>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</si>
  <si>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</si>
  <si>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</si>
  <si>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</si>
  <si>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</si>
  <si>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</si>
  <si>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</si>
  <si>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</si>
  <si>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</si>
  <si>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</si>
  <si>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</si>
  <si>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</si>
  <si>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</si>
  <si>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</si>
  <si>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</si>
  <si>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</si>
  <si>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</si>
  <si>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</si>
  <si>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</si>
  <si>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</si>
  <si>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</si>
  <si>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</si>
  <si>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</si>
  <si>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</si>
  <si>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</si>
  <si>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</si>
  <si>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</si>
  <si>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毛呂山・越生・鳩山公共下水道組合</t>
    <rPh sb="0" eb="3">
      <t>モロヤマ</t>
    </rPh>
    <rPh sb="4" eb="6">
      <t>オゴセ</t>
    </rPh>
    <rPh sb="7" eb="9">
      <t>ハトヤマ</t>
    </rPh>
    <rPh sb="9" eb="11">
      <t>コウキョウ</t>
    </rPh>
    <rPh sb="11" eb="14">
      <t>ゲスイドウ</t>
    </rPh>
    <rPh sb="14" eb="16">
      <t>クミアイ</t>
    </rPh>
    <phoneticPr fontId="2"/>
  </si>
  <si>
    <t>西入間広域消防組合</t>
    <rPh sb="0" eb="3">
      <t>ニシイルマ</t>
    </rPh>
    <rPh sb="3" eb="9">
      <t>コウイキショウボウクミアイ</t>
    </rPh>
    <phoneticPr fontId="2"/>
  </si>
  <si>
    <t>埼玉西部環境保全組合</t>
    <rPh sb="0" eb="10">
      <t>サイタマセイブカンキョウホゼンクミアイ</t>
    </rPh>
    <phoneticPr fontId="2"/>
  </si>
  <si>
    <t>坂戸地区衛生組合</t>
    <rPh sb="0" eb="2">
      <t>サカド</t>
    </rPh>
    <rPh sb="2" eb="4">
      <t>チク</t>
    </rPh>
    <rPh sb="4" eb="6">
      <t>エイセイ</t>
    </rPh>
    <rPh sb="6" eb="8">
      <t>クミアイ</t>
    </rPh>
    <phoneticPr fontId="2"/>
  </si>
  <si>
    <t>広域静苑組合</t>
    <rPh sb="0" eb="2">
      <t>コウイキ</t>
    </rPh>
    <rPh sb="2" eb="3">
      <t>シズ</t>
    </rPh>
    <rPh sb="3" eb="4">
      <t>エン</t>
    </rPh>
    <rPh sb="4" eb="6">
      <t>クミアイ</t>
    </rPh>
    <phoneticPr fontId="2"/>
  </si>
  <si>
    <t>埼玉県後期高齢者医療広域組合</t>
    <rPh sb="0" eb="3">
      <t>サイタマケン</t>
    </rPh>
    <rPh sb="3" eb="8">
      <t>コウキコウレイシャ</t>
    </rPh>
    <rPh sb="8" eb="12">
      <t>イリョウコウイキ</t>
    </rPh>
    <rPh sb="12" eb="14">
      <t>クミアイ</t>
    </rPh>
    <phoneticPr fontId="2"/>
  </si>
  <si>
    <t>埼玉県市町村総合事務組合</t>
    <rPh sb="0" eb="3">
      <t>サイタマケン</t>
    </rPh>
    <rPh sb="3" eb="6">
      <t>シチョウソン</t>
    </rPh>
    <rPh sb="6" eb="12">
      <t>ソウゴウジムクミアイ</t>
    </rPh>
    <phoneticPr fontId="2"/>
  </si>
  <si>
    <t>彩の国さいたま人づくり広域連合</t>
    <rPh sb="0" eb="1">
      <t>サイ</t>
    </rPh>
    <rPh sb="2" eb="3">
      <t>クニ</t>
    </rPh>
    <rPh sb="7" eb="8">
      <t>ヒト</t>
    </rPh>
    <rPh sb="11" eb="15">
      <t>コウイキレンゴウ</t>
    </rPh>
    <phoneticPr fontId="2"/>
  </si>
  <si>
    <t>一般会計</t>
    <rPh sb="0" eb="4">
      <t>イッパンカイケイ</t>
    </rPh>
    <phoneticPr fontId="2"/>
  </si>
  <si>
    <t>特別会計</t>
    <rPh sb="0" eb="4">
      <t>トクベツカイケイ</t>
    </rPh>
    <phoneticPr fontId="2"/>
  </si>
  <si>
    <t>交通災害特別会計</t>
    <rPh sb="0" eb="4">
      <t>コウツウサイガイ</t>
    </rPh>
    <rPh sb="4" eb="8">
      <t>トクベツカイケイ</t>
    </rPh>
    <phoneticPr fontId="2"/>
  </si>
  <si>
    <t>-</t>
    <phoneticPr fontId="2"/>
  </si>
  <si>
    <t>ふるさとづくり基金</t>
    <rPh sb="7" eb="9">
      <t>キキン</t>
    </rPh>
    <phoneticPr fontId="5"/>
  </si>
  <si>
    <t>庁舎等改修基金</t>
    <rPh sb="0" eb="3">
      <t>チョウシャトウ</t>
    </rPh>
    <rPh sb="3" eb="7">
      <t>カイシュウキキン</t>
    </rPh>
    <phoneticPr fontId="5"/>
  </si>
  <si>
    <t>まちづくり応援基金</t>
    <rPh sb="5" eb="9">
      <t>オウエンキキン</t>
    </rPh>
    <phoneticPr fontId="5"/>
  </si>
  <si>
    <t>北部地域活性化基金</t>
    <rPh sb="0" eb="2">
      <t>ホクブ</t>
    </rPh>
    <rPh sb="2" eb="4">
      <t>チイキ</t>
    </rPh>
    <rPh sb="4" eb="7">
      <t>カッセイカ</t>
    </rPh>
    <rPh sb="7" eb="9">
      <t>キキン</t>
    </rPh>
    <phoneticPr fontId="5"/>
  </si>
  <si>
    <t>地域福祉基金</t>
    <rPh sb="0" eb="4">
      <t>チイキフクシ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</si>
</sst>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B953-4202-BAD6-395A8C59A1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101722</c:v>
                </c:pt>
                <c:pt idx="1">
                  <c:v>23714</c:v>
                </c:pt>
                <c:pt idx="2">
                  <c:v>22773</c:v>
                </c:pt>
                <c:pt idx="3">
                  <c:v>24589</c:v>
                </c:pt>
                <c:pt idx="4">
                  <c:v>16335</c:v>
                </c:pt>
              </c:numCache>
            </c:numRef>
          </c:val>
          <c:smooth val="0"/>
          <c:extLst>
            <c:ext xmlns:c16="http://schemas.microsoft.com/office/drawing/2014/chart" uri="{C3380CC4-5D6E-409C-BE32-E72D297353CC}">
              <c16:uniqueId val="{00000001-B953-4202-BAD6-395A8C59A1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4.67</c:v>
                </c:pt>
                <c:pt idx="1">
                  <c:v>5.64</c:v>
                </c:pt>
                <c:pt idx="2">
                  <c:v>6.82</c:v>
                </c:pt>
                <c:pt idx="3">
                  <c:v>5.41</c:v>
                </c:pt>
                <c:pt idx="4">
                  <c:v>6.51</c:v>
                </c:pt>
              </c:numCache>
            </c:numRef>
          </c:val>
          <c:extLst>
            <c:ext xmlns:c16="http://schemas.microsoft.com/office/drawing/2014/chart" uri="{C3380CC4-5D6E-409C-BE32-E72D297353CC}">
              <c16:uniqueId val="{00000000-D7FC-458A-B0EE-FDE84AD767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8.68</c:v>
                </c:pt>
                <c:pt idx="1">
                  <c:v>15.71</c:v>
                </c:pt>
                <c:pt idx="2">
                  <c:v>17.23</c:v>
                </c:pt>
                <c:pt idx="3">
                  <c:v>21.2</c:v>
                </c:pt>
                <c:pt idx="4">
                  <c:v>20.190000000000001</c:v>
                </c:pt>
              </c:numCache>
            </c:numRef>
          </c:val>
          <c:extLst>
            <c:ext xmlns:c16="http://schemas.microsoft.com/office/drawing/2014/chart" uri="{C3380CC4-5D6E-409C-BE32-E72D297353CC}">
              <c16:uniqueId val="{00000001-D7FC-458A-B0EE-FDE84AD767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4.5199999999999996</c:v>
                </c:pt>
                <c:pt idx="1">
                  <c:v>8.9499999999999993</c:v>
                </c:pt>
                <c:pt idx="2">
                  <c:v>2.15</c:v>
                </c:pt>
                <c:pt idx="3">
                  <c:v>2.7</c:v>
                </c:pt>
                <c:pt idx="4">
                  <c:v>0.74</c:v>
                </c:pt>
              </c:numCache>
            </c:numRef>
          </c:val>
          <c:smooth val="0"/>
          <c:extLst>
            <c:ext xmlns:c16="http://schemas.microsoft.com/office/drawing/2014/chart" uri="{C3380CC4-5D6E-409C-BE32-E72D297353CC}">
              <c16:uniqueId val="{00000002-D7FC-458A-B0EE-FDE84AD767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0.03</c:v>
                </c:pt>
                <c:pt idx="4">
                  <c:v>#N/A</c:v>
                </c:pt>
                <c:pt idx="5">
                  <c:v>0.04</c:v>
                </c:pt>
                <c:pt idx="6">
                  <c:v>0</c:v>
                </c:pt>
                <c:pt idx="7">
                  <c:v>0</c:v>
                </c:pt>
                <c:pt idx="8">
                  <c:v>0</c:v>
                </c:pt>
                <c:pt idx="9">
                  <c:v>0</c:v>
                </c:pt>
              </c:numCache>
            </c:numRef>
          </c:val>
          <c:extLst>
            <c:ext xmlns:c16="http://schemas.microsoft.com/office/drawing/2014/chart" uri="{C3380CC4-5D6E-409C-BE32-E72D297353CC}">
              <c16:uniqueId val="{00000000-8AD0-4529-865E-2167842916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D0-4529-865E-2167842916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D0-4529-865E-21678429161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AD0-4529-865E-21678429161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4-8AD0-4529-865E-21678429161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3.16</c:v>
                </c:pt>
                <c:pt idx="2">
                  <c:v>#N/A</c:v>
                </c:pt>
                <c:pt idx="3">
                  <c:v>1.66</c:v>
                </c:pt>
                <c:pt idx="4">
                  <c:v>#N/A</c:v>
                </c:pt>
                <c:pt idx="5">
                  <c:v>1.0900000000000001</c:v>
                </c:pt>
                <c:pt idx="6">
                  <c:v>#N/A</c:v>
                </c:pt>
                <c:pt idx="7">
                  <c:v>1.34</c:v>
                </c:pt>
                <c:pt idx="8">
                  <c:v>#N/A</c:v>
                </c:pt>
                <c:pt idx="9">
                  <c:v>0.93</c:v>
                </c:pt>
              </c:numCache>
            </c:numRef>
          </c:val>
          <c:extLst>
            <c:ext xmlns:c16="http://schemas.microsoft.com/office/drawing/2014/chart" uri="{C3380CC4-5D6E-409C-BE32-E72D297353CC}">
              <c16:uniqueId val="{00000005-8AD0-4529-865E-21678429161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0.74</c:v>
                </c:pt>
                <c:pt idx="8">
                  <c:v>#N/A</c:v>
                </c:pt>
                <c:pt idx="9">
                  <c:v>1.42</c:v>
                </c:pt>
              </c:numCache>
            </c:numRef>
          </c:val>
          <c:extLst>
            <c:ext xmlns:c16="http://schemas.microsoft.com/office/drawing/2014/chart" uri="{C3380CC4-5D6E-409C-BE32-E72D297353CC}">
              <c16:uniqueId val="{00000006-8AD0-4529-865E-21678429161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1.72</c:v>
                </c:pt>
                <c:pt idx="2">
                  <c:v>#N/A</c:v>
                </c:pt>
                <c:pt idx="3">
                  <c:v>1.74</c:v>
                </c:pt>
                <c:pt idx="4">
                  <c:v>#N/A</c:v>
                </c:pt>
                <c:pt idx="5">
                  <c:v>2.6</c:v>
                </c:pt>
                <c:pt idx="6">
                  <c:v>#N/A</c:v>
                </c:pt>
                <c:pt idx="7">
                  <c:v>2.13</c:v>
                </c:pt>
                <c:pt idx="8">
                  <c:v>#N/A</c:v>
                </c:pt>
                <c:pt idx="9">
                  <c:v>1.43</c:v>
                </c:pt>
              </c:numCache>
            </c:numRef>
          </c:val>
          <c:extLst>
            <c:ext xmlns:c16="http://schemas.microsoft.com/office/drawing/2014/chart" uri="{C3380CC4-5D6E-409C-BE32-E72D297353CC}">
              <c16:uniqueId val="{00000007-8AD0-4529-865E-2167842916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4.67</c:v>
                </c:pt>
                <c:pt idx="2">
                  <c:v>#N/A</c:v>
                </c:pt>
                <c:pt idx="3">
                  <c:v>5.64</c:v>
                </c:pt>
                <c:pt idx="4">
                  <c:v>#N/A</c:v>
                </c:pt>
                <c:pt idx="5">
                  <c:v>6.81</c:v>
                </c:pt>
                <c:pt idx="6">
                  <c:v>#N/A</c:v>
                </c:pt>
                <c:pt idx="7">
                  <c:v>5.4</c:v>
                </c:pt>
                <c:pt idx="8">
                  <c:v>#N/A</c:v>
                </c:pt>
                <c:pt idx="9">
                  <c:v>6.5</c:v>
                </c:pt>
              </c:numCache>
            </c:numRef>
          </c:val>
          <c:extLst>
            <c:ext xmlns:c16="http://schemas.microsoft.com/office/drawing/2014/chart" uri="{C3380CC4-5D6E-409C-BE32-E72D297353CC}">
              <c16:uniqueId val="{00000008-8AD0-4529-865E-2167842916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17.84</c:v>
                </c:pt>
                <c:pt idx="2">
                  <c:v>#N/A</c:v>
                </c:pt>
                <c:pt idx="3">
                  <c:v>16.75</c:v>
                </c:pt>
                <c:pt idx="4">
                  <c:v>#N/A</c:v>
                </c:pt>
                <c:pt idx="5">
                  <c:v>16.53</c:v>
                </c:pt>
                <c:pt idx="6">
                  <c:v>#N/A</c:v>
                </c:pt>
                <c:pt idx="7">
                  <c:v>15.91</c:v>
                </c:pt>
                <c:pt idx="8">
                  <c:v>#N/A</c:v>
                </c:pt>
                <c:pt idx="9">
                  <c:v>16.190000000000001</c:v>
                </c:pt>
              </c:numCache>
            </c:numRef>
          </c:val>
          <c:extLst>
            <c:ext xmlns:c16="http://schemas.microsoft.com/office/drawing/2014/chart" uri="{C3380CC4-5D6E-409C-BE32-E72D297353CC}">
              <c16:uniqueId val="{00000009-8AD0-4529-865E-2167842916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442</c:v>
                </c:pt>
                <c:pt idx="5">
                  <c:v>445</c:v>
                </c:pt>
                <c:pt idx="8">
                  <c:v>452</c:v>
                </c:pt>
                <c:pt idx="11">
                  <c:v>410</c:v>
                </c:pt>
                <c:pt idx="14">
                  <c:v>404</c:v>
                </c:pt>
              </c:numCache>
            </c:numRef>
          </c:val>
          <c:extLst>
            <c:ext xmlns:c16="http://schemas.microsoft.com/office/drawing/2014/chart" uri="{C3380CC4-5D6E-409C-BE32-E72D297353CC}">
              <c16:uniqueId val="{00000000-043C-4C1F-AB4D-DF2900B7F9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3C-4C1F-AB4D-DF2900B7F9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3C-4C1F-AB4D-DF2900B7F9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152</c:v>
                </c:pt>
                <c:pt idx="3">
                  <c:v>156</c:v>
                </c:pt>
                <c:pt idx="6">
                  <c:v>152</c:v>
                </c:pt>
                <c:pt idx="9">
                  <c:v>151</c:v>
                </c:pt>
                <c:pt idx="12">
                  <c:v>179</c:v>
                </c:pt>
              </c:numCache>
            </c:numRef>
          </c:val>
          <c:extLst>
            <c:ext xmlns:c16="http://schemas.microsoft.com/office/drawing/2014/chart" uri="{C3380CC4-5D6E-409C-BE32-E72D297353CC}">
              <c16:uniqueId val="{00000003-043C-4C1F-AB4D-DF2900B7F9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c:v>
                </c:pt>
                <c:pt idx="3">
                  <c:v>28</c:v>
                </c:pt>
                <c:pt idx="6">
                  <c:v>30</c:v>
                </c:pt>
                <c:pt idx="9">
                  <c:v>31</c:v>
                </c:pt>
                <c:pt idx="12">
                  <c:v>18</c:v>
                </c:pt>
              </c:numCache>
            </c:numRef>
          </c:val>
          <c:extLst>
            <c:ext xmlns:c16="http://schemas.microsoft.com/office/drawing/2014/chart" uri="{C3380CC4-5D6E-409C-BE32-E72D297353CC}">
              <c16:uniqueId val="{00000004-043C-4C1F-AB4D-DF2900B7F9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3C-4C1F-AB4D-DF2900B7F9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3C-4C1F-AB4D-DF2900B7F9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632</c:v>
                </c:pt>
                <c:pt idx="3">
                  <c:v>651</c:v>
                </c:pt>
                <c:pt idx="6">
                  <c:v>664</c:v>
                </c:pt>
                <c:pt idx="9">
                  <c:v>677</c:v>
                </c:pt>
                <c:pt idx="12">
                  <c:v>609</c:v>
                </c:pt>
              </c:numCache>
            </c:numRef>
          </c:val>
          <c:extLst>
            <c:ext xmlns:c16="http://schemas.microsoft.com/office/drawing/2014/chart" uri="{C3380CC4-5D6E-409C-BE32-E72D297353CC}">
              <c16:uniqueId val="{00000007-043C-4C1F-AB4D-DF2900B7F9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368</c:v>
                </c:pt>
                <c:pt idx="2">
                  <c:v>#N/A</c:v>
                </c:pt>
                <c:pt idx="3">
                  <c:v>#N/A</c:v>
                </c:pt>
                <c:pt idx="4">
                  <c:v>390</c:v>
                </c:pt>
                <c:pt idx="5">
                  <c:v>#N/A</c:v>
                </c:pt>
                <c:pt idx="6">
                  <c:v>#N/A</c:v>
                </c:pt>
                <c:pt idx="7">
                  <c:v>394</c:v>
                </c:pt>
                <c:pt idx="8">
                  <c:v>#N/A</c:v>
                </c:pt>
                <c:pt idx="9">
                  <c:v>#N/A</c:v>
                </c:pt>
                <c:pt idx="10">
                  <c:v>449</c:v>
                </c:pt>
                <c:pt idx="11">
                  <c:v>#N/A</c:v>
                </c:pt>
                <c:pt idx="12">
                  <c:v>#N/A</c:v>
                </c:pt>
                <c:pt idx="13">
                  <c:v>402</c:v>
                </c:pt>
                <c:pt idx="14">
                  <c:v>#N/A</c:v>
                </c:pt>
              </c:numCache>
            </c:numRef>
          </c:val>
          <c:smooth val="0"/>
          <c:extLst>
            <c:ext xmlns:c16="http://schemas.microsoft.com/office/drawing/2014/chart" uri="{C3380CC4-5D6E-409C-BE32-E72D297353CC}">
              <c16:uniqueId val="{00000008-043C-4C1F-AB4D-DF2900B7F9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4823</c:v>
                </c:pt>
                <c:pt idx="5">
                  <c:v>4795</c:v>
                </c:pt>
                <c:pt idx="8">
                  <c:v>4732</c:v>
                </c:pt>
                <c:pt idx="11">
                  <c:v>4539</c:v>
                </c:pt>
                <c:pt idx="14">
                  <c:v>4205</c:v>
                </c:pt>
              </c:numCache>
            </c:numRef>
          </c:val>
          <c:extLst>
            <c:ext xmlns:c16="http://schemas.microsoft.com/office/drawing/2014/chart" uri="{C3380CC4-5D6E-409C-BE32-E72D297353CC}">
              <c16:uniqueId val="{00000000-7E37-4B08-BC6C-418F880806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E37-4B08-BC6C-418F880806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1051</c:v>
                </c:pt>
                <c:pt idx="5">
                  <c:v>1653</c:v>
                </c:pt>
                <c:pt idx="8">
                  <c:v>1733</c:v>
                </c:pt>
                <c:pt idx="11">
                  <c:v>1871</c:v>
                </c:pt>
                <c:pt idx="14">
                  <c:v>1771</c:v>
                </c:pt>
              </c:numCache>
            </c:numRef>
          </c:val>
          <c:extLst>
            <c:ext xmlns:c16="http://schemas.microsoft.com/office/drawing/2014/chart" uri="{C3380CC4-5D6E-409C-BE32-E72D297353CC}">
              <c16:uniqueId val="{00000002-7E37-4B08-BC6C-418F880806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37-4B08-BC6C-418F880806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37-4B08-BC6C-418F880806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37-4B08-BC6C-418F880806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692</c:v>
                </c:pt>
                <c:pt idx="3">
                  <c:v>652</c:v>
                </c:pt>
                <c:pt idx="6">
                  <c:v>678</c:v>
                </c:pt>
                <c:pt idx="9">
                  <c:v>632</c:v>
                </c:pt>
                <c:pt idx="12">
                  <c:v>666</c:v>
                </c:pt>
              </c:numCache>
            </c:numRef>
          </c:val>
          <c:extLst>
            <c:ext xmlns:c16="http://schemas.microsoft.com/office/drawing/2014/chart" uri="{C3380CC4-5D6E-409C-BE32-E72D297353CC}">
              <c16:uniqueId val="{00000006-7E37-4B08-BC6C-418F880806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1438</c:v>
                </c:pt>
                <c:pt idx="3">
                  <c:v>1674</c:v>
                </c:pt>
                <c:pt idx="6">
                  <c:v>2046</c:v>
                </c:pt>
                <c:pt idx="9">
                  <c:v>2024</c:v>
                </c:pt>
                <c:pt idx="12">
                  <c:v>1956</c:v>
                </c:pt>
              </c:numCache>
            </c:numRef>
          </c:val>
          <c:extLst>
            <c:ext xmlns:c16="http://schemas.microsoft.com/office/drawing/2014/chart" uri="{C3380CC4-5D6E-409C-BE32-E72D297353CC}">
              <c16:uniqueId val="{00000007-7E37-4B08-BC6C-418F880806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265</c:v>
                </c:pt>
                <c:pt idx="3">
                  <c:v>268</c:v>
                </c:pt>
                <c:pt idx="6">
                  <c:v>285</c:v>
                </c:pt>
                <c:pt idx="9">
                  <c:v>287</c:v>
                </c:pt>
                <c:pt idx="12">
                  <c:v>227</c:v>
                </c:pt>
              </c:numCache>
            </c:numRef>
          </c:val>
          <c:extLst>
            <c:ext xmlns:c16="http://schemas.microsoft.com/office/drawing/2014/chart" uri="{C3380CC4-5D6E-409C-BE32-E72D297353CC}">
              <c16:uniqueId val="{00000008-7E37-4B08-BC6C-418F880806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37-4B08-BC6C-418F880806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7372</c:v>
                </c:pt>
                <c:pt idx="3">
                  <c:v>7052</c:v>
                </c:pt>
                <c:pt idx="6">
                  <c:v>6561</c:v>
                </c:pt>
                <c:pt idx="9">
                  <c:v>6151</c:v>
                </c:pt>
                <c:pt idx="12">
                  <c:v>5709</c:v>
                </c:pt>
              </c:numCache>
            </c:numRef>
          </c:val>
          <c:extLst>
            <c:ext xmlns:c16="http://schemas.microsoft.com/office/drawing/2014/chart" uri="{C3380CC4-5D6E-409C-BE32-E72D297353CC}">
              <c16:uniqueId val="{0000000A-7E37-4B08-BC6C-418F880806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3893</c:v>
                </c:pt>
                <c:pt idx="2">
                  <c:v>#N/A</c:v>
                </c:pt>
                <c:pt idx="3">
                  <c:v>#N/A</c:v>
                </c:pt>
                <c:pt idx="4">
                  <c:v>3197</c:v>
                </c:pt>
                <c:pt idx="5">
                  <c:v>#N/A</c:v>
                </c:pt>
                <c:pt idx="6">
                  <c:v>#N/A</c:v>
                </c:pt>
                <c:pt idx="7">
                  <c:v>3106</c:v>
                </c:pt>
                <c:pt idx="8">
                  <c:v>#N/A</c:v>
                </c:pt>
                <c:pt idx="9">
                  <c:v>#N/A</c:v>
                </c:pt>
                <c:pt idx="10">
                  <c:v>2685</c:v>
                </c:pt>
                <c:pt idx="11">
                  <c:v>#N/A</c:v>
                </c:pt>
                <c:pt idx="12">
                  <c:v>#N/A</c:v>
                </c:pt>
                <c:pt idx="13">
                  <c:v>2582</c:v>
                </c:pt>
                <c:pt idx="14">
                  <c:v>#N/A</c:v>
                </c:pt>
              </c:numCache>
            </c:numRef>
          </c:val>
          <c:smooth val="0"/>
          <c:extLst>
            <c:ext xmlns:c16="http://schemas.microsoft.com/office/drawing/2014/chart" uri="{C3380CC4-5D6E-409C-BE32-E72D297353CC}">
              <c16:uniqueId val="{0000000B-7E37-4B08-BC6C-418F880806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670</c:v>
                </c:pt>
                <c:pt idx="1">
                  <c:v>830</c:v>
                </c:pt>
                <c:pt idx="2">
                  <c:v>810</c:v>
                </c:pt>
              </c:numCache>
            </c:numRef>
          </c:val>
          <c:extLst>
            <c:ext xmlns:c16="http://schemas.microsoft.com/office/drawing/2014/chart" uri="{C3380CC4-5D6E-409C-BE32-E72D297353CC}">
              <c16:uniqueId val="{00000000-D7F6-43C9-BE58-3B98B78B49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111</c:v>
                </c:pt>
                <c:pt idx="1">
                  <c:v>132</c:v>
                </c:pt>
                <c:pt idx="2">
                  <c:v>139</c:v>
                </c:pt>
              </c:numCache>
            </c:numRef>
          </c:val>
          <c:extLst>
            <c:ext xmlns:c16="http://schemas.microsoft.com/office/drawing/2014/chart" uri="{C3380CC4-5D6E-409C-BE32-E72D297353CC}">
              <c16:uniqueId val="{00000001-D7F6-43C9-BE58-3B98B78B49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411</c:v>
                </c:pt>
                <c:pt idx="1">
                  <c:v>463</c:v>
                </c:pt>
                <c:pt idx="2">
                  <c:v>485</c:v>
                </c:pt>
              </c:numCache>
            </c:numRef>
          </c:val>
          <c:extLst>
            <c:ext xmlns:c16="http://schemas.microsoft.com/office/drawing/2014/chart" uri="{C3380CC4-5D6E-409C-BE32-E72D297353CC}">
              <c16:uniqueId val="{00000002-D7F6-43C9-BE58-3B98B78B49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埼玉県鳩山町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近年は、建設事業の財源として、起債の発行を行っているため、元利償還金が増加傾向にあるが、令和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年度は、発行を抑制し、前年度より減少した。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今後は起債の発行を伴う大規模な建設事業は予定していないが、元利償還金の増加が見込まれるため、計画的に起債発行の抑制を図りながら元利償還金の減少に努める。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　将来にわたる町財政の健全な運営を行うため、減債基金の積立を目指すとともに、地方債の新規発行を抑制するよう計画的な財政運営に努める。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埼玉県鳩山町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一般会計等に係る地方債残高については、近年減少傾向が続いている。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組合等負担見込額については、新たな施設の建設に係る普通建設事業債を発行している組合もあるため、近年は増加傾向にある。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将来負担比率の分子については、前年度比で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百万円の減少であるが、今後も将来負担比率の動向を注視しながら計画的な借入を行っていく必要がある。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埼玉県鳩山町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庁舎等改修基金について、経年劣化による公共施設の修繕が年々増加傾向にあることから、前年より多く積み立てている。基金全体では、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事業計画、各基金条例に基づいた適切な運用により、取り崩しを予定している。その後は計画的な財政運営を行い、財政規模に見合った基金管理を行うように努めることとする。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・ふるさとづくり基金：活力に満ちたふるさとづくりの推進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・地域福祉基金：在宅福祉の推進など地域における保健福祉活動の振興</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・まちづくり応援基金：ふるさと鳩山町を愛する人々からの寄付金を財源に、寄付者の思いを尊重した個性豊かで活力に満ちたまちづくり事業の展開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・庁舎等改修基金：役場庁舎等の大規模改修の実施</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・北部地域活性化基金：北部地域の活性化事業の円滑な推進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・庁舎等改修基金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公共施設等の改修や修繕を見据えた増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・まちづくり応援基金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町内小・中学校の給食費の減免を行ったことによる減</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・各基金条例に基づき適正な運用により、取り崩しを行うものの、並行して基金の計画的な積立等の運用に取り組む。</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財政調整基金については、適切な財源の確保と歳出の精査により大きな取り崩しを回避しているが、物価高騰等の影響により、一般財源の不足分を繰り入れたことにより減少した。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町税の減収や、事業費の増加により財政調整基金の取り崩しも想定されるが、一般的に標準財政規模の10％～20％が適正とされるため、当町の財政調整基金の適正規模は4億円程度であり、現在は上回っている。今後も計画的な財政運営により、適正な基金残高を目指す取組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平成30年度から令和2年度にかけて減債基金の増減は生じなかったが、国の令和3年度補正予算第1号に伴う臨時財政対策債償還基金費の新設により、令和3年度に100百万円積立を行い、令和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年度においても引き続き、積立てることとなった。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将来にわたる町財政の健全な運営を行うため、減債基金の積立てを目指すとともに、地方債の新規発行を抑制するよう計画的な財政運営に努める。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12,782
12,615
25.73
5,926,976
5,633,726
261,125
4,013,064
5,709,178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当町の財政力指数は類似団体平均を上回っており、近年は横ばいで推移している。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しかし、近年は基幹財源である町税収入が若年層等の人口流出による給与所得の減少等により、今後も継続的な減少が見込まれる。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そのため、若年層の人口の確保や、企業誘致の推進、地域の活性化等による新たな税収確保を検討するなど、より一層の歳入確保に努める必要がある。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4763</xdr:rowOff>
    </xdr:from>
    <xdr:to>
      <xdr:col>23</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7711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156104</xdr:rowOff>
    </xdr:from>
    <xdr:to>
      <xdr:col>19</xdr:col>
      <xdr:colOff>133350</xdr:colOff>
      <xdr:row>43</xdr:row>
      <xdr:rowOff>4763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570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156104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268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95779</xdr:rowOff>
    </xdr:from>
    <xdr:to>
      <xdr:col>11</xdr:col>
      <xdr:colOff>31750</xdr:colOff>
      <xdr:row>42</xdr:row>
      <xdr:rowOff>125942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29667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125413</xdr:rowOff>
    </xdr:from>
    <xdr:to>
      <xdr:col>19</xdr:col>
      <xdr:colOff>184150</xdr:colOff>
      <xdr:row>43</xdr:row>
      <xdr:rowOff>55563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65740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95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105304</xdr:rowOff>
    </xdr:from>
    <xdr:to>
      <xdr:col>15</xdr:col>
      <xdr:colOff>133350</xdr:colOff>
      <xdr:row>43</xdr:row>
      <xdr:rowOff>35454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45631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44979</xdr:rowOff>
    </xdr:from>
    <xdr:to>
      <xdr:col>7</xdr:col>
      <xdr:colOff>31750</xdr:colOff>
      <xdr:row>42</xdr:row>
      <xdr:rowOff>146579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156756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ポイント下回っており、前年比で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ポイント悪化してしまった。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今後も引き続き、歳入においては新たな歳入確保策を検討し、歳出においては事務事業の見直しを行うなど、経常経費の削減・圧縮を図っていく必要がある。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101177</xdr:rowOff>
    </xdr:from>
    <xdr:to>
      <xdr:col>23</xdr:col>
      <xdr:colOff>133350</xdr:colOff>
      <xdr:row>65</xdr:row>
      <xdr:rowOff>137371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45427"/>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101177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845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64</xdr:row>
      <xdr:rowOff>111760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15108"/>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13758</xdr:rowOff>
    </xdr:from>
    <xdr:to>
      <xdr:col>11</xdr:col>
      <xdr:colOff>31750</xdr:colOff>
      <xdr:row>65</xdr:row>
      <xdr:rowOff>81069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15108"/>
          <a:ext cx="889000" cy="4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86571</xdr:rowOff>
    </xdr:from>
    <xdr:to>
      <xdr:col>23</xdr:col>
      <xdr:colOff>184150</xdr:colOff>
      <xdr:row>66</xdr:row>
      <xdr:rowOff>16721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58648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0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74735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口減少が進んでいることから、町の規模にあった定員管理を行うために組織改正等で継続的な職員数の見直しを行ってきた。また、物件費についても、年度により臨時的費用による増減はあるものの、経常的費用については継続的に削減・圧縮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91.040</a:t>
          </a:r>
          <a:r>
            <a:rPr kumimoji="1" lang="ja-JP" altLang="en-US" sz="1300">
              <a:latin typeface="ＭＳ Ｐゴシック" panose="020B0600070205080204" pitchFamily="50" charset="-128"/>
              <a:ea typeface="ＭＳ Ｐゴシック" panose="020B0600070205080204" pitchFamily="50" charset="-128"/>
            </a:rPr>
            <a:t>円下回っているが、経常的経費である人件費・物件費については、事務事業の優先度を見直し、計画的に事業の廃止・縮小を進めながらも、町民サービスの低下につながることのないように注視ししながら、引き続き事務事業の精査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26398</xdr:rowOff>
    </xdr:from>
    <xdr:to>
      <xdr:col>23</xdr:col>
      <xdr:colOff>133350</xdr:colOff>
      <xdr:row>82</xdr:row>
      <xdr:rowOff>32145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85298"/>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26141</xdr:rowOff>
    </xdr:from>
    <xdr:to>
      <xdr:col>19</xdr:col>
      <xdr:colOff>133350</xdr:colOff>
      <xdr:row>82</xdr:row>
      <xdr:rowOff>26398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5041"/>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13615</xdr:rowOff>
    </xdr:from>
    <xdr:to>
      <xdr:col>15</xdr:col>
      <xdr:colOff>82550</xdr:colOff>
      <xdr:row>82</xdr:row>
      <xdr:rowOff>26141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72515"/>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5891</xdr:rowOff>
    </xdr:from>
    <xdr:to>
      <xdr:col>11</xdr:col>
      <xdr:colOff>31750</xdr:colOff>
      <xdr:row>82</xdr:row>
      <xdr:rowOff>13615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4791"/>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152795</xdr:rowOff>
    </xdr:from>
    <xdr:to>
      <xdr:col>23</xdr:col>
      <xdr:colOff>184150</xdr:colOff>
      <xdr:row>82</xdr:row>
      <xdr:rowOff>82945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74072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147048</xdr:rowOff>
    </xdr:from>
    <xdr:to>
      <xdr:col>19</xdr:col>
      <xdr:colOff>184150</xdr:colOff>
      <xdr:row>82</xdr:row>
      <xdr:rowOff>77198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87375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03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146791</xdr:rowOff>
    </xdr:from>
    <xdr:to>
      <xdr:col>15</xdr:col>
      <xdr:colOff>133350</xdr:colOff>
      <xdr:row>82</xdr:row>
      <xdr:rowOff>76941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87118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134265</xdr:rowOff>
    </xdr:from>
    <xdr:to>
      <xdr:col>11</xdr:col>
      <xdr:colOff>82550</xdr:colOff>
      <xdr:row>82</xdr:row>
      <xdr:rowOff>64415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2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74592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126541</xdr:rowOff>
    </xdr:from>
    <xdr:to>
      <xdr:col>7</xdr:col>
      <xdr:colOff>31750</xdr:colOff>
      <xdr:row>82</xdr:row>
      <xdr:rowOff>56691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66868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8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ポイント増加したが、概ね全国町村平均と同水準となっている。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他自治体との比較を当該数値のみで行うのは困難なため、単純に数値を下げるためを目的にするのではなく、適正な給与水準を維持できるよう今後も給与体系や各種手当等において、随時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050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9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125589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977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125589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915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町の人口減少が進んでおり、組織改正を含めた継続的な職員数の見直しを行ってきたため近年は横ばい傾向であり、類似団体を下回っている。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埼玉県平均と比較すると、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人上回っている状況であり、単純に数値を下げるだけの定員管理を行うのではなく、行政サービスの質を維持しつつ、適正な定員管理に努めていく必要がある。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163906</xdr:rowOff>
    </xdr:from>
    <xdr:to>
      <xdr:col>81</xdr:col>
      <xdr:colOff>44450</xdr:colOff>
      <xdr:row>61</xdr:row>
      <xdr:rowOff>16587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509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150876</xdr:rowOff>
    </xdr:from>
    <xdr:to>
      <xdr:col>77</xdr:col>
      <xdr:colOff>44450</xdr:colOff>
      <xdr:row>60</xdr:row>
      <xdr:rowOff>163906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3787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150876</xdr:rowOff>
    </xdr:from>
    <xdr:to>
      <xdr:col>72</xdr:col>
      <xdr:colOff>203200</xdr:colOff>
      <xdr:row>60</xdr:row>
      <xdr:rowOff>150876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37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146533</xdr:rowOff>
    </xdr:from>
    <xdr:to>
      <xdr:col>68</xdr:col>
      <xdr:colOff>152400</xdr:colOff>
      <xdr:row>60</xdr:row>
      <xdr:rowOff>150876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3353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137237</xdr:rowOff>
    </xdr:from>
    <xdr:to>
      <xdr:col>81</xdr:col>
      <xdr:colOff>95250</xdr:colOff>
      <xdr:row>61</xdr:row>
      <xdr:rowOff>67387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58514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4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113106</xdr:rowOff>
    </xdr:from>
    <xdr:to>
      <xdr:col>77</xdr:col>
      <xdr:colOff>95250</xdr:colOff>
      <xdr:row>61</xdr:row>
      <xdr:rowOff>43256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53433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68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100076</xdr:rowOff>
    </xdr:from>
    <xdr:to>
      <xdr:col>73</xdr:col>
      <xdr:colOff>44450</xdr:colOff>
      <xdr:row>61</xdr:row>
      <xdr:rowOff>30226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40403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100076</xdr:rowOff>
    </xdr:from>
    <xdr:to>
      <xdr:col>68</xdr:col>
      <xdr:colOff>203200</xdr:colOff>
      <xdr:row>61</xdr:row>
      <xdr:rowOff>30226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40403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95733</xdr:rowOff>
    </xdr:from>
    <xdr:to>
      <xdr:col>64</xdr:col>
      <xdr:colOff>152400</xdr:colOff>
      <xdr:row>61</xdr:row>
      <xdr:rowOff>25883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36060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5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近年実施している大規模な事業に伴い、実質公債費比率は増加傾向にあり、類似団体平均は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ポイント、埼玉県平均を</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ポイント上回る結果となった。近年実施した建設事業による地方債の増加により元利償還金が増加していることが要因として挙げられる。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今後は、国庫補助金の活用、交付税措置のある地方債の活用だけでなく、町債残高削減計画に基づき、町債の抑制する財政運営に努めていく必要がある。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18034</xdr:rowOff>
    </xdr:from>
    <xdr:to>
      <xdr:col>81</xdr:col>
      <xdr:colOff>44450</xdr:colOff>
      <xdr:row>43</xdr:row>
      <xdr:rowOff>18034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90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43</xdr:row>
      <xdr:rowOff>18034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421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42</xdr:row>
      <xdr:rowOff>141224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131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112268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842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138684</xdr:rowOff>
    </xdr:from>
    <xdr:to>
      <xdr:col>81</xdr:col>
      <xdr:colOff>95250</xdr:colOff>
      <xdr:row>43</xdr:row>
      <xdr:rowOff>68834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110761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61468</xdr:rowOff>
    </xdr:from>
    <xdr:to>
      <xdr:col>68</xdr:col>
      <xdr:colOff>203200</xdr:colOff>
      <xdr:row>42</xdr:row>
      <xdr:rowOff>163068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147845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類似団体平均を大きく上回っており、近年、算出の基礎となる将来負担額が一般単独事業、地方道路整備事業等の財源として地方債を活用したため、地方債残高が増加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地方債の活用については、後年度の償還に備え、計画的に活用していくとともに町債残高削減計画に基づく、町債の抑制に努めていく。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53188</xdr:rowOff>
    </xdr:from>
    <xdr:to>
      <xdr:col>81</xdr:col>
      <xdr:colOff>44450</xdr:colOff>
      <xdr:row>18</xdr:row>
      <xdr:rowOff>104343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139288"/>
          <a:ext cx="8382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104343</xdr:rowOff>
    </xdr:from>
    <xdr:to>
      <xdr:col>77</xdr:col>
      <xdr:colOff>44450</xdr:colOff>
      <xdr:row>19</xdr:row>
      <xdr:rowOff>65125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190443"/>
          <a:ext cx="889000" cy="1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63195</xdr:rowOff>
    </xdr:from>
    <xdr:to>
      <xdr:col>72</xdr:col>
      <xdr:colOff>203200</xdr:colOff>
      <xdr:row>19</xdr:row>
      <xdr:rowOff>65125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320745"/>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63195</xdr:rowOff>
    </xdr:from>
    <xdr:to>
      <xdr:col>68</xdr:col>
      <xdr:colOff>152400</xdr:colOff>
      <xdr:row>21</xdr:row>
      <xdr:rowOff>1169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320745"/>
          <a:ext cx="889000" cy="2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2388</xdr:rowOff>
    </xdr:from>
    <xdr:to>
      <xdr:col>81</xdr:col>
      <xdr:colOff>95250</xdr:colOff>
      <xdr:row>18</xdr:row>
      <xdr:rowOff>103988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0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145915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0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53543</xdr:rowOff>
    </xdr:from>
    <xdr:to>
      <xdr:col>77</xdr:col>
      <xdr:colOff>95250</xdr:colOff>
      <xdr:row>18</xdr:row>
      <xdr:rowOff>155143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1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139920</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22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14325</xdr:rowOff>
    </xdr:from>
    <xdr:to>
      <xdr:col>73</xdr:col>
      <xdr:colOff>44450</xdr:colOff>
      <xdr:row>19</xdr:row>
      <xdr:rowOff>115925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2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100702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35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12395</xdr:rowOff>
    </xdr:from>
    <xdr:to>
      <xdr:col>68</xdr:col>
      <xdr:colOff>203200</xdr:colOff>
      <xdr:row>19</xdr:row>
      <xdr:rowOff>113995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2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98772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35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121819</xdr:rowOff>
    </xdr:from>
    <xdr:to>
      <xdr:col>64</xdr:col>
      <xdr:colOff>152400</xdr:colOff>
      <xdr:row>21</xdr:row>
      <xdr:rowOff>51969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5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36746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63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12,782
12,615
25.73
5,926,976
5,633,726
261,125
4,013,064
5,709,178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年度の数値は前年度と比較すると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ポイント減少しており、全国平均や埼玉県平均を下回っている状況である。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今後も町民サービスの質を維持しつつ、人件費の削減を事務事業の効率化などを図りながら進めていく。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43180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43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66040</xdr:rowOff>
    </xdr:from>
    <xdr:to>
      <xdr:col>19</xdr:col>
      <xdr:colOff>187325</xdr:colOff>
      <xdr:row>35</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66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27940</xdr:rowOff>
    </xdr:from>
    <xdr:to>
      <xdr:col>15</xdr:col>
      <xdr:colOff>98425</xdr:colOff>
      <xdr:row>35</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286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27940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2869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163830</xdr:rowOff>
    </xdr:from>
    <xdr:to>
      <xdr:col>24</xdr:col>
      <xdr:colOff>76200</xdr:colOff>
      <xdr:row>35</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xdr:rowOff>
    </xdr:from>
    <xdr:to>
      <xdr:col>15</xdr:col>
      <xdr:colOff>149225</xdr:colOff>
      <xdr:row>35</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148590</xdr:rowOff>
    </xdr:from>
    <xdr:to>
      <xdr:col>11</xdr:col>
      <xdr:colOff>60325</xdr:colOff>
      <xdr:row>35</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4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年度の数値は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ポイントの増加となり、類似団体平均や埼玉県平均を大きく下回っている。要因としては、臨時的費用による増減はあるものの、経常的経費について継続的に削減・圧縮に努めてきたことが考えられる。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歳出に占める物件費の割合は大きく、物件費の削減は経常経費削減の重要な課題であるため、今後もより一層の経費の削減・圧縮に向けた取組が必要である。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94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273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155575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035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22225</xdr:rowOff>
    </xdr:from>
    <xdr:to>
      <xdr:col>69</xdr:col>
      <xdr:colOff>92075</xdr:colOff>
      <xdr:row>15</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593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142875</xdr:rowOff>
    </xdr:from>
    <xdr:to>
      <xdr:col>65</xdr:col>
      <xdr:colOff>53975</xdr:colOff>
      <xdr:row>15</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83202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年度の数値は前年度と比較すると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少子高齢化に伴い、今後増加傾向となることも見込まれるため、扶助費全体として支給対象の見直しを行うなど、対策が必要となる。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57</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812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83457</xdr:rowOff>
    </xdr:from>
    <xdr:to>
      <xdr:col>15</xdr:col>
      <xdr:colOff>98425</xdr:colOff>
      <xdr:row>55</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3417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55</xdr:row>
      <xdr:rowOff>118835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3417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その他の費用の大きな割合を占めるものは特別会計への繰出金となっている。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ポイントの増加となっており、類似団体平均や埼玉県平均よりも高くなっている。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今後は、水道事業等において独立採算の原則に立ち返った料金改定等の適正化をより一層図ることとする。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60</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10147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60</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14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75293</xdr:rowOff>
    </xdr:from>
    <xdr:to>
      <xdr:col>73</xdr:col>
      <xdr:colOff>180975</xdr:colOff>
      <xdr:row>60</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1908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60</xdr:row>
      <xdr:rowOff>34472</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190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155122</xdr:rowOff>
    </xdr:from>
    <xdr:to>
      <xdr:col>65</xdr:col>
      <xdr:colOff>53975</xdr:colOff>
      <xdr:row>60</xdr:row>
      <xdr:rowOff>85272</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70049</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補助費等においては、町単独費用の占める割合が多く、事業費に対する一般財源充当率も比較的高いことから、補助内容を精査するなど部分的な削減を行っている。しかし、一部事務組合への負担金などが多くの割合を占めているため、類似団体平均や埼玉県平均と比較しても上回っている結果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今後も団体等への補助金においては、補助対象団体や事業内容の精査に継続的に取り組んでいく必要がある。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7061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39</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415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26416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140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136144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140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140208</xdr:rowOff>
    </xdr:from>
    <xdr:to>
      <xdr:col>82</xdr:col>
      <xdr:colOff>158750</xdr:colOff>
      <xdr:row>39</xdr:row>
      <xdr:rowOff>70358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112285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年度では、前年度比で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ポイント減少しているが、類似団体平均、埼玉県平均との比較では高い水準である。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近年は横ばいで推移しているが、今後起債の発行により増加傾向と見込まれるため、町債残高削減計画に基づく、町債の抑制に努めるとともに、借入利率等を十分考慮した計画的な借入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152146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6235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77</xdr:row>
      <xdr:rowOff>152146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53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77</xdr:row>
      <xdr:rowOff>152146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08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77</xdr:row>
      <xdr:rowOff>165863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080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153433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ポイントの増加となり、類似団体平均は上回っているが、埼玉県平均は下回っている状況である。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経常経費の削減については、継続的に行っており、結果としても表れていることから、今後も引き続き経常経費の削減に取り組みつつ、分母となる経常一般財源総額、特に町税の確保策の検討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78</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4406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77</xdr:row>
      <xdr:rowOff>42418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61187"/>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76</xdr:row>
      <xdr:rowOff>30987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0584"/>
          <a:ext cx="889000" cy="2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77</xdr:row>
      <xdr:rowOff>5842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0584"/>
          <a:ext cx="889000" cy="4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33190</xdr:rowOff>
    </xdr:from>
    <xdr:to>
      <xdr:col>29</xdr:col>
      <xdr:colOff>127000</xdr:colOff>
      <xdr:row>17</xdr:row>
      <xdr:rowOff>51771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95465"/>
          <a:ext cx="647700" cy="18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51771</xdr:rowOff>
    </xdr:from>
    <xdr:to>
      <xdr:col>26</xdr:col>
      <xdr:colOff>50800</xdr:colOff>
      <xdr:row>17</xdr:row>
      <xdr:rowOff>69958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14046"/>
          <a:ext cx="698500" cy="18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69958</xdr:rowOff>
    </xdr:from>
    <xdr:to>
      <xdr:col>22</xdr:col>
      <xdr:colOff>114300</xdr:colOff>
      <xdr:row>17</xdr:row>
      <xdr:rowOff>81370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32233"/>
          <a:ext cx="698500" cy="11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80565</xdr:rowOff>
    </xdr:from>
    <xdr:to>
      <xdr:col>18</xdr:col>
      <xdr:colOff>177800</xdr:colOff>
      <xdr:row>17</xdr:row>
      <xdr:rowOff>81370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042840"/>
          <a:ext cx="698500" cy="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153840</xdr:rowOff>
    </xdr:from>
    <xdr:to>
      <xdr:col>29</xdr:col>
      <xdr:colOff>177800</xdr:colOff>
      <xdr:row>17</xdr:row>
      <xdr:rowOff>83990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4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125917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1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971</xdr:rowOff>
    </xdr:from>
    <xdr:to>
      <xdr:col>26</xdr:col>
      <xdr:colOff>101600</xdr:colOff>
      <xdr:row>17</xdr:row>
      <xdr:rowOff>102571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6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87348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49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19158</xdr:rowOff>
    </xdr:from>
    <xdr:to>
      <xdr:col>22</xdr:col>
      <xdr:colOff>165100</xdr:colOff>
      <xdr:row>17</xdr:row>
      <xdr:rowOff>120758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81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105535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6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30570</xdr:rowOff>
    </xdr:from>
    <xdr:to>
      <xdr:col>19</xdr:col>
      <xdr:colOff>38100</xdr:colOff>
      <xdr:row>17</xdr:row>
      <xdr:rowOff>132170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92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116947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7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29765</xdr:rowOff>
    </xdr:from>
    <xdr:to>
      <xdr:col>15</xdr:col>
      <xdr:colOff>101600</xdr:colOff>
      <xdr:row>17</xdr:row>
      <xdr:rowOff>131365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92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116142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7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285020</xdr:rowOff>
    </xdr:from>
    <xdr:to>
      <xdr:col>29</xdr:col>
      <xdr:colOff>127000</xdr:colOff>
      <xdr:row>36</xdr:row>
      <xdr:rowOff>6147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95370"/>
          <a:ext cx="647700" cy="64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285020</xdr:rowOff>
    </xdr:from>
    <xdr:to>
      <xdr:col>26</xdr:col>
      <xdr:colOff>50800</xdr:colOff>
      <xdr:row>36</xdr:row>
      <xdr:rowOff>34836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95370"/>
          <a:ext cx="698500" cy="9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34836</xdr:rowOff>
    </xdr:from>
    <xdr:to>
      <xdr:col>22</xdr:col>
      <xdr:colOff>114300</xdr:colOff>
      <xdr:row>36</xdr:row>
      <xdr:rowOff>44228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88086"/>
          <a:ext cx="698500" cy="9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44228</xdr:rowOff>
    </xdr:from>
    <xdr:to>
      <xdr:col>18</xdr:col>
      <xdr:colOff>177800</xdr:colOff>
      <xdr:row>36</xdr:row>
      <xdr:rowOff>81585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97478"/>
          <a:ext cx="698500" cy="37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298247</xdr:rowOff>
    </xdr:from>
    <xdr:to>
      <xdr:col>29</xdr:col>
      <xdr:colOff>177800</xdr:colOff>
      <xdr:row>36</xdr:row>
      <xdr:rowOff>56947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0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143324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5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234220</xdr:rowOff>
    </xdr:from>
    <xdr:to>
      <xdr:col>26</xdr:col>
      <xdr:colOff>101600</xdr:colOff>
      <xdr:row>35</xdr:row>
      <xdr:rowOff>335820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4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1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326936</xdr:rowOff>
    </xdr:from>
    <xdr:to>
      <xdr:col>22</xdr:col>
      <xdr:colOff>165100</xdr:colOff>
      <xdr:row>36</xdr:row>
      <xdr:rowOff>85636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3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95813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0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336328</xdr:rowOff>
    </xdr:from>
    <xdr:to>
      <xdr:col>19</xdr:col>
      <xdr:colOff>38100</xdr:colOff>
      <xdr:row>36</xdr:row>
      <xdr:rowOff>95028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46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105205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1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30785</xdr:rowOff>
    </xdr:from>
    <xdr:to>
      <xdr:col>15</xdr:col>
      <xdr:colOff>101600</xdr:colOff>
      <xdr:row>36</xdr:row>
      <xdr:rowOff>132385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84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142562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5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12,782
12,615
25.73
5,926,976
5,633,726
261,125
4,013,064
5,709,178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112744</xdr:rowOff>
    </xdr:from>
    <xdr:to>
      <xdr:col>24</xdr:col>
      <xdr:colOff>63500</xdr:colOff>
      <xdr:row>36</xdr:row>
      <xdr:rowOff>124750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84944"/>
          <a:ext cx="838200" cy="1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124750</xdr:rowOff>
    </xdr:from>
    <xdr:to>
      <xdr:col>19</xdr:col>
      <xdr:colOff>177800</xdr:colOff>
      <xdr:row>36</xdr:row>
      <xdr:rowOff>141972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96950"/>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141972</xdr:rowOff>
    </xdr:from>
    <xdr:to>
      <xdr:col>15</xdr:col>
      <xdr:colOff>50800</xdr:colOff>
      <xdr:row>36</xdr:row>
      <xdr:rowOff>148355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14172"/>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147637</xdr:rowOff>
    </xdr:from>
    <xdr:to>
      <xdr:col>10</xdr:col>
      <xdr:colOff>114300</xdr:colOff>
      <xdr:row>36</xdr:row>
      <xdr:rowOff>148355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19837"/>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61944</xdr:rowOff>
    </xdr:from>
    <xdr:to>
      <xdr:col>24</xdr:col>
      <xdr:colOff>114300</xdr:colOff>
      <xdr:row>36</xdr:row>
      <xdr:rowOff>163544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148321</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4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73950</xdr:rowOff>
    </xdr:from>
    <xdr:to>
      <xdr:col>20</xdr:col>
      <xdr:colOff>38100</xdr:colOff>
      <xdr:row>37</xdr:row>
      <xdr:rowOff>4100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166677</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91172</xdr:rowOff>
    </xdr:from>
    <xdr:to>
      <xdr:col>15</xdr:col>
      <xdr:colOff>101600</xdr:colOff>
      <xdr:row>37</xdr:row>
      <xdr:rowOff>21322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12449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97555</xdr:rowOff>
    </xdr:from>
    <xdr:to>
      <xdr:col>10</xdr:col>
      <xdr:colOff>165100</xdr:colOff>
      <xdr:row>37</xdr:row>
      <xdr:rowOff>27705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18832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6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96837</xdr:rowOff>
    </xdr:from>
    <xdr:to>
      <xdr:col>6</xdr:col>
      <xdr:colOff>38100</xdr:colOff>
      <xdr:row>37</xdr:row>
      <xdr:rowOff>26987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18114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58374</xdr:rowOff>
    </xdr:from>
    <xdr:to>
      <xdr:col>24</xdr:col>
      <xdr:colOff>63500</xdr:colOff>
      <xdr:row>58</xdr:row>
      <xdr:rowOff>59314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02474"/>
          <a:ext cx="8382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50925</xdr:rowOff>
    </xdr:from>
    <xdr:to>
      <xdr:col>19</xdr:col>
      <xdr:colOff>177800</xdr:colOff>
      <xdr:row>58</xdr:row>
      <xdr:rowOff>58374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95025"/>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50925</xdr:rowOff>
    </xdr:from>
    <xdr:to>
      <xdr:col>15</xdr:col>
      <xdr:colOff>50800</xdr:colOff>
      <xdr:row>58</xdr:row>
      <xdr:rowOff>64144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95025"/>
          <a:ext cx="889000" cy="1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64144</xdr:rowOff>
    </xdr:from>
    <xdr:to>
      <xdr:col>10</xdr:col>
      <xdr:colOff>114300</xdr:colOff>
      <xdr:row>58</xdr:row>
      <xdr:rowOff>78585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08244"/>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8514</xdr:rowOff>
    </xdr:from>
    <xdr:to>
      <xdr:col>24</xdr:col>
      <xdr:colOff>114300</xdr:colOff>
      <xdr:row>58</xdr:row>
      <xdr:rowOff>110114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94891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7574</xdr:rowOff>
    </xdr:from>
    <xdr:to>
      <xdr:col>20</xdr:col>
      <xdr:colOff>38100</xdr:colOff>
      <xdr:row>58</xdr:row>
      <xdr:rowOff>109174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100301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4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xdr:rowOff>
    </xdr:from>
    <xdr:to>
      <xdr:col>15</xdr:col>
      <xdr:colOff>101600</xdr:colOff>
      <xdr:row>58</xdr:row>
      <xdr:rowOff>101725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4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92852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3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13344</xdr:rowOff>
    </xdr:from>
    <xdr:to>
      <xdr:col>10</xdr:col>
      <xdr:colOff>165100</xdr:colOff>
      <xdr:row>58</xdr:row>
      <xdr:rowOff>114944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106071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27785</xdr:rowOff>
    </xdr:from>
    <xdr:to>
      <xdr:col>6</xdr:col>
      <xdr:colOff>38100</xdr:colOff>
      <xdr:row>58</xdr:row>
      <xdr:rowOff>129385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7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120512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54409</xdr:rowOff>
    </xdr:from>
    <xdr:to>
      <xdr:col>24</xdr:col>
      <xdr:colOff>63500</xdr:colOff>
      <xdr:row>78</xdr:row>
      <xdr:rowOff>57428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7509"/>
          <a:ext cx="8382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51118</xdr:rowOff>
    </xdr:from>
    <xdr:to>
      <xdr:col>19</xdr:col>
      <xdr:colOff>177800</xdr:colOff>
      <xdr:row>78</xdr:row>
      <xdr:rowOff>57428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421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47254</xdr:rowOff>
    </xdr:from>
    <xdr:to>
      <xdr:col>15</xdr:col>
      <xdr:colOff>50800</xdr:colOff>
      <xdr:row>78</xdr:row>
      <xdr:rowOff>51118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20354"/>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47254</xdr:rowOff>
    </xdr:from>
    <xdr:to>
      <xdr:col>10</xdr:col>
      <xdr:colOff>114300</xdr:colOff>
      <xdr:row>78</xdr:row>
      <xdr:rowOff>66639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0354"/>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3609</xdr:rowOff>
    </xdr:from>
    <xdr:to>
      <xdr:col>24</xdr:col>
      <xdr:colOff>114300</xdr:colOff>
      <xdr:row>78</xdr:row>
      <xdr:rowOff>105209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89986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6628</xdr:rowOff>
    </xdr:from>
    <xdr:to>
      <xdr:col>20</xdr:col>
      <xdr:colOff>38100</xdr:colOff>
      <xdr:row>78</xdr:row>
      <xdr:rowOff>108228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99355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318</xdr:rowOff>
    </xdr:from>
    <xdr:to>
      <xdr:col>15</xdr:col>
      <xdr:colOff>101600</xdr:colOff>
      <xdr:row>78</xdr:row>
      <xdr:rowOff>101918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93045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167904</xdr:rowOff>
    </xdr:from>
    <xdr:to>
      <xdr:col>10</xdr:col>
      <xdr:colOff>165100</xdr:colOff>
      <xdr:row>78</xdr:row>
      <xdr:rowOff>98054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15839</xdr:rowOff>
    </xdr:from>
    <xdr:to>
      <xdr:col>6</xdr:col>
      <xdr:colOff>38100</xdr:colOff>
      <xdr:row>78</xdr:row>
      <xdr:rowOff>117439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108566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110221</xdr:rowOff>
    </xdr:from>
    <xdr:to>
      <xdr:col>24</xdr:col>
      <xdr:colOff>63500</xdr:colOff>
      <xdr:row>96</xdr:row>
      <xdr:rowOff>146231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69421"/>
          <a:ext cx="838200" cy="3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146231</xdr:rowOff>
    </xdr:from>
    <xdr:to>
      <xdr:col>19</xdr:col>
      <xdr:colOff>177800</xdr:colOff>
      <xdr:row>98</xdr:row>
      <xdr:rowOff>25595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05431"/>
          <a:ext cx="889000" cy="22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43600</xdr:rowOff>
    </xdr:from>
    <xdr:to>
      <xdr:col>15</xdr:col>
      <xdr:colOff>50800</xdr:colOff>
      <xdr:row>98</xdr:row>
      <xdr:rowOff>25595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74250"/>
          <a:ext cx="889000" cy="15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43600</xdr:rowOff>
    </xdr:from>
    <xdr:to>
      <xdr:col>10</xdr:col>
      <xdr:colOff>114300</xdr:colOff>
      <xdr:row>98</xdr:row>
      <xdr:rowOff>57610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74250"/>
          <a:ext cx="889000" cy="18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59421</xdr:rowOff>
    </xdr:from>
    <xdr:to>
      <xdr:col>24</xdr:col>
      <xdr:colOff>114300</xdr:colOff>
      <xdr:row>96</xdr:row>
      <xdr:rowOff>161021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37848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95431</xdr:rowOff>
    </xdr:from>
    <xdr:to>
      <xdr:col>20</xdr:col>
      <xdr:colOff>38100</xdr:colOff>
      <xdr:row>97</xdr:row>
      <xdr:rowOff>25581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16708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4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146245</xdr:rowOff>
    </xdr:from>
    <xdr:to>
      <xdr:col>15</xdr:col>
      <xdr:colOff>101600</xdr:colOff>
      <xdr:row>98</xdr:row>
      <xdr:rowOff>76395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67522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164250</xdr:rowOff>
    </xdr:from>
    <xdr:to>
      <xdr:col>10</xdr:col>
      <xdr:colOff>165100</xdr:colOff>
      <xdr:row>97</xdr:row>
      <xdr:rowOff>94400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85527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6810</xdr:rowOff>
    </xdr:from>
    <xdr:to>
      <xdr:col>6</xdr:col>
      <xdr:colOff>38100</xdr:colOff>
      <xdr:row>98</xdr:row>
      <xdr:rowOff>108410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99537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142482</xdr:rowOff>
    </xdr:from>
    <xdr:to>
      <xdr:col>55</xdr:col>
      <xdr:colOff>0</xdr:colOff>
      <xdr:row>37</xdr:row>
      <xdr:rowOff>150500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86132"/>
          <a:ext cx="8382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133632</xdr:rowOff>
    </xdr:from>
    <xdr:to>
      <xdr:col>50</xdr:col>
      <xdr:colOff>114300</xdr:colOff>
      <xdr:row>37</xdr:row>
      <xdr:rowOff>150500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77282"/>
          <a:ext cx="8890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133632</xdr:rowOff>
    </xdr:from>
    <xdr:to>
      <xdr:col>45</xdr:col>
      <xdr:colOff>177800</xdr:colOff>
      <xdr:row>38</xdr:row>
      <xdr:rowOff>26040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77282"/>
          <a:ext cx="889000" cy="6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159895</xdr:rowOff>
    </xdr:from>
    <xdr:to>
      <xdr:col>41</xdr:col>
      <xdr:colOff>50800</xdr:colOff>
      <xdr:row>38</xdr:row>
      <xdr:rowOff>26040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60645"/>
          <a:ext cx="889000" cy="38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91682</xdr:rowOff>
    </xdr:from>
    <xdr:to>
      <xdr:col>55</xdr:col>
      <xdr:colOff>50800</xdr:colOff>
      <xdr:row>38</xdr:row>
      <xdr:rowOff>21833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353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6609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5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99700</xdr:rowOff>
    </xdr:from>
    <xdr:to>
      <xdr:col>50</xdr:col>
      <xdr:colOff>165100</xdr:colOff>
      <xdr:row>38</xdr:row>
      <xdr:rowOff>29849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433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20976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82832</xdr:rowOff>
    </xdr:from>
    <xdr:to>
      <xdr:col>46</xdr:col>
      <xdr:colOff>38100</xdr:colOff>
      <xdr:row>38</xdr:row>
      <xdr:rowOff>12982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4109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1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146690</xdr:rowOff>
    </xdr:from>
    <xdr:to>
      <xdr:col>41</xdr:col>
      <xdr:colOff>101600</xdr:colOff>
      <xdr:row>38</xdr:row>
      <xdr:rowOff>76840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67967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109095</xdr:rowOff>
    </xdr:from>
    <xdr:to>
      <xdr:col>36</xdr:col>
      <xdr:colOff>165100</xdr:colOff>
      <xdr:row>36</xdr:row>
      <xdr:rowOff>39245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0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30372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0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83489</xdr:rowOff>
    </xdr:from>
    <xdr:to>
      <xdr:col>55</xdr:col>
      <xdr:colOff>0</xdr:colOff>
      <xdr:row>58</xdr:row>
      <xdr:rowOff>102358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27589"/>
          <a:ext cx="838200" cy="1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83489</xdr:rowOff>
    </xdr:from>
    <xdr:to>
      <xdr:col>50</xdr:col>
      <xdr:colOff>114300</xdr:colOff>
      <xdr:row>58</xdr:row>
      <xdr:rowOff>87641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27589"/>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85490</xdr:rowOff>
    </xdr:from>
    <xdr:to>
      <xdr:col>45</xdr:col>
      <xdr:colOff>177800</xdr:colOff>
      <xdr:row>58</xdr:row>
      <xdr:rowOff>87641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29590"/>
          <a:ext cx="889000" cy="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78614</xdr:rowOff>
    </xdr:from>
    <xdr:to>
      <xdr:col>41</xdr:col>
      <xdr:colOff>50800</xdr:colOff>
      <xdr:row>58</xdr:row>
      <xdr:rowOff>85490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51264"/>
          <a:ext cx="889000" cy="1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51558</xdr:rowOff>
    </xdr:from>
    <xdr:to>
      <xdr:col>55</xdr:col>
      <xdr:colOff>50800</xdr:colOff>
      <xdr:row>58</xdr:row>
      <xdr:rowOff>153158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9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137935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1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32689</xdr:rowOff>
    </xdr:from>
    <xdr:to>
      <xdr:col>50</xdr:col>
      <xdr:colOff>165100</xdr:colOff>
      <xdr:row>58</xdr:row>
      <xdr:rowOff>134289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7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125416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36841</xdr:rowOff>
    </xdr:from>
    <xdr:to>
      <xdr:col>46</xdr:col>
      <xdr:colOff>38100</xdr:colOff>
      <xdr:row>58</xdr:row>
      <xdr:rowOff>138441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129568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7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34690</xdr:rowOff>
    </xdr:from>
    <xdr:to>
      <xdr:col>41</xdr:col>
      <xdr:colOff>101600</xdr:colOff>
      <xdr:row>58</xdr:row>
      <xdr:rowOff>136290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127417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7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27814</xdr:rowOff>
    </xdr:from>
    <xdr:to>
      <xdr:col>36</xdr:col>
      <xdr:colOff>165100</xdr:colOff>
      <xdr:row>57</xdr:row>
      <xdr:rowOff>129414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120541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8975</xdr:rowOff>
    </xdr:from>
    <xdr:to>
      <xdr:col>55</xdr:col>
      <xdr:colOff>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82075"/>
          <a:ext cx="838200" cy="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8975</xdr:rowOff>
    </xdr:from>
    <xdr:to>
      <xdr:col>50</xdr:col>
      <xdr:colOff>114300</xdr:colOff>
      <xdr:row>78</xdr:row>
      <xdr:rowOff>13308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82075"/>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13308</xdr:rowOff>
    </xdr:from>
    <xdr:to>
      <xdr:col>45</xdr:col>
      <xdr:colOff>177800</xdr:colOff>
      <xdr:row>78</xdr:row>
      <xdr:rowOff>16461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86408"/>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59844</xdr:rowOff>
    </xdr:from>
    <xdr:to>
      <xdr:col>41</xdr:col>
      <xdr:colOff>50800</xdr:colOff>
      <xdr:row>78</xdr:row>
      <xdr:rowOff>16461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61494"/>
          <a:ext cx="889000" cy="1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129625</xdr:rowOff>
    </xdr:from>
    <xdr:to>
      <xdr:col>50</xdr:col>
      <xdr:colOff>165100</xdr:colOff>
      <xdr:row>78</xdr:row>
      <xdr:rowOff>59775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50902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133958</xdr:rowOff>
    </xdr:from>
    <xdr:to>
      <xdr:col>46</xdr:col>
      <xdr:colOff>38100</xdr:colOff>
      <xdr:row>78</xdr:row>
      <xdr:rowOff>64108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55235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137111</xdr:rowOff>
    </xdr:from>
    <xdr:to>
      <xdr:col>41</xdr:col>
      <xdr:colOff>101600</xdr:colOff>
      <xdr:row>78</xdr:row>
      <xdr:rowOff>67261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58388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3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9044</xdr:rowOff>
    </xdr:from>
    <xdr:to>
      <xdr:col>36</xdr:col>
      <xdr:colOff>165100</xdr:colOff>
      <xdr:row>77</xdr:row>
      <xdr:rowOff>110644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1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101771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103130</xdr:rowOff>
    </xdr:from>
    <xdr:to>
      <xdr:col>55</xdr:col>
      <xdr:colOff>0</xdr:colOff>
      <xdr:row>98</xdr:row>
      <xdr:rowOff>105980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905230"/>
          <a:ext cx="8382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96444</xdr:rowOff>
    </xdr:from>
    <xdr:to>
      <xdr:col>50</xdr:col>
      <xdr:colOff>114300</xdr:colOff>
      <xdr:row>98</xdr:row>
      <xdr:rowOff>105980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98544"/>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96444</xdr:rowOff>
    </xdr:from>
    <xdr:to>
      <xdr:col>45</xdr:col>
      <xdr:colOff>177800</xdr:colOff>
      <xdr:row>98</xdr:row>
      <xdr:rowOff>99885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98544"/>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162252</xdr:rowOff>
    </xdr:from>
    <xdr:to>
      <xdr:col>41</xdr:col>
      <xdr:colOff>50800</xdr:colOff>
      <xdr:row>98</xdr:row>
      <xdr:rowOff>99885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92902"/>
          <a:ext cx="889000" cy="10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52330</xdr:rowOff>
    </xdr:from>
    <xdr:to>
      <xdr:col>55</xdr:col>
      <xdr:colOff>50800</xdr:colOff>
      <xdr:row>98</xdr:row>
      <xdr:rowOff>153930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138707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55180</xdr:rowOff>
    </xdr:from>
    <xdr:to>
      <xdr:col>50</xdr:col>
      <xdr:colOff>165100</xdr:colOff>
      <xdr:row>98</xdr:row>
      <xdr:rowOff>156780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5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147907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5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45644</xdr:rowOff>
    </xdr:from>
    <xdr:to>
      <xdr:col>46</xdr:col>
      <xdr:colOff>38100</xdr:colOff>
      <xdr:row>98</xdr:row>
      <xdr:rowOff>147244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138371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49085</xdr:rowOff>
    </xdr:from>
    <xdr:to>
      <xdr:col>41</xdr:col>
      <xdr:colOff>101600</xdr:colOff>
      <xdr:row>98</xdr:row>
      <xdr:rowOff>150685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141812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4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111452</xdr:rowOff>
    </xdr:from>
    <xdr:to>
      <xdr:col>36</xdr:col>
      <xdr:colOff>165100</xdr:colOff>
      <xdr:row>98</xdr:row>
      <xdr:rowOff>41602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167749</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339949"/>
          <a:ext cx="838200" cy="31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167749</xdr:rowOff>
    </xdr:from>
    <xdr:to>
      <xdr:col>81</xdr:col>
      <xdr:colOff>50800</xdr:colOff>
      <xdr:row>38</xdr:row>
      <xdr:rowOff>8393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339949"/>
          <a:ext cx="889000" cy="18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8393</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23493"/>
          <a:ext cx="889000" cy="1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98300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3400"/>
          <a:ext cx="889000" cy="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116949</xdr:rowOff>
    </xdr:from>
    <xdr:to>
      <xdr:col>81</xdr:col>
      <xdr:colOff>101600</xdr:colOff>
      <xdr:row>37</xdr:row>
      <xdr:rowOff>47099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2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63626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0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129042</xdr:rowOff>
    </xdr:from>
    <xdr:to>
      <xdr:col>76</xdr:col>
      <xdr:colOff>165100</xdr:colOff>
      <xdr:row>38</xdr:row>
      <xdr:rowOff>59192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50320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56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47500</xdr:rowOff>
    </xdr:from>
    <xdr:to>
      <xdr:col>67</xdr:col>
      <xdr:colOff>101600</xdr:colOff>
      <xdr:row>38</xdr:row>
      <xdr:rowOff>149100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140227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72304</xdr:rowOff>
    </xdr:from>
    <xdr:to>
      <xdr:col>85</xdr:col>
      <xdr:colOff>127000</xdr:colOff>
      <xdr:row>77</xdr:row>
      <xdr:rowOff>93432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73954"/>
          <a:ext cx="838200" cy="2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72304</xdr:rowOff>
    </xdr:from>
    <xdr:to>
      <xdr:col>81</xdr:col>
      <xdr:colOff>50800</xdr:colOff>
      <xdr:row>77</xdr:row>
      <xdr:rowOff>80355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73954"/>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80355</xdr:rowOff>
    </xdr:from>
    <xdr:to>
      <xdr:col>76</xdr:col>
      <xdr:colOff>114300</xdr:colOff>
      <xdr:row>77</xdr:row>
      <xdr:rowOff>87255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82005"/>
          <a:ext cx="8890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87255</xdr:rowOff>
    </xdr:from>
    <xdr:to>
      <xdr:col>71</xdr:col>
      <xdr:colOff>177800</xdr:colOff>
      <xdr:row>77</xdr:row>
      <xdr:rowOff>96157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88905"/>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42632</xdr:rowOff>
    </xdr:from>
    <xdr:to>
      <xdr:col>85</xdr:col>
      <xdr:colOff>177800</xdr:colOff>
      <xdr:row>77</xdr:row>
      <xdr:rowOff>144232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4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21059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2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21504</xdr:rowOff>
    </xdr:from>
    <xdr:to>
      <xdr:col>81</xdr:col>
      <xdr:colOff>101600</xdr:colOff>
      <xdr:row>77</xdr:row>
      <xdr:rowOff>123104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2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114231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1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29555</xdr:rowOff>
    </xdr:from>
    <xdr:to>
      <xdr:col>76</xdr:col>
      <xdr:colOff>165100</xdr:colOff>
      <xdr:row>77</xdr:row>
      <xdr:rowOff>131155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122282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36455</xdr:rowOff>
    </xdr:from>
    <xdr:to>
      <xdr:col>72</xdr:col>
      <xdr:colOff>38100</xdr:colOff>
      <xdr:row>77</xdr:row>
      <xdr:rowOff>138055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129182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3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45357</xdr:rowOff>
    </xdr:from>
    <xdr:to>
      <xdr:col>67</xdr:col>
      <xdr:colOff>101600</xdr:colOff>
      <xdr:row>77</xdr:row>
      <xdr:rowOff>146957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138084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139170</xdr:rowOff>
    </xdr:from>
    <xdr:to>
      <xdr:col>85</xdr:col>
      <xdr:colOff>127000</xdr:colOff>
      <xdr:row>99</xdr:row>
      <xdr:rowOff>19025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41270"/>
          <a:ext cx="838200" cy="5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102583</xdr:rowOff>
    </xdr:from>
    <xdr:to>
      <xdr:col>81</xdr:col>
      <xdr:colOff>50800</xdr:colOff>
      <xdr:row>98</xdr:row>
      <xdr:rowOff>139170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04683"/>
          <a:ext cx="889000" cy="3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28604</xdr:rowOff>
    </xdr:from>
    <xdr:to>
      <xdr:col>76</xdr:col>
      <xdr:colOff>114300</xdr:colOff>
      <xdr:row>98</xdr:row>
      <xdr:rowOff>102583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0704"/>
          <a:ext cx="889000" cy="7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28604</xdr:rowOff>
    </xdr:from>
    <xdr:to>
      <xdr:col>71</xdr:col>
      <xdr:colOff>177800</xdr:colOff>
      <xdr:row>98</xdr:row>
      <xdr:rowOff>120624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0704"/>
          <a:ext cx="889000" cy="9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139675</xdr:rowOff>
    </xdr:from>
    <xdr:to>
      <xdr:col>85</xdr:col>
      <xdr:colOff>177800</xdr:colOff>
      <xdr:row>99</xdr:row>
      <xdr:rowOff>69825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54602</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88370</xdr:rowOff>
    </xdr:from>
    <xdr:to>
      <xdr:col>81</xdr:col>
      <xdr:colOff>101600</xdr:colOff>
      <xdr:row>99</xdr:row>
      <xdr:rowOff>18520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9647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8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51783</xdr:rowOff>
    </xdr:from>
    <xdr:to>
      <xdr:col>76</xdr:col>
      <xdr:colOff>165100</xdr:colOff>
      <xdr:row>98</xdr:row>
      <xdr:rowOff>153383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144510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4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149254</xdr:rowOff>
    </xdr:from>
    <xdr:to>
      <xdr:col>72</xdr:col>
      <xdr:colOff>38100</xdr:colOff>
      <xdr:row>98</xdr:row>
      <xdr:rowOff>79404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69824</xdr:rowOff>
    </xdr:from>
    <xdr:to>
      <xdr:col>67</xdr:col>
      <xdr:colOff>101600</xdr:colOff>
      <xdr:row>98</xdr:row>
      <xdr:rowOff>171424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162551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6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128956</xdr:rowOff>
    </xdr:from>
    <xdr:to>
      <xdr:col>116</xdr:col>
      <xdr:colOff>63500</xdr:colOff>
      <xdr:row>38</xdr:row>
      <xdr:rowOff>129139</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64405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129139</xdr:rowOff>
    </xdr:from>
    <xdr:to>
      <xdr:col>111</xdr:col>
      <xdr:colOff>177800</xdr:colOff>
      <xdr:row>38</xdr:row>
      <xdr:rowOff>129276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64423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129276</xdr:rowOff>
    </xdr:from>
    <xdr:to>
      <xdr:col>107</xdr:col>
      <xdr:colOff>50800</xdr:colOff>
      <xdr:row>38</xdr:row>
      <xdr:rowOff>129367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64437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129367</xdr:rowOff>
    </xdr:from>
    <xdr:to>
      <xdr:col>102</xdr:col>
      <xdr:colOff>114300</xdr:colOff>
      <xdr:row>38</xdr:row>
      <xdr:rowOff>129504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64446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78156</xdr:rowOff>
    </xdr:from>
    <xdr:to>
      <xdr:col>116</xdr:col>
      <xdr:colOff>114300</xdr:colOff>
      <xdr:row>39</xdr:row>
      <xdr:rowOff>8306</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164533</xdr:rowOff>
    </xdr:from>
    <xdr:ext cx="378565"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08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78339</xdr:rowOff>
    </xdr:from>
    <xdr:to>
      <xdr:col>112</xdr:col>
      <xdr:colOff>38100</xdr:colOff>
      <xdr:row>39</xdr:row>
      <xdr:rowOff>8489</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5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171066</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68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78476</xdr:rowOff>
    </xdr:from>
    <xdr:to>
      <xdr:col>107</xdr:col>
      <xdr:colOff>101600</xdr:colOff>
      <xdr:row>39</xdr:row>
      <xdr:rowOff>8626</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171203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78567</xdr:rowOff>
    </xdr:from>
    <xdr:to>
      <xdr:col>102</xdr:col>
      <xdr:colOff>165100</xdr:colOff>
      <xdr:row>39</xdr:row>
      <xdr:rowOff>8717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171294</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68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78704</xdr:rowOff>
    </xdr:from>
    <xdr:to>
      <xdr:col>98</xdr:col>
      <xdr:colOff>38100</xdr:colOff>
      <xdr:row>39</xdr:row>
      <xdr:rowOff>8854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171431</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686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67425</xdr:rowOff>
    </xdr:from>
    <xdr:to>
      <xdr:col>116</xdr:col>
      <xdr:colOff>63500</xdr:colOff>
      <xdr:row>74</xdr:row>
      <xdr:rowOff>27857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583275"/>
          <a:ext cx="838200" cy="13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163226</xdr:rowOff>
    </xdr:from>
    <xdr:to>
      <xdr:col>111</xdr:col>
      <xdr:colOff>177800</xdr:colOff>
      <xdr:row>74</xdr:row>
      <xdr:rowOff>27857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679076"/>
          <a:ext cx="889000" cy="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163226</xdr:rowOff>
    </xdr:from>
    <xdr:to>
      <xdr:col>107</xdr:col>
      <xdr:colOff>50800</xdr:colOff>
      <xdr:row>74</xdr:row>
      <xdr:rowOff>19114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79076"/>
          <a:ext cx="889000" cy="2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19114</xdr:rowOff>
    </xdr:from>
    <xdr:to>
      <xdr:col>102</xdr:col>
      <xdr:colOff>114300</xdr:colOff>
      <xdr:row>74</xdr:row>
      <xdr:rowOff>48317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706414"/>
          <a:ext cx="8890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16625</xdr:rowOff>
    </xdr:from>
    <xdr:to>
      <xdr:col>116</xdr:col>
      <xdr:colOff>114300</xdr:colOff>
      <xdr:row>73</xdr:row>
      <xdr:rowOff>118225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166502</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148507</xdr:rowOff>
    </xdr:from>
    <xdr:to>
      <xdr:col>112</xdr:col>
      <xdr:colOff>38100</xdr:colOff>
      <xdr:row>74</xdr:row>
      <xdr:rowOff>78657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6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69784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112426</xdr:rowOff>
    </xdr:from>
    <xdr:to>
      <xdr:col>107</xdr:col>
      <xdr:colOff>101600</xdr:colOff>
      <xdr:row>74</xdr:row>
      <xdr:rowOff>42576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6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33703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7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139764</xdr:rowOff>
    </xdr:from>
    <xdr:to>
      <xdr:col>102</xdr:col>
      <xdr:colOff>165100</xdr:colOff>
      <xdr:row>74</xdr:row>
      <xdr:rowOff>69914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6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61041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168967</xdr:rowOff>
    </xdr:from>
    <xdr:to>
      <xdr:col>98</xdr:col>
      <xdr:colOff>38100</xdr:colOff>
      <xdr:row>74</xdr:row>
      <xdr:rowOff>99117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6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90244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普通建設事業費は住民一人あたり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335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埼玉県平均より低い状況となっている。しかしながら、施設の老朽化も進んでいるため、今後は公共施設等総合管理計画に基づき、事業の取捨選択を徹底していくことで事業費の減少を目指す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公債費は、住民一人あたり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47,620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類似団体平均より低い状況となっているが、埼玉県平均よりも高い状況が続いている。今後はさらに増加する見込みであることから、非常に厳しい財政運営となる見込みであるため、より一層、地方債の新規発行を抑制し、後年度の財政負担を極力抑えられるよう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埼玉県鳩山町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12,782
12,615
25.73
5,926,976
5,633,726
261,125
4,013,064
5,709,178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120269</xdr:rowOff>
    </xdr:from>
    <xdr:to>
      <xdr:col>24</xdr:col>
      <xdr:colOff>63500</xdr:colOff>
      <xdr:row>36</xdr:row>
      <xdr:rowOff>156464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92469"/>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120269</xdr:rowOff>
    </xdr:from>
    <xdr:to>
      <xdr:col>19</xdr:col>
      <xdr:colOff>177800</xdr:colOff>
      <xdr:row>36</xdr:row>
      <xdr:rowOff>150559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2469"/>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150559</xdr:rowOff>
    </xdr:from>
    <xdr:to>
      <xdr:col>15</xdr:col>
      <xdr:colOff>50800</xdr:colOff>
      <xdr:row>36</xdr:row>
      <xdr:rowOff>163703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2759"/>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163703</xdr:rowOff>
    </xdr:from>
    <xdr:to>
      <xdr:col>10</xdr:col>
      <xdr:colOff>114300</xdr:colOff>
      <xdr:row>36</xdr:row>
      <xdr:rowOff>169609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35903"/>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105664</xdr:rowOff>
    </xdr:from>
    <xdr:to>
      <xdr:col>24</xdr:col>
      <xdr:colOff>114300</xdr:colOff>
      <xdr:row>37</xdr:row>
      <xdr:rowOff>35814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84091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69469</xdr:rowOff>
    </xdr:from>
    <xdr:to>
      <xdr:col>20</xdr:col>
      <xdr:colOff>38100</xdr:colOff>
      <xdr:row>36</xdr:row>
      <xdr:rowOff>171069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162196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99759</xdr:rowOff>
    </xdr:from>
    <xdr:to>
      <xdr:col>15</xdr:col>
      <xdr:colOff>101600</xdr:colOff>
      <xdr:row>37</xdr:row>
      <xdr:rowOff>29909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21036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112903</xdr:rowOff>
    </xdr:from>
    <xdr:to>
      <xdr:col>10</xdr:col>
      <xdr:colOff>165100</xdr:colOff>
      <xdr:row>37</xdr:row>
      <xdr:rowOff>43053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34180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118809</xdr:rowOff>
    </xdr:from>
    <xdr:to>
      <xdr:col>6</xdr:col>
      <xdr:colOff>38100</xdr:colOff>
      <xdr:row>37</xdr:row>
      <xdr:rowOff>48959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40086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42602</xdr:rowOff>
    </xdr:from>
    <xdr:to>
      <xdr:col>24</xdr:col>
      <xdr:colOff>63500</xdr:colOff>
      <xdr:row>58</xdr:row>
      <xdr:rowOff>68886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86702"/>
          <a:ext cx="838200" cy="2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24817</xdr:rowOff>
    </xdr:from>
    <xdr:to>
      <xdr:col>19</xdr:col>
      <xdr:colOff>177800</xdr:colOff>
      <xdr:row>58</xdr:row>
      <xdr:rowOff>42602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8917"/>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163774</xdr:rowOff>
    </xdr:from>
    <xdr:to>
      <xdr:col>15</xdr:col>
      <xdr:colOff>50800</xdr:colOff>
      <xdr:row>58</xdr:row>
      <xdr:rowOff>24817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6424"/>
          <a:ext cx="889000" cy="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56947</xdr:rowOff>
    </xdr:from>
    <xdr:to>
      <xdr:col>10</xdr:col>
      <xdr:colOff>114300</xdr:colOff>
      <xdr:row>57</xdr:row>
      <xdr:rowOff>163774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8147"/>
          <a:ext cx="889000" cy="27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18086</xdr:rowOff>
    </xdr:from>
    <xdr:to>
      <xdr:col>24</xdr:col>
      <xdr:colOff>114300</xdr:colOff>
      <xdr:row>58</xdr:row>
      <xdr:rowOff>119686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104463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163252</xdr:rowOff>
    </xdr:from>
    <xdr:to>
      <xdr:col>20</xdr:col>
      <xdr:colOff>38100</xdr:colOff>
      <xdr:row>58</xdr:row>
      <xdr:rowOff>93402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84529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145467</xdr:rowOff>
    </xdr:from>
    <xdr:to>
      <xdr:col>15</xdr:col>
      <xdr:colOff>101600</xdr:colOff>
      <xdr:row>58</xdr:row>
      <xdr:rowOff>75617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66744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1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112974</xdr:rowOff>
    </xdr:from>
    <xdr:to>
      <xdr:col>10</xdr:col>
      <xdr:colOff>165100</xdr:colOff>
      <xdr:row>58</xdr:row>
      <xdr:rowOff>43124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6147</xdr:rowOff>
    </xdr:from>
    <xdr:to>
      <xdr:col>6</xdr:col>
      <xdr:colOff>38100</xdr:colOff>
      <xdr:row>56</xdr:row>
      <xdr:rowOff>107747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124274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53536</xdr:rowOff>
    </xdr:from>
    <xdr:to>
      <xdr:col>24</xdr:col>
      <xdr:colOff>63500</xdr:colOff>
      <xdr:row>77</xdr:row>
      <xdr:rowOff>105772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55186"/>
          <a:ext cx="8382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105772</xdr:rowOff>
    </xdr:from>
    <xdr:to>
      <xdr:col>19</xdr:col>
      <xdr:colOff>177800</xdr:colOff>
      <xdr:row>77</xdr:row>
      <xdr:rowOff>142759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07422"/>
          <a:ext cx="8890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142759</xdr:rowOff>
    </xdr:from>
    <xdr:to>
      <xdr:col>15</xdr:col>
      <xdr:colOff>50800</xdr:colOff>
      <xdr:row>77</xdr:row>
      <xdr:rowOff>158341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44409"/>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158341</xdr:rowOff>
    </xdr:from>
    <xdr:to>
      <xdr:col>10</xdr:col>
      <xdr:colOff>114300</xdr:colOff>
      <xdr:row>78</xdr:row>
      <xdr:rowOff>75705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9991"/>
          <a:ext cx="889000" cy="8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2736</xdr:rowOff>
    </xdr:from>
    <xdr:to>
      <xdr:col>24</xdr:col>
      <xdr:colOff>114300</xdr:colOff>
      <xdr:row>77</xdr:row>
      <xdr:rowOff>104336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89113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54972</xdr:rowOff>
    </xdr:from>
    <xdr:to>
      <xdr:col>20</xdr:col>
      <xdr:colOff>38100</xdr:colOff>
      <xdr:row>77</xdr:row>
      <xdr:rowOff>156572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147699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91959</xdr:rowOff>
    </xdr:from>
    <xdr:to>
      <xdr:col>15</xdr:col>
      <xdr:colOff>101600</xdr:colOff>
      <xdr:row>78</xdr:row>
      <xdr:rowOff>22109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107541</xdr:rowOff>
    </xdr:from>
    <xdr:to>
      <xdr:col>10</xdr:col>
      <xdr:colOff>165100</xdr:colOff>
      <xdr:row>78</xdr:row>
      <xdr:rowOff>37691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28818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24905</xdr:rowOff>
    </xdr:from>
    <xdr:to>
      <xdr:col>6</xdr:col>
      <xdr:colOff>38100</xdr:colOff>
      <xdr:row>78</xdr:row>
      <xdr:rowOff>126505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117632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155282</xdr:rowOff>
    </xdr:from>
    <xdr:to>
      <xdr:col>24</xdr:col>
      <xdr:colOff>63500</xdr:colOff>
      <xdr:row>97</xdr:row>
      <xdr:rowOff>162789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85932"/>
          <a:ext cx="8382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126637</xdr:rowOff>
    </xdr:from>
    <xdr:to>
      <xdr:col>19</xdr:col>
      <xdr:colOff>177800</xdr:colOff>
      <xdr:row>97</xdr:row>
      <xdr:rowOff>162789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57287"/>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126637</xdr:rowOff>
    </xdr:from>
    <xdr:to>
      <xdr:col>15</xdr:col>
      <xdr:colOff>50800</xdr:colOff>
      <xdr:row>97</xdr:row>
      <xdr:rowOff>138292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57287"/>
          <a:ext cx="889000" cy="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138292</xdr:rowOff>
    </xdr:from>
    <xdr:to>
      <xdr:col>10</xdr:col>
      <xdr:colOff>114300</xdr:colOff>
      <xdr:row>97</xdr:row>
      <xdr:rowOff>159990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68942"/>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104482</xdr:rowOff>
    </xdr:from>
    <xdr:to>
      <xdr:col>24</xdr:col>
      <xdr:colOff>114300</xdr:colOff>
      <xdr:row>98</xdr:row>
      <xdr:rowOff>34632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19409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111989</xdr:rowOff>
    </xdr:from>
    <xdr:to>
      <xdr:col>20</xdr:col>
      <xdr:colOff>38100</xdr:colOff>
      <xdr:row>98</xdr:row>
      <xdr:rowOff>42139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33266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3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75837</xdr:rowOff>
    </xdr:from>
    <xdr:to>
      <xdr:col>15</xdr:col>
      <xdr:colOff>101600</xdr:colOff>
      <xdr:row>98</xdr:row>
      <xdr:rowOff>5987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168564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87492</xdr:rowOff>
    </xdr:from>
    <xdr:to>
      <xdr:col>10</xdr:col>
      <xdr:colOff>165100</xdr:colOff>
      <xdr:row>98</xdr:row>
      <xdr:rowOff>17642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109190</xdr:rowOff>
    </xdr:from>
    <xdr:to>
      <xdr:col>6</xdr:col>
      <xdr:colOff>38100</xdr:colOff>
      <xdr:row>98</xdr:row>
      <xdr:rowOff>39340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30467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61650</xdr:rowOff>
    </xdr:from>
    <xdr:to>
      <xdr:col>55</xdr:col>
      <xdr:colOff>0</xdr:colOff>
      <xdr:row>39</xdr:row>
      <xdr:rowOff>67201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48200"/>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61650</xdr:rowOff>
    </xdr:from>
    <xdr:to>
      <xdr:col>50</xdr:col>
      <xdr:colOff>114300</xdr:colOff>
      <xdr:row>39</xdr:row>
      <xdr:rowOff>63936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482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63936</xdr:rowOff>
    </xdr:from>
    <xdr:to>
      <xdr:col>45</xdr:col>
      <xdr:colOff>177800</xdr:colOff>
      <xdr:row>39</xdr:row>
      <xdr:rowOff>65568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5048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62956</xdr:rowOff>
    </xdr:from>
    <xdr:to>
      <xdr:col>41</xdr:col>
      <xdr:colOff>50800</xdr:colOff>
      <xdr:row>39</xdr:row>
      <xdr:rowOff>65568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4950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16401</xdr:rowOff>
    </xdr:from>
    <xdr:to>
      <xdr:col>55</xdr:col>
      <xdr:colOff>50800</xdr:colOff>
      <xdr:row>39</xdr:row>
      <xdr:rowOff>118001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102778</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17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10850</xdr:rowOff>
    </xdr:from>
    <xdr:to>
      <xdr:col>50</xdr:col>
      <xdr:colOff>165100</xdr:colOff>
      <xdr:row>39</xdr:row>
      <xdr:rowOff>112450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103577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9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13136</xdr:rowOff>
    </xdr:from>
    <xdr:to>
      <xdr:col>46</xdr:col>
      <xdr:colOff>38100</xdr:colOff>
      <xdr:row>39</xdr:row>
      <xdr:rowOff>114736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105863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9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14768</xdr:rowOff>
    </xdr:from>
    <xdr:to>
      <xdr:col>41</xdr:col>
      <xdr:colOff>101600</xdr:colOff>
      <xdr:row>39</xdr:row>
      <xdr:rowOff>116368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107495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12156</xdr:rowOff>
    </xdr:from>
    <xdr:to>
      <xdr:col>36</xdr:col>
      <xdr:colOff>165100</xdr:colOff>
      <xdr:row>39</xdr:row>
      <xdr:rowOff>113756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104883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27610</xdr:rowOff>
    </xdr:from>
    <xdr:to>
      <xdr:col>55</xdr:col>
      <xdr:colOff>0</xdr:colOff>
      <xdr:row>58</xdr:row>
      <xdr:rowOff>50571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71710"/>
          <a:ext cx="838200" cy="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27610</xdr:rowOff>
    </xdr:from>
    <xdr:to>
      <xdr:col>50</xdr:col>
      <xdr:colOff>114300</xdr:colOff>
      <xdr:row>58</xdr:row>
      <xdr:rowOff>43879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71710"/>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31141</xdr:rowOff>
    </xdr:from>
    <xdr:to>
      <xdr:col>45</xdr:col>
      <xdr:colOff>177800</xdr:colOff>
      <xdr:row>58</xdr:row>
      <xdr:rowOff>43879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75241"/>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1435</xdr:rowOff>
    </xdr:from>
    <xdr:to>
      <xdr:col>41</xdr:col>
      <xdr:colOff>50800</xdr:colOff>
      <xdr:row>58</xdr:row>
      <xdr:rowOff>31141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45535"/>
          <a:ext cx="889000" cy="2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171221</xdr:rowOff>
    </xdr:from>
    <xdr:to>
      <xdr:col>55</xdr:col>
      <xdr:colOff>50800</xdr:colOff>
      <xdr:row>58</xdr:row>
      <xdr:rowOff>101371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149648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148260</xdr:rowOff>
    </xdr:from>
    <xdr:to>
      <xdr:col>50</xdr:col>
      <xdr:colOff>165100</xdr:colOff>
      <xdr:row>58</xdr:row>
      <xdr:rowOff>78410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69537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164529</xdr:rowOff>
    </xdr:from>
    <xdr:to>
      <xdr:col>46</xdr:col>
      <xdr:colOff>38100</xdr:colOff>
      <xdr:row>58</xdr:row>
      <xdr:rowOff>94679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85806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2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151791</xdr:rowOff>
    </xdr:from>
    <xdr:to>
      <xdr:col>41</xdr:col>
      <xdr:colOff>101600</xdr:colOff>
      <xdr:row>58</xdr:row>
      <xdr:rowOff>81941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73068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1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122085</xdr:rowOff>
    </xdr:from>
    <xdr:to>
      <xdr:col>36</xdr:col>
      <xdr:colOff>165100</xdr:colOff>
      <xdr:row>58</xdr:row>
      <xdr:rowOff>52235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43362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35249</xdr:rowOff>
    </xdr:from>
    <xdr:to>
      <xdr:col>55</xdr:col>
      <xdr:colOff>0</xdr:colOff>
      <xdr:row>79</xdr:row>
      <xdr:rowOff>36182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79799"/>
          <a:ext cx="8382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33861</xdr:rowOff>
    </xdr:from>
    <xdr:to>
      <xdr:col>50</xdr:col>
      <xdr:colOff>114300</xdr:colOff>
      <xdr:row>79</xdr:row>
      <xdr:rowOff>35249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78411"/>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33861</xdr:rowOff>
    </xdr:from>
    <xdr:to>
      <xdr:col>45</xdr:col>
      <xdr:colOff>177800</xdr:colOff>
      <xdr:row>79</xdr:row>
      <xdr:rowOff>35424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8411"/>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12900</xdr:rowOff>
    </xdr:from>
    <xdr:to>
      <xdr:col>41</xdr:col>
      <xdr:colOff>50800</xdr:colOff>
      <xdr:row>79</xdr:row>
      <xdr:rowOff>35424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57450"/>
          <a:ext cx="889000" cy="2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156832</xdr:rowOff>
    </xdr:from>
    <xdr:to>
      <xdr:col>55</xdr:col>
      <xdr:colOff>50800</xdr:colOff>
      <xdr:row>79</xdr:row>
      <xdr:rowOff>86982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155899</xdr:rowOff>
    </xdr:from>
    <xdr:to>
      <xdr:col>50</xdr:col>
      <xdr:colOff>165100</xdr:colOff>
      <xdr:row>79</xdr:row>
      <xdr:rowOff>86049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77176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154511</xdr:rowOff>
    </xdr:from>
    <xdr:to>
      <xdr:col>46</xdr:col>
      <xdr:colOff>38100</xdr:colOff>
      <xdr:row>79</xdr:row>
      <xdr:rowOff>84661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75788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2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156074</xdr:rowOff>
    </xdr:from>
    <xdr:to>
      <xdr:col>41</xdr:col>
      <xdr:colOff>101600</xdr:colOff>
      <xdr:row>79</xdr:row>
      <xdr:rowOff>86224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77351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133550</xdr:rowOff>
    </xdr:from>
    <xdr:to>
      <xdr:col>36</xdr:col>
      <xdr:colOff>165100</xdr:colOff>
      <xdr:row>79</xdr:row>
      <xdr:rowOff>63700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0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54827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9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138903</xdr:rowOff>
    </xdr:from>
    <xdr:to>
      <xdr:col>55</xdr:col>
      <xdr:colOff>0</xdr:colOff>
      <xdr:row>98</xdr:row>
      <xdr:rowOff>149436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41003"/>
          <a:ext cx="838200" cy="1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138903</xdr:rowOff>
    </xdr:from>
    <xdr:to>
      <xdr:col>50</xdr:col>
      <xdr:colOff>114300</xdr:colOff>
      <xdr:row>98</xdr:row>
      <xdr:rowOff>160398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41003"/>
          <a:ext cx="889000" cy="2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160398</xdr:rowOff>
    </xdr:from>
    <xdr:to>
      <xdr:col>45</xdr:col>
      <xdr:colOff>177800</xdr:colOff>
      <xdr:row>98</xdr:row>
      <xdr:rowOff>167070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62498"/>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140725</xdr:rowOff>
    </xdr:from>
    <xdr:to>
      <xdr:col>41</xdr:col>
      <xdr:colOff>50800</xdr:colOff>
      <xdr:row>98</xdr:row>
      <xdr:rowOff>167070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42825"/>
          <a:ext cx="889000" cy="2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98636</xdr:rowOff>
    </xdr:from>
    <xdr:to>
      <xdr:col>55</xdr:col>
      <xdr:colOff>50800</xdr:colOff>
      <xdr:row>99</xdr:row>
      <xdr:rowOff>28786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13563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88103</xdr:rowOff>
    </xdr:from>
    <xdr:to>
      <xdr:col>50</xdr:col>
      <xdr:colOff>165100</xdr:colOff>
      <xdr:row>99</xdr:row>
      <xdr:rowOff>18253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9380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109598</xdr:rowOff>
    </xdr:from>
    <xdr:to>
      <xdr:col>46</xdr:col>
      <xdr:colOff>38100</xdr:colOff>
      <xdr:row>99</xdr:row>
      <xdr:rowOff>39748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30875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0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116270</xdr:rowOff>
    </xdr:from>
    <xdr:to>
      <xdr:col>41</xdr:col>
      <xdr:colOff>101600</xdr:colOff>
      <xdr:row>99</xdr:row>
      <xdr:rowOff>46420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37547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89925</xdr:rowOff>
    </xdr:from>
    <xdr:to>
      <xdr:col>36</xdr:col>
      <xdr:colOff>165100</xdr:colOff>
      <xdr:row>99</xdr:row>
      <xdr:rowOff>20075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11202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22640</xdr:rowOff>
    </xdr:from>
    <xdr:to>
      <xdr:col>85</xdr:col>
      <xdr:colOff>127000</xdr:colOff>
      <xdr:row>37</xdr:row>
      <xdr:rowOff>32209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66290"/>
          <a:ext cx="8382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32209</xdr:rowOff>
    </xdr:from>
    <xdr:to>
      <xdr:col>81</xdr:col>
      <xdr:colOff>50800</xdr:colOff>
      <xdr:row>37</xdr:row>
      <xdr:rowOff>50023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75859"/>
          <a:ext cx="88900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50023</xdr:rowOff>
    </xdr:from>
    <xdr:to>
      <xdr:col>76</xdr:col>
      <xdr:colOff>114300</xdr:colOff>
      <xdr:row>37</xdr:row>
      <xdr:rowOff>50987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93673"/>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40390</xdr:rowOff>
    </xdr:from>
    <xdr:to>
      <xdr:col>71</xdr:col>
      <xdr:colOff>177800</xdr:colOff>
      <xdr:row>37</xdr:row>
      <xdr:rowOff>50987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84040"/>
          <a:ext cx="889000" cy="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143290</xdr:rowOff>
    </xdr:from>
    <xdr:to>
      <xdr:col>85</xdr:col>
      <xdr:colOff>177800</xdr:colOff>
      <xdr:row>37</xdr:row>
      <xdr:rowOff>73440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121717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9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152859</xdr:rowOff>
    </xdr:from>
    <xdr:to>
      <xdr:col>81</xdr:col>
      <xdr:colOff>101600</xdr:colOff>
      <xdr:row>37</xdr:row>
      <xdr:rowOff>83009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74136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1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170673</xdr:rowOff>
    </xdr:from>
    <xdr:to>
      <xdr:col>76</xdr:col>
      <xdr:colOff>165100</xdr:colOff>
      <xdr:row>37</xdr:row>
      <xdr:rowOff>100823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91950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3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187</xdr:rowOff>
    </xdr:from>
    <xdr:to>
      <xdr:col>72</xdr:col>
      <xdr:colOff>38100</xdr:colOff>
      <xdr:row>37</xdr:row>
      <xdr:rowOff>101787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4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92914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161040</xdr:rowOff>
    </xdr:from>
    <xdr:to>
      <xdr:col>67</xdr:col>
      <xdr:colOff>101600</xdr:colOff>
      <xdr:row>37</xdr:row>
      <xdr:rowOff>91190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3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82317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117430</xdr:rowOff>
    </xdr:from>
    <xdr:to>
      <xdr:col>85</xdr:col>
      <xdr:colOff>127000</xdr:colOff>
      <xdr:row>57</xdr:row>
      <xdr:rowOff>121691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90080"/>
          <a:ext cx="8382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117430</xdr:rowOff>
    </xdr:from>
    <xdr:to>
      <xdr:col>81</xdr:col>
      <xdr:colOff>50800</xdr:colOff>
      <xdr:row>57</xdr:row>
      <xdr:rowOff>150275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90080"/>
          <a:ext cx="889000" cy="3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150275</xdr:rowOff>
    </xdr:from>
    <xdr:to>
      <xdr:col>76</xdr:col>
      <xdr:colOff>114300</xdr:colOff>
      <xdr:row>57</xdr:row>
      <xdr:rowOff>156351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22925"/>
          <a:ext cx="889000" cy="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120525</xdr:rowOff>
    </xdr:from>
    <xdr:to>
      <xdr:col>71</xdr:col>
      <xdr:colOff>177800</xdr:colOff>
      <xdr:row>57</xdr:row>
      <xdr:rowOff>156351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93175"/>
          <a:ext cx="889000" cy="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70891</xdr:rowOff>
    </xdr:from>
    <xdr:to>
      <xdr:col>85</xdr:col>
      <xdr:colOff>177800</xdr:colOff>
      <xdr:row>58</xdr:row>
      <xdr:rowOff>1041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157268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5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66630</xdr:rowOff>
    </xdr:from>
    <xdr:to>
      <xdr:col>81</xdr:col>
      <xdr:colOff>101600</xdr:colOff>
      <xdr:row>57</xdr:row>
      <xdr:rowOff>168230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159357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3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99475</xdr:rowOff>
    </xdr:from>
    <xdr:to>
      <xdr:col>76</xdr:col>
      <xdr:colOff>165100</xdr:colOff>
      <xdr:row>58</xdr:row>
      <xdr:rowOff>29625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20752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6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105551</xdr:rowOff>
    </xdr:from>
    <xdr:to>
      <xdr:col>72</xdr:col>
      <xdr:colOff>38100</xdr:colOff>
      <xdr:row>58</xdr:row>
      <xdr:rowOff>35701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26828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7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69725</xdr:rowOff>
    </xdr:from>
    <xdr:to>
      <xdr:col>67</xdr:col>
      <xdr:colOff>101600</xdr:colOff>
      <xdr:row>57</xdr:row>
      <xdr:rowOff>171325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162452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167749</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197949"/>
          <a:ext cx="838200" cy="31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167749</xdr:rowOff>
    </xdr:from>
    <xdr:to>
      <xdr:col>81</xdr:col>
      <xdr:colOff>50800</xdr:colOff>
      <xdr:row>78</xdr:row>
      <xdr:rowOff>8392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197949"/>
          <a:ext cx="889000" cy="18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8392</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81492"/>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98301</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71401"/>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116949</xdr:rowOff>
    </xdr:from>
    <xdr:to>
      <xdr:col>81</xdr:col>
      <xdr:colOff>101600</xdr:colOff>
      <xdr:row>77</xdr:row>
      <xdr:rowOff>47099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1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63626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92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129042</xdr:rowOff>
    </xdr:from>
    <xdr:to>
      <xdr:col>76</xdr:col>
      <xdr:colOff>165100</xdr:colOff>
      <xdr:row>78</xdr:row>
      <xdr:rowOff>59192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3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50319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42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47501</xdr:rowOff>
    </xdr:from>
    <xdr:to>
      <xdr:col>67</xdr:col>
      <xdr:colOff>101600</xdr:colOff>
      <xdr:row>78</xdr:row>
      <xdr:rowOff>149101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140228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1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72304</xdr:rowOff>
    </xdr:from>
    <xdr:to>
      <xdr:col>85</xdr:col>
      <xdr:colOff>127000</xdr:colOff>
      <xdr:row>97</xdr:row>
      <xdr:rowOff>93432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02954"/>
          <a:ext cx="838200" cy="2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72304</xdr:rowOff>
    </xdr:from>
    <xdr:to>
      <xdr:col>81</xdr:col>
      <xdr:colOff>50800</xdr:colOff>
      <xdr:row>97</xdr:row>
      <xdr:rowOff>80355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02954"/>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80355</xdr:rowOff>
    </xdr:from>
    <xdr:to>
      <xdr:col>76</xdr:col>
      <xdr:colOff>114300</xdr:colOff>
      <xdr:row>97</xdr:row>
      <xdr:rowOff>87255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11005"/>
          <a:ext cx="8890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87255</xdr:rowOff>
    </xdr:from>
    <xdr:to>
      <xdr:col>71</xdr:col>
      <xdr:colOff>177800</xdr:colOff>
      <xdr:row>97</xdr:row>
      <xdr:rowOff>96157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17905"/>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42632</xdr:rowOff>
    </xdr:from>
    <xdr:to>
      <xdr:col>85</xdr:col>
      <xdr:colOff>177800</xdr:colOff>
      <xdr:row>97</xdr:row>
      <xdr:rowOff>144232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7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21059</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21504</xdr:rowOff>
    </xdr:from>
    <xdr:to>
      <xdr:col>81</xdr:col>
      <xdr:colOff>101600</xdr:colOff>
      <xdr:row>97</xdr:row>
      <xdr:rowOff>123104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5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114231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29555</xdr:rowOff>
    </xdr:from>
    <xdr:to>
      <xdr:col>76</xdr:col>
      <xdr:colOff>165100</xdr:colOff>
      <xdr:row>97</xdr:row>
      <xdr:rowOff>131155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122282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5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36455</xdr:rowOff>
    </xdr:from>
    <xdr:to>
      <xdr:col>72</xdr:col>
      <xdr:colOff>38100</xdr:colOff>
      <xdr:row>97</xdr:row>
      <xdr:rowOff>138055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129182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5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45357</xdr:rowOff>
    </xdr:from>
    <xdr:to>
      <xdr:col>67</xdr:col>
      <xdr:colOff>101600</xdr:colOff>
      <xdr:row>97</xdr:row>
      <xdr:rowOff>146957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7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138084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156,346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や埼玉県平均を下回っているものの、町の歳出としては高い割合となっているため、今後も福祉施策の精査を行い、適正な住民サービスとなるよう検討を続け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埼玉県鳩山町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財政調整基金残高は、適切な財源の確保と歳出の精査により、大きい取り崩しを回避しているが、物価高騰等の影響により、一般財源の不足分を繰り入れたことにより、令和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年度末財政調整基金残高は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ポイントの減少となった。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今後も事務事業の見直し等を行い、健全な財政運営に努めていく。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埼玉県鳩山町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一般会計および特別会計等の全ての会計において黒字となっている。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地方公営企業法適用事業である水道事業会計では、他会計とは異なり、当年度内の歳入歳出以外に流動資産なども算出に含まれるため、比率が大きくなっている。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般会計においては、国民健康保険事業、介護保険事業及び後期高齢者医療保険事業の各特別会計に対して、各特別会計事業が増大すれば連動して法定負担も増加するため、自主財源の確保や歳出の更なる削減をしていかなければならず、実質赤字比率がなかったとはいえ、楽観視できな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そのため、今後においても限りある予算の効率性を高め、適切な受益者負担となるよう健全な財政運営及び経営管理を推進していく必要がある。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U20" workbookViewId="0">
      <selection activeCell="E51" sqref="E51:DI51"/>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5926976</v>
      </c>
      <c r="BO4" s="371"/>
      <c r="BP4" s="371"/>
      <c r="BQ4" s="371"/>
      <c r="BR4" s="371"/>
      <c r="BS4" s="371"/>
      <c r="BT4" s="371"/>
      <c r="BU4" s="372"/>
      <c r="BV4" s="370">
        <v>6277690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6.5</v>
      </c>
      <c r="CU4" s="377"/>
      <c r="CV4" s="377"/>
      <c r="CW4" s="377"/>
      <c r="CX4" s="377"/>
      <c r="CY4" s="377"/>
      <c r="CZ4" s="377"/>
      <c r="DA4" s="378"/>
      <c r="DB4" s="376">
        <v>5.4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5633726</v>
      </c>
      <c r="BO5" s="408"/>
      <c r="BP5" s="408"/>
      <c r="BQ5" s="408"/>
      <c r="BR5" s="408"/>
      <c r="BS5" s="408"/>
      <c r="BT5" s="408"/>
      <c r="BU5" s="409"/>
      <c r="BV5" s="407">
        <v>6038856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92.1</v>
      </c>
      <c r="CU5" s="405"/>
      <c r="CV5" s="405"/>
      <c r="CW5" s="405"/>
      <c r="CX5" s="405"/>
      <c r="CY5" s="405"/>
      <c r="CZ5" s="405"/>
      <c r="DA5" s="406"/>
      <c r="DB5" s="404">
        <v>91.2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293250</v>
      </c>
      <c r="BO6" s="408"/>
      <c r="BP6" s="408"/>
      <c r="BQ6" s="408"/>
      <c r="BR6" s="408"/>
      <c r="BS6" s="408"/>
      <c r="BT6" s="408"/>
      <c r="BU6" s="409"/>
      <c r="BV6" s="407">
        <v>238834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92.4</v>
      </c>
      <c r="CU6" s="445"/>
      <c r="CV6" s="445"/>
      <c r="CW6" s="445"/>
      <c r="CX6" s="445"/>
      <c r="CY6" s="445"/>
      <c r="CZ6" s="445"/>
      <c r="DA6" s="446"/>
      <c r="DB6" s="444">
        <v>92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32125</v>
      </c>
      <c r="BO7" s="408"/>
      <c r="BP7" s="408"/>
      <c r="BQ7" s="408"/>
      <c r="BR7" s="408"/>
      <c r="BS7" s="408"/>
      <c r="BT7" s="408"/>
      <c r="BU7" s="409"/>
      <c r="BV7" s="407">
        <v>27145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4013064</v>
      </c>
      <c r="CU7" s="408"/>
      <c r="CV7" s="408"/>
      <c r="CW7" s="408"/>
      <c r="CX7" s="408"/>
      <c r="CY7" s="408"/>
      <c r="CZ7" s="408"/>
      <c r="DA7" s="409"/>
      <c r="DB7" s="407">
        <v>3913426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261125</v>
      </c>
      <c r="BO8" s="408"/>
      <c r="BP8" s="408"/>
      <c r="BQ8" s="408"/>
      <c r="BR8" s="408"/>
      <c r="BS8" s="408"/>
      <c r="BT8" s="408"/>
      <c r="BU8" s="409"/>
      <c r="BV8" s="407">
        <v>211689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0.51</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13560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49436</v>
      </c>
      <c r="BO9" s="408"/>
      <c r="BP9" s="408"/>
      <c r="BQ9" s="408"/>
      <c r="BR9" s="408"/>
      <c r="BS9" s="408"/>
      <c r="BT9" s="408"/>
      <c r="BU9" s="409"/>
      <c r="BV9" s="407">
        <v>-53554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12.8</v>
      </c>
      <c r="CU9" s="405"/>
      <c r="CV9" s="405"/>
      <c r="CW9" s="405"/>
      <c r="CX9" s="405"/>
      <c r="CY9" s="405"/>
      <c r="CZ9" s="405"/>
      <c r="DA9" s="406"/>
      <c r="DB9" s="404">
        <v>13.5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14338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477</v>
      </c>
      <c r="BO10" s="408"/>
      <c r="BP10" s="408"/>
      <c r="BQ10" s="408"/>
      <c r="BR10" s="408"/>
      <c r="BS10" s="408"/>
      <c r="BT10" s="408"/>
      <c r="BU10" s="409"/>
      <c r="BV10" s="407">
        <v>159368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12782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20237</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12615</v>
      </c>
      <c r="S13" s="492"/>
      <c r="T13" s="492"/>
      <c r="U13" s="492"/>
      <c r="V13" s="493"/>
      <c r="W13" s="423" t="s">
        <v>131</v>
      </c>
      <c r="X13" s="424"/>
      <c r="Y13" s="424"/>
      <c r="Z13" s="424"/>
      <c r="AA13" s="424"/>
      <c r="AB13" s="414"/>
      <c r="AC13" s="458">
        <v>166</v>
      </c>
      <c r="AD13" s="459"/>
      <c r="AE13" s="459"/>
      <c r="AF13" s="459"/>
      <c r="AG13" s="501"/>
      <c r="AH13" s="458">
        <v>213</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29676</v>
      </c>
      <c r="BO13" s="408"/>
      <c r="BP13" s="408"/>
      <c r="BQ13" s="408"/>
      <c r="BR13" s="408"/>
      <c r="BS13" s="408"/>
      <c r="BT13" s="408"/>
      <c r="BU13" s="409"/>
      <c r="BV13" s="407">
        <v>105814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11.7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12967</v>
      </c>
      <c r="S14" s="492"/>
      <c r="T14" s="492"/>
      <c r="U14" s="492"/>
      <c r="V14" s="493"/>
      <c r="W14" s="397"/>
      <c r="X14" s="398"/>
      <c r="Y14" s="398"/>
      <c r="Z14" s="398"/>
      <c r="AA14" s="398"/>
      <c r="AB14" s="387"/>
      <c r="AC14" s="494">
        <v>2.9</v>
      </c>
      <c r="AD14" s="495"/>
      <c r="AE14" s="495"/>
      <c r="AF14" s="495"/>
      <c r="AG14" s="496"/>
      <c r="AH14" s="494">
        <v>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71.3</v>
      </c>
      <c r="CU14" s="506"/>
      <c r="CV14" s="506"/>
      <c r="CW14" s="506"/>
      <c r="CX14" s="506"/>
      <c r="CY14" s="506"/>
      <c r="CZ14" s="506"/>
      <c r="DA14" s="507"/>
      <c r="DB14" s="505">
        <v>76.599999999999994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12825</v>
      </c>
      <c r="S15" s="492"/>
      <c r="T15" s="492"/>
      <c r="U15" s="492"/>
      <c r="V15" s="493"/>
      <c r="W15" s="423" t="s">
        <v>137</v>
      </c>
      <c r="X15" s="424"/>
      <c r="Y15" s="424"/>
      <c r="Z15" s="424"/>
      <c r="AA15" s="424"/>
      <c r="AB15" s="414"/>
      <c r="AC15" s="458">
        <v>1401</v>
      </c>
      <c r="AD15" s="459"/>
      <c r="AE15" s="459"/>
      <c r="AF15" s="459"/>
      <c r="AG15" s="501"/>
      <c r="AH15" s="458">
        <v>1662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1761372</v>
      </c>
      <c r="BO15" s="371"/>
      <c r="BP15" s="371"/>
      <c r="BQ15" s="371"/>
      <c r="BR15" s="371"/>
      <c r="BS15" s="371"/>
      <c r="BT15" s="371"/>
      <c r="BU15" s="372"/>
      <c r="BV15" s="370">
        <v>1716836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24.6</v>
      </c>
      <c r="AD16" s="495"/>
      <c r="AE16" s="495"/>
      <c r="AF16" s="495"/>
      <c r="AG16" s="496"/>
      <c r="AH16" s="494">
        <v>26.6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3533062</v>
      </c>
      <c r="BO16" s="408"/>
      <c r="BP16" s="408"/>
      <c r="BQ16" s="408"/>
      <c r="BR16" s="408"/>
      <c r="BS16" s="408"/>
      <c r="BT16" s="408"/>
      <c r="BU16" s="409"/>
      <c r="BV16" s="407">
        <v>3429119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4119</v>
      </c>
      <c r="AD17" s="459"/>
      <c r="AE17" s="459"/>
      <c r="AF17" s="459"/>
      <c r="AG17" s="501"/>
      <c r="AH17" s="458">
        <v>4370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2226742</v>
      </c>
      <c r="BO17" s="408"/>
      <c r="BP17" s="408"/>
      <c r="BQ17" s="408"/>
      <c r="BR17" s="408"/>
      <c r="BS17" s="408"/>
      <c r="BT17" s="408"/>
      <c r="BU17" s="409"/>
      <c r="BV17" s="407">
        <v>2167072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25.73</v>
      </c>
      <c r="M18" s="534"/>
      <c r="N18" s="534"/>
      <c r="O18" s="534"/>
      <c r="P18" s="534"/>
      <c r="Q18" s="534"/>
      <c r="R18" s="535"/>
      <c r="S18" s="535"/>
      <c r="T18" s="535"/>
      <c r="U18" s="535"/>
      <c r="V18" s="536"/>
      <c r="W18" s="425"/>
      <c r="X18" s="426"/>
      <c r="Y18" s="426"/>
      <c r="Z18" s="426"/>
      <c r="AA18" s="426"/>
      <c r="AB18" s="417"/>
      <c r="AC18" s="537">
        <v>72.400000000000006</v>
      </c>
      <c r="AD18" s="538"/>
      <c r="AE18" s="538"/>
      <c r="AF18" s="538"/>
      <c r="AG18" s="539"/>
      <c r="AH18" s="537">
        <v>70</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3782196</v>
      </c>
      <c r="BO18" s="408"/>
      <c r="BP18" s="408"/>
      <c r="BQ18" s="408"/>
      <c r="BR18" s="408"/>
      <c r="BS18" s="408"/>
      <c r="BT18" s="408"/>
      <c r="BU18" s="409"/>
      <c r="BV18" s="407">
        <v>3669192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527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4770440</v>
      </c>
      <c r="BO19" s="408"/>
      <c r="BP19" s="408"/>
      <c r="BQ19" s="408"/>
      <c r="BR19" s="408"/>
      <c r="BS19" s="408"/>
      <c r="BT19" s="408"/>
      <c r="BU19" s="409"/>
      <c r="BV19" s="407">
        <v>5036104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5399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5709178</v>
      </c>
      <c r="BO22" s="371"/>
      <c r="BP22" s="371"/>
      <c r="BQ22" s="371"/>
      <c r="BR22" s="371"/>
      <c r="BS22" s="371"/>
      <c r="BT22" s="371"/>
      <c r="BU22" s="372"/>
      <c r="BV22" s="370">
        <v>6151320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2858409</v>
      </c>
      <c r="BO23" s="408"/>
      <c r="BP23" s="408"/>
      <c r="BQ23" s="408"/>
      <c r="BR23" s="408"/>
      <c r="BS23" s="408"/>
      <c r="BT23" s="408"/>
      <c r="BU23" s="409"/>
      <c r="BV23" s="407">
        <v>3160199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7030</v>
      </c>
      <c r="R24" s="459"/>
      <c r="S24" s="459"/>
      <c r="T24" s="459"/>
      <c r="U24" s="459"/>
      <c r="V24" s="501"/>
      <c r="W24" s="553"/>
      <c r="X24" s="554"/>
      <c r="Y24" s="555"/>
      <c r="Z24" s="457" t="s">
        <v>162</v>
      </c>
      <c r="AA24" s="437"/>
      <c r="AB24" s="437"/>
      <c r="AC24" s="437"/>
      <c r="AD24" s="437"/>
      <c r="AE24" s="437"/>
      <c r="AF24" s="437"/>
      <c r="AG24" s="438"/>
      <c r="AH24" s="458">
        <v>103</v>
      </c>
      <c r="AI24" s="459"/>
      <c r="AJ24" s="459"/>
      <c r="AK24" s="459"/>
      <c r="AL24" s="501"/>
      <c r="AM24" s="458">
        <v>321463</v>
      </c>
      <c r="AN24" s="459"/>
      <c r="AO24" s="459"/>
      <c r="AP24" s="459"/>
      <c r="AQ24" s="459"/>
      <c r="AR24" s="501"/>
      <c r="AS24" s="458">
        <v>3121</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3466245</v>
      </c>
      <c r="BO24" s="408"/>
      <c r="BP24" s="408"/>
      <c r="BQ24" s="408"/>
      <c r="BR24" s="408"/>
      <c r="BS24" s="408"/>
      <c r="BT24" s="408"/>
      <c r="BU24" s="409"/>
      <c r="BV24" s="407">
        <v>3696721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5840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5580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2980</v>
      </c>
      <c r="R27" s="459"/>
      <c r="S27" s="459"/>
      <c r="T27" s="459"/>
      <c r="U27" s="459"/>
      <c r="V27" s="501"/>
      <c r="W27" s="553"/>
      <c r="X27" s="554"/>
      <c r="Y27" s="555"/>
      <c r="Z27" s="457" t="s">
        <v>172</v>
      </c>
      <c r="AA27" s="437"/>
      <c r="AB27" s="437"/>
      <c r="AC27" s="437"/>
      <c r="AD27" s="437"/>
      <c r="AE27" s="437"/>
      <c r="AF27" s="437"/>
      <c r="AG27" s="438"/>
      <c r="AH27" s="458">
        <v>4</v>
      </c>
      <c r="AI27" s="459"/>
      <c r="AJ27" s="459"/>
      <c r="AK27" s="459"/>
      <c r="AL27" s="501"/>
      <c r="AM27" s="458">
        <v>14120</v>
      </c>
      <c r="AN27" s="459"/>
      <c r="AO27" s="459"/>
      <c r="AP27" s="459"/>
      <c r="AQ27" s="459"/>
      <c r="AR27" s="501"/>
      <c r="AS27" s="458">
        <v>3530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211270</v>
      </c>
      <c r="BO27" s="530"/>
      <c r="BP27" s="530"/>
      <c r="BQ27" s="530"/>
      <c r="BR27" s="530"/>
      <c r="BS27" s="530"/>
      <c r="BT27" s="530"/>
      <c r="BU27" s="531"/>
      <c r="BV27" s="529">
        <v>211270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2320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810051</v>
      </c>
      <c r="BO28" s="371"/>
      <c r="BP28" s="371"/>
      <c r="BQ28" s="371"/>
      <c r="BR28" s="371"/>
      <c r="BS28" s="371"/>
      <c r="BT28" s="371"/>
      <c r="BU28" s="372"/>
      <c r="BV28" s="370">
        <v>829811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10</v>
      </c>
      <c r="M29" s="459"/>
      <c r="N29" s="459"/>
      <c r="O29" s="459"/>
      <c r="P29" s="501"/>
      <c r="Q29" s="458">
        <v>2110</v>
      </c>
      <c r="R29" s="459"/>
      <c r="S29" s="459"/>
      <c r="T29" s="459"/>
      <c r="U29" s="459"/>
      <c r="V29" s="501"/>
      <c r="W29" s="556"/>
      <c r="X29" s="557"/>
      <c r="Y29" s="558"/>
      <c r="Z29" s="457" t="s">
        <v>178</v>
      </c>
      <c r="AA29" s="437"/>
      <c r="AB29" s="437"/>
      <c r="AC29" s="437"/>
      <c r="AD29" s="437"/>
      <c r="AE29" s="437"/>
      <c r="AF29" s="437"/>
      <c r="AG29" s="438"/>
      <c r="AH29" s="458">
        <v>107</v>
      </c>
      <c r="AI29" s="459"/>
      <c r="AJ29" s="459"/>
      <c r="AK29" s="459"/>
      <c r="AL29" s="501"/>
      <c r="AM29" s="458">
        <v>335583</v>
      </c>
      <c r="AN29" s="459"/>
      <c r="AO29" s="459"/>
      <c r="AP29" s="459"/>
      <c r="AQ29" s="459"/>
      <c r="AR29" s="501"/>
      <c r="AS29" s="458">
        <v>3136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139431</v>
      </c>
      <c r="BO29" s="408"/>
      <c r="BP29" s="408"/>
      <c r="BQ29" s="408"/>
      <c r="BR29" s="408"/>
      <c r="BS29" s="408"/>
      <c r="BT29" s="408"/>
      <c r="BU29" s="409"/>
      <c r="BV29" s="407">
        <v>132346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96.4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484707</v>
      </c>
      <c r="BO30" s="530"/>
      <c r="BP30" s="530"/>
      <c r="BQ30" s="530"/>
      <c r="BR30" s="530"/>
      <c r="BS30" s="530"/>
      <c r="BT30" s="530"/>
      <c r="BU30" s="531"/>
      <c r="BV30" s="529">
        <v>463407</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毛呂山・越生・鳩山公共下水道組合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西入間広域消防組合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埼玉西部環境保全組合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坂戸地区衛生組合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広域静苑組合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埼玉県後期高齢者医療広域組合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埼玉県後期高齢者医療広域組合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埼玉県市町村総合事務組合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埼玉県市町村総合事務組合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彩の国さいたま人づくり広域連合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8BqyIw6GuDQSwsxe8ibfL/cjjfXqciEhC3Fx/ewpC+3tOJSqpIyU/X6nNDTNb2ozdcMh2gFDrNB1KCDNqQ1Lg==" saltValue="1FPvx81Y/3oUvyMMtQzW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K32"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17.84</v>
      </c>
      <c r="G34" s="33">
        <v>16.75</v>
      </c>
      <c r="H34" s="33">
        <v>16.53</v>
      </c>
      <c r="I34" s="33">
        <v>15.91</v>
      </c>
      <c r="J34" s="34">
        <v>16.190000000000001</v>
      </c>
      <c r="K34" s="22"/>
      <c r="L34" s="22"/>
      <c r="M34" s="22"/>
      <c r="N34" s="22"/>
      <c r="O34" s="22"/>
      <c r="P34" s="22"/>
    </row>
    <row r="35" spans="1:16" ht="39" customHeight="1" x14ac:dyDescent="0.2">
      <c r="A35" s="22"/>
      <c r="B35" s="35"/>
      <c r="C35" s="1145" t="s">
        <v>531</v>
      </c>
      <c r="D35" s="1146"/>
      <c r="E35" s="1147"/>
      <c r="F35" s="36">
        <v>4.67</v>
      </c>
      <c r="G35" s="37">
        <v>5.64</v>
      </c>
      <c r="H35" s="37">
        <v>6.81</v>
      </c>
      <c r="I35" s="37">
        <v>5.4</v>
      </c>
      <c r="J35" s="38">
        <v>6.5</v>
      </c>
      <c r="K35" s="22"/>
      <c r="L35" s="22"/>
      <c r="M35" s="22"/>
      <c r="N35" s="22"/>
      <c r="O35" s="22"/>
      <c r="P35" s="22"/>
    </row>
    <row r="36" spans="1:16" ht="39" customHeight="1" x14ac:dyDescent="0.2">
      <c r="A36" s="22"/>
      <c r="B36" s="35"/>
      <c r="C36" s="1145" t="s">
        <v>532</v>
      </c>
      <c r="D36" s="1146"/>
      <c r="E36" s="1147"/>
      <c r="F36" s="36">
        <v>1.72</v>
      </c>
      <c r="G36" s="37">
        <v>1.74</v>
      </c>
      <c r="H36" s="37">
        <v>2.6</v>
      </c>
      <c r="I36" s="37">
        <v>2.13</v>
      </c>
      <c r="J36" s="38">
        <v>1.43</v>
      </c>
      <c r="K36" s="22"/>
      <c r="L36" s="22"/>
      <c r="M36" s="22"/>
      <c r="N36" s="22"/>
      <c r="O36" s="22"/>
      <c r="P36" s="22"/>
    </row>
    <row r="37" spans="1:16" ht="39" customHeight="1" x14ac:dyDescent="0.2">
      <c r="A37" s="22"/>
      <c r="B37" s="35"/>
      <c r="C37" s="1145" t="s">
        <v>533</v>
      </c>
      <c r="D37" s="1146"/>
      <c r="E37" s="1147"/>
      <c r="F37" s="36" t="s">
        <v>487</v>
      </c>
      <c r="G37" s="37" t="s">
        <v>487</v>
      </c>
      <c r="H37" s="37" t="s">
        <v>487</v>
      </c>
      <c r="I37" s="37">
        <v>0.74</v>
      </c>
      <c r="J37" s="38">
        <v>1.42</v>
      </c>
      <c r="K37" s="22"/>
      <c r="L37" s="22"/>
      <c r="M37" s="22"/>
      <c r="N37" s="22"/>
      <c r="O37" s="22"/>
      <c r="P37" s="22"/>
    </row>
    <row r="38" spans="1:16" ht="39" customHeight="1" x14ac:dyDescent="0.2">
      <c r="A38" s="22"/>
      <c r="B38" s="35"/>
      <c r="C38" s="1145" t="s">
        <v>534</v>
      </c>
      <c r="D38" s="1146"/>
      <c r="E38" s="1147"/>
      <c r="F38" s="36">
        <v>3.16</v>
      </c>
      <c r="G38" s="37">
        <v>1.66</v>
      </c>
      <c r="H38" s="37">
        <v>1.0900000000000001</v>
      </c>
      <c r="I38" s="37">
        <v>1.34</v>
      </c>
      <c r="J38" s="38">
        <v>0.93</v>
      </c>
      <c r="K38" s="22"/>
      <c r="L38" s="22"/>
      <c r="M38" s="22"/>
      <c r="N38" s="22"/>
      <c r="O38" s="22"/>
      <c r="P38" s="22"/>
    </row>
    <row r="39" spans="1:16" ht="39" customHeight="1" x14ac:dyDescent="0.2">
      <c r="A39" s="22"/>
      <c r="B39" s="35"/>
      <c r="C39" s="1145" t="s">
        <v>535</v>
      </c>
      <c r="D39" s="1146"/>
      <c r="E39" s="1147"/>
      <c r="F39" s="36">
        <v>0.02</v>
      </c>
      <c r="G39" s="37">
        <v>0.03</v>
      </c>
      <c r="H39" s="37">
        <v>0.03</v>
      </c>
      <c r="I39" s="37">
        <v>0.03</v>
      </c>
      <c r="J39" s="38">
        <v>0.02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537</v>
      </c>
      <c r="D43" s="1149"/>
      <c r="E43" s="1150"/>
      <c r="F43" s="41">
        <v>7.0000000000000007E-2</v>
      </c>
      <c r="G43" s="42">
        <v>0.03</v>
      </c>
      <c r="H43" s="42">
        <v>0.04</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OJ6TrLGnODh4mRTW2pNbQbDhI19UY55RzmaQxML/isLBu3+A0IcnZL6qCYmd36AcwP8GT0eMoGXYn7Fy1xvdQ==" saltValue="G1UCewh8WpuoDJfhBq7G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N44"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632</v>
      </c>
      <c r="L45" s="60">
        <v>651</v>
      </c>
      <c r="M45" s="60">
        <v>664</v>
      </c>
      <c r="N45" s="60">
        <v>677</v>
      </c>
      <c r="O45" s="61">
        <v>609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26</v>
      </c>
      <c r="L48" s="64">
        <v>28</v>
      </c>
      <c r="M48" s="64">
        <v>30</v>
      </c>
      <c r="N48" s="64">
        <v>31</v>
      </c>
      <c r="O48" s="65">
        <v>18</v>
      </c>
      <c r="P48" s="48"/>
      <c r="Q48" s="48"/>
      <c r="R48" s="48"/>
      <c r="S48" s="48"/>
      <c r="T48" s="48"/>
      <c r="U48" s="48"/>
    </row>
    <row r="49" spans="1:21" ht="30.75" customHeight="1" x14ac:dyDescent="0.2">
      <c r="A49" s="48"/>
      <c r="B49" s="1155"/>
      <c r="C49" s="1156"/>
      <c r="D49" s="62"/>
      <c r="E49" s="1161" t="s">
        <v>14</v>
      </c>
      <c r="F49" s="1161"/>
      <c r="G49" s="1161"/>
      <c r="H49" s="1161"/>
      <c r="I49" s="1161"/>
      <c r="J49" s="1162"/>
      <c r="K49" s="63">
        <v>152</v>
      </c>
      <c r="L49" s="64">
        <v>156</v>
      </c>
      <c r="M49" s="64">
        <v>152</v>
      </c>
      <c r="N49" s="64">
        <v>151</v>
      </c>
      <c r="O49" s="65">
        <v>179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442</v>
      </c>
      <c r="L52" s="64">
        <v>445</v>
      </c>
      <c r="M52" s="64">
        <v>452</v>
      </c>
      <c r="N52" s="64">
        <v>410</v>
      </c>
      <c r="O52" s="65">
        <v>404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368</v>
      </c>
      <c r="L53" s="69">
        <v>390</v>
      </c>
      <c r="M53" s="69">
        <v>394</v>
      </c>
      <c r="N53" s="69">
        <v>449</v>
      </c>
      <c r="O53" s="70">
        <v>402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cmlnbs1GsnKfvHkDYgxxkolUZrR2RBVJvgmIJoh2afAd8JZtm4DgHr0A5F4vfFJIGW0RF18ky6ujrv8UkyKWw==" saltValue="Odb+njqmw+6MT1h8qodj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M39"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7372</v>
      </c>
      <c r="J41" s="344">
        <v>7052</v>
      </c>
      <c r="K41" s="344">
        <v>6561</v>
      </c>
      <c r="L41" s="344">
        <v>6151</v>
      </c>
      <c r="M41" s="345">
        <v>5709</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265</v>
      </c>
      <c r="J43" s="347">
        <v>268</v>
      </c>
      <c r="K43" s="347">
        <v>285</v>
      </c>
      <c r="L43" s="347">
        <v>287</v>
      </c>
      <c r="M43" s="348">
        <v>227</v>
      </c>
    </row>
    <row r="44" spans="2:13" ht="27.75" customHeight="1" x14ac:dyDescent="0.2">
      <c r="B44" s="1186"/>
      <c r="C44" s="1187"/>
      <c r="D44" s="106"/>
      <c r="E44" s="1192" t="s">
        <v>34</v>
      </c>
      <c r="F44" s="1192"/>
      <c r="G44" s="1192"/>
      <c r="H44" s="1193"/>
      <c r="I44" s="346">
        <v>1438</v>
      </c>
      <c r="J44" s="347">
        <v>1674</v>
      </c>
      <c r="K44" s="347">
        <v>2046</v>
      </c>
      <c r="L44" s="347">
        <v>2024</v>
      </c>
      <c r="M44" s="348">
        <v>1956</v>
      </c>
    </row>
    <row r="45" spans="2:13" ht="27.75" customHeight="1" x14ac:dyDescent="0.2">
      <c r="B45" s="1186"/>
      <c r="C45" s="1187"/>
      <c r="D45" s="106"/>
      <c r="E45" s="1192" t="s">
        <v>35</v>
      </c>
      <c r="F45" s="1192"/>
      <c r="G45" s="1192"/>
      <c r="H45" s="1193"/>
      <c r="I45" s="346">
        <v>692</v>
      </c>
      <c r="J45" s="347">
        <v>652</v>
      </c>
      <c r="K45" s="347">
        <v>678</v>
      </c>
      <c r="L45" s="347">
        <v>632</v>
      </c>
      <c r="M45" s="348">
        <v>666</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1051</v>
      </c>
      <c r="J50" s="347">
        <v>1653</v>
      </c>
      <c r="K50" s="347">
        <v>1733</v>
      </c>
      <c r="L50" s="347">
        <v>1871</v>
      </c>
      <c r="M50" s="348">
        <v>1771</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4823</v>
      </c>
      <c r="J52" s="347">
        <v>4795</v>
      </c>
      <c r="K52" s="347">
        <v>4732</v>
      </c>
      <c r="L52" s="347">
        <v>4539</v>
      </c>
      <c r="M52" s="348">
        <v>4205</v>
      </c>
    </row>
    <row r="53" spans="2:13" ht="27.75" customHeight="1" thickBot="1" x14ac:dyDescent="0.25">
      <c r="B53" s="1199" t="s">
        <v>19</v>
      </c>
      <c r="C53" s="1200"/>
      <c r="D53" s="110"/>
      <c r="E53" s="1201" t="s">
        <v>44</v>
      </c>
      <c r="F53" s="1201"/>
      <c r="G53" s="1201"/>
      <c r="H53" s="1202"/>
      <c r="I53" s="349">
        <v>3893</v>
      </c>
      <c r="J53" s="350">
        <v>3197</v>
      </c>
      <c r="K53" s="350">
        <v>3106</v>
      </c>
      <c r="L53" s="350">
        <v>2685</v>
      </c>
      <c r="M53" s="351">
        <v>2582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blV54v5RxpzDMboJtG1ewK7jHeYS9bAh6sJJ+QGy5sPXcLQ6uup5bcmyoKnwP+iP2epO7QkmqJghUsS5/eWD2A==" saltValue="PCi9IKBF/3EvF+OSINnV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670</v>
      </c>
      <c r="G55" s="352">
        <v>830</v>
      </c>
      <c r="H55" s="353">
        <v>810</v>
      </c>
    </row>
    <row r="56" spans="2:8" ht="52.5" customHeight="1" x14ac:dyDescent="0.2">
      <c r="B56" s="122"/>
      <c r="C56" s="1213" t="s">
        <v>47</v>
      </c>
      <c r="D56" s="1213"/>
      <c r="E56" s="1214"/>
      <c r="F56" s="354">
        <v>111</v>
      </c>
      <c r="G56" s="354">
        <v>132</v>
      </c>
      <c r="H56" s="355">
        <v>139</v>
      </c>
    </row>
    <row r="57" spans="2:8" ht="53.25" customHeight="1" x14ac:dyDescent="0.2">
      <c r="B57" s="122"/>
      <c r="C57" s="1215" t="s">
        <v>48</v>
      </c>
      <c r="D57" s="1215"/>
      <c r="E57" s="1216"/>
      <c r="F57" s="356">
        <v>411</v>
      </c>
      <c r="G57" s="356">
        <v>463</v>
      </c>
      <c r="H57" s="357">
        <v>485</v>
      </c>
    </row>
    <row r="58" spans="2:8" ht="45.75" customHeight="1" x14ac:dyDescent="0.2">
      <c r="B58" s="123"/>
      <c r="C58" s="1203" t="s">
        <v>555</v>
      </c>
      <c r="D58" s="1204"/>
      <c r="E58" s="1205"/>
      <c r="F58" s="358">
        <v>214</v>
      </c>
      <c r="G58" s="358">
        <v>218</v>
      </c>
      <c r="H58" s="359">
        <v>222</v>
      </c>
    </row>
    <row r="59" spans="2:8" ht="45.75" customHeight="1" x14ac:dyDescent="0.2">
      <c r="B59" s="123"/>
      <c r="C59" s="1203" t="s">
        <v>556</v>
      </c>
      <c r="D59" s="1204"/>
      <c r="E59" s="1205"/>
      <c r="F59" s="358">
        <v>78</v>
      </c>
      <c r="G59" s="358">
        <v>159</v>
      </c>
      <c r="H59" s="359">
        <v>178</v>
      </c>
    </row>
    <row r="60" spans="2:8" ht="45.75" customHeight="1" x14ac:dyDescent="0.2">
      <c r="B60" s="123"/>
      <c r="C60" s="1203" t="s">
        <v>557</v>
      </c>
      <c r="D60" s="1204"/>
      <c r="E60" s="1205"/>
      <c r="F60" s="358">
        <v>43</v>
      </c>
      <c r="G60" s="358">
        <v>57</v>
      </c>
      <c r="H60" s="359">
        <v>46</v>
      </c>
    </row>
    <row r="61" spans="2:8" ht="45.75" customHeight="1" x14ac:dyDescent="0.2">
      <c r="B61" s="123"/>
      <c r="C61" s="1203" t="s">
        <v>558</v>
      </c>
      <c r="D61" s="1204"/>
      <c r="E61" s="1205"/>
      <c r="F61" s="358">
        <v>11</v>
      </c>
      <c r="G61" s="358">
        <v>24</v>
      </c>
      <c r="H61" s="359">
        <v>34</v>
      </c>
    </row>
    <row r="62" spans="2:8" ht="45.75" customHeight="1" thickBot="1" x14ac:dyDescent="0.25">
      <c r="B62" s="124"/>
      <c r="C62" s="1206" t="s">
        <v>559</v>
      </c>
      <c r="D62" s="1207"/>
      <c r="E62" s="1208"/>
      <c r="F62" s="360">
        <v>5</v>
      </c>
      <c r="G62" s="360">
        <v>5</v>
      </c>
      <c r="H62" s="361">
        <v>5</v>
      </c>
    </row>
    <row r="63" spans="2:8" ht="52.5" customHeight="1" thickBot="1" x14ac:dyDescent="0.25">
      <c r="B63" s="125"/>
      <c r="C63" s="1209" t="s">
        <v>49</v>
      </c>
      <c r="D63" s="1209"/>
      <c r="E63" s="1210"/>
      <c r="F63" s="362">
        <v>1192</v>
      </c>
      <c r="G63" s="362">
        <v>1426</v>
      </c>
      <c r="H63" s="363">
        <v>1434</v>
      </c>
    </row>
    <row r="64" spans="2:8" ht="13.2" x14ac:dyDescent="0.2"/>
  </sheetData>
  <sheetProtection algorithmName="SHA-512" hashValue="7OejU8hr6HEog10czbCIS05douu/pUSOXQGh5c1+NeIOerbDbsuPmAZgNarC8ngi5u9ZzjrqfYhs82KeGQwo0Q==" saltValue="BBU2gforRiBuAVINIJ5q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101722</v>
      </c>
      <c r="E3" s="144"/>
      <c r="F3" s="145">
        <v>117234</v>
      </c>
      <c r="G3" s="146"/>
      <c r="H3" s="147"/>
    </row>
    <row r="4" spans="1:8" x14ac:dyDescent="0.2">
      <c r="A4" s="148"/>
      <c r="B4" s="149"/>
      <c r="C4" s="150"/>
      <c r="D4" s="151">
        <v>73780</v>
      </c>
      <c r="E4" s="152"/>
      <c r="F4" s="153">
        <v>59796</v>
      </c>
      <c r="G4" s="154"/>
      <c r="H4" s="155"/>
    </row>
    <row r="5" spans="1:8" x14ac:dyDescent="0.2">
      <c r="A5" s="136" t="s">
        <v>519</v>
      </c>
      <c r="B5" s="141"/>
      <c r="C5" s="142"/>
      <c r="D5" s="143">
        <v>23714</v>
      </c>
      <c r="E5" s="144"/>
      <c r="F5" s="145">
        <v>97758</v>
      </c>
      <c r="G5" s="146"/>
      <c r="H5" s="147"/>
    </row>
    <row r="6" spans="1:8" x14ac:dyDescent="0.2">
      <c r="A6" s="148"/>
      <c r="B6" s="149"/>
      <c r="C6" s="150"/>
      <c r="D6" s="151">
        <v>21451</v>
      </c>
      <c r="E6" s="152"/>
      <c r="F6" s="153">
        <v>45946</v>
      </c>
      <c r="G6" s="154"/>
      <c r="H6" s="155"/>
    </row>
    <row r="7" spans="1:8" x14ac:dyDescent="0.2">
      <c r="A7" s="136" t="s">
        <v>520</v>
      </c>
      <c r="B7" s="141"/>
      <c r="C7" s="142"/>
      <c r="D7" s="143">
        <v>22773</v>
      </c>
      <c r="E7" s="144"/>
      <c r="F7" s="145">
        <v>91338</v>
      </c>
      <c r="G7" s="146"/>
      <c r="H7" s="147"/>
    </row>
    <row r="8" spans="1:8" x14ac:dyDescent="0.2">
      <c r="A8" s="148"/>
      <c r="B8" s="149"/>
      <c r="C8" s="150"/>
      <c r="D8" s="151">
        <v>18826</v>
      </c>
      <c r="E8" s="152"/>
      <c r="F8" s="153">
        <v>43989</v>
      </c>
      <c r="G8" s="154"/>
      <c r="H8" s="155"/>
    </row>
    <row r="9" spans="1:8" x14ac:dyDescent="0.2">
      <c r="A9" s="136" t="s">
        <v>521</v>
      </c>
      <c r="B9" s="141"/>
      <c r="C9" s="142"/>
      <c r="D9" s="143">
        <v>24589</v>
      </c>
      <c r="E9" s="144"/>
      <c r="F9" s="145">
        <v>103975</v>
      </c>
      <c r="G9" s="146"/>
      <c r="H9" s="147"/>
    </row>
    <row r="10" spans="1:8" x14ac:dyDescent="0.2">
      <c r="A10" s="148"/>
      <c r="B10" s="149"/>
      <c r="C10" s="150"/>
      <c r="D10" s="151">
        <v>18828</v>
      </c>
      <c r="E10" s="152"/>
      <c r="F10" s="153">
        <v>52698</v>
      </c>
      <c r="G10" s="154"/>
      <c r="H10" s="155"/>
    </row>
    <row r="11" spans="1:8" x14ac:dyDescent="0.2">
      <c r="A11" s="136" t="s">
        <v>522</v>
      </c>
      <c r="B11" s="141"/>
      <c r="C11" s="142"/>
      <c r="D11" s="143">
        <v>16335</v>
      </c>
      <c r="E11" s="144"/>
      <c r="F11" s="145">
        <v>112678</v>
      </c>
      <c r="G11" s="146"/>
      <c r="H11" s="147"/>
    </row>
    <row r="12" spans="1:8" x14ac:dyDescent="0.2">
      <c r="A12" s="148"/>
      <c r="B12" s="149"/>
      <c r="C12" s="156"/>
      <c r="D12" s="151">
        <v>14686</v>
      </c>
      <c r="E12" s="152"/>
      <c r="F12" s="153">
        <v>55165</v>
      </c>
      <c r="G12" s="154"/>
      <c r="H12" s="155"/>
    </row>
    <row r="13" spans="1:8" x14ac:dyDescent="0.2">
      <c r="A13" s="136"/>
      <c r="B13" s="141"/>
      <c r="C13" s="157"/>
      <c r="D13" s="158">
        <v>37827</v>
      </c>
      <c r="E13" s="159"/>
      <c r="F13" s="160">
        <v>104597</v>
      </c>
      <c r="G13" s="161"/>
      <c r="H13" s="147"/>
    </row>
    <row r="14" spans="1:8" x14ac:dyDescent="0.2">
      <c r="A14" s="148"/>
      <c r="B14" s="149"/>
      <c r="C14" s="150"/>
      <c r="D14" s="151">
        <v>29514</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4.67</v>
      </c>
      <c r="C19" s="162">
        <f>ROUND(VALUE(SUBSTITUTE(実質収支比率等に係る経年分析!G$48,"▲","-")),2)</f>
        <v>5.64</v>
      </c>
      <c r="D19" s="162">
        <f>ROUND(VALUE(SUBSTITUTE(実質収支比率等に係る経年分析!H$48,"▲","-")),2)</f>
        <v>6.82</v>
      </c>
      <c r="E19" s="162">
        <f>ROUND(VALUE(SUBSTITUTE(実質収支比率等に係る経年分析!I$48,"▲","-")),2)</f>
        <v>5.41</v>
      </c>
      <c r="F19" s="162">
        <f>ROUND(VALUE(SUBSTITUTE(実質収支比率等に係る経年分析!J$48,"▲","-")),2)</f>
        <v>6.51</v>
      </c>
    </row>
    <row r="20" spans="1:11" x14ac:dyDescent="0.2">
      <c r="A20" s="162" t="s">
        <v>53</v>
      </c>
      <c r="B20" s="162">
        <f>ROUND(VALUE(SUBSTITUTE(実質収支比率等に係る経年分析!F$47,"▲","-")),2)</f>
        <v>8.68</v>
      </c>
      <c r="C20" s="162">
        <f>ROUND(VALUE(SUBSTITUTE(実質収支比率等に係る経年分析!G$47,"▲","-")),2)</f>
        <v>15.71</v>
      </c>
      <c r="D20" s="162">
        <f>ROUND(VALUE(SUBSTITUTE(実質収支比率等に係る経年分析!H$47,"▲","-")),2)</f>
        <v>17.23</v>
      </c>
      <c r="E20" s="162">
        <f>ROUND(VALUE(SUBSTITUTE(実質収支比率等に係る経年分析!I$47,"▲","-")),2)</f>
        <v>21.2</v>
      </c>
      <c r="F20" s="162">
        <f>ROUND(VALUE(SUBSTITUTE(実質収支比率等に係る経年分析!J$47,"▲","-")),2)</f>
        <v>20.190000000000001</v>
      </c>
    </row>
    <row r="21" spans="1:11" x14ac:dyDescent="0.2">
      <c r="A21" s="162" t="s">
        <v>54</v>
      </c>
      <c r="B21" s="162">
        <f>IF(ISNUMBER(VALUE(SUBSTITUTE(実質収支比率等に係る経年分析!F$49,"▲","-"))),ROUND(VALUE(SUBSTITUTE(実質収支比率等に係る経年分析!F$49,"▲","-")),2),NA())</f>
        <v>4.5199999999999996</v>
      </c>
      <c r="C21" s="162">
        <f>IF(ISNUMBER(VALUE(SUBSTITUTE(実質収支比率等に係る経年分析!G$49,"▲","-"))),ROUND(VALUE(SUBSTITUTE(実質収支比率等に係る経年分析!G$49,"▲","-")),2),NA())</f>
        <v>8.9499999999999993</v>
      </c>
      <c r="D21" s="162">
        <f>IF(ISNUMBER(VALUE(SUBSTITUTE(実質収支比率等に係る経年分析!H$49,"▲","-"))),ROUND(VALUE(SUBSTITUTE(実質収支比率等に係る経年分析!H$49,"▲","-")),2),NA())</f>
        <v>2.15</v>
      </c>
      <c r="E21" s="162">
        <f>IF(ISNUMBER(VALUE(SUBSTITUTE(実質収支比率等に係る経年分析!I$49,"▲","-"))),ROUND(VALUE(SUBSTITUTE(実質収支比率等に係る経年分析!I$49,"▲","-")),2),NA())</f>
        <v>2.7</v>
      </c>
      <c r="F21" s="162">
        <f>IF(ISNUMBER(VALUE(SUBSTITUTE(実質収支比率等に係る経年分析!J$49,"▲","-"))),ROUND(VALUE(SUBSTITUTE(実質収支比率等に係る経年分析!J$49,"▲","-")),2),NA())</f>
        <v>0.74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1.0900000000000001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0.93</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1.42</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4.67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17.84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15.91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16.190000000000001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442</v>
      </c>
      <c r="E42" s="164"/>
      <c r="F42" s="164"/>
      <c r="G42" s="164">
        <f>'実質公債費比率（分子）の構造'!L$52</f>
        <v>445</v>
      </c>
      <c r="H42" s="164"/>
      <c r="I42" s="164"/>
      <c r="J42" s="164">
        <f>'実質公債費比率（分子）の構造'!M$52</f>
        <v>452</v>
      </c>
      <c r="K42" s="164"/>
      <c r="L42" s="164"/>
      <c r="M42" s="164">
        <f>'実質公債費比率（分子）の構造'!N$52</f>
        <v>410</v>
      </c>
      <c r="N42" s="164"/>
      <c r="O42" s="164"/>
      <c r="P42" s="164">
        <f>'実質公債費比率（分子）の構造'!O$52</f>
        <v>404</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152</v>
      </c>
      <c r="C45" s="164"/>
      <c r="D45" s="164"/>
      <c r="E45" s="164">
        <f>'実質公債費比率（分子）の構造'!L$49</f>
        <v>156</v>
      </c>
      <c r="F45" s="164"/>
      <c r="G45" s="164"/>
      <c r="H45" s="164">
        <f>'実質公債費比率（分子）の構造'!M$49</f>
        <v>152</v>
      </c>
      <c r="I45" s="164"/>
      <c r="J45" s="164"/>
      <c r="K45" s="164">
        <f>'実質公債費比率（分子）の構造'!N$49</f>
        <v>151</v>
      </c>
      <c r="L45" s="164"/>
      <c r="M45" s="164"/>
      <c r="N45" s="164">
        <f>'実質公債費比率（分子）の構造'!O$49</f>
        <v>179</v>
      </c>
      <c r="O45" s="164"/>
      <c r="P45" s="164"/>
    </row>
    <row r="46" spans="1:16" x14ac:dyDescent="0.2">
      <c r="A46" s="164" t="s">
        <v>64</v>
      </c>
      <c r="B46" s="164">
        <f>'実質公債費比率（分子）の構造'!K$48</f>
        <v>26</v>
      </c>
      <c r="C46" s="164"/>
      <c r="D46" s="164"/>
      <c r="E46" s="164">
        <f>'実質公債費比率（分子）の構造'!L$48</f>
        <v>28</v>
      </c>
      <c r="F46" s="164"/>
      <c r="G46" s="164"/>
      <c r="H46" s="164">
        <f>'実質公債費比率（分子）の構造'!M$48</f>
        <v>30</v>
      </c>
      <c r="I46" s="164"/>
      <c r="J46" s="164"/>
      <c r="K46" s="164">
        <f>'実質公債費比率（分子）の構造'!N$48</f>
        <v>31</v>
      </c>
      <c r="L46" s="164"/>
      <c r="M46" s="164"/>
      <c r="N46" s="164">
        <f>'実質公債費比率（分子）の構造'!O$48</f>
        <v>18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632</v>
      </c>
      <c r="C49" s="164"/>
      <c r="D49" s="164"/>
      <c r="E49" s="164">
        <f>'実質公債費比率（分子）の構造'!L$45</f>
        <v>651</v>
      </c>
      <c r="F49" s="164"/>
      <c r="G49" s="164"/>
      <c r="H49" s="164">
        <f>'実質公債費比率（分子）の構造'!M$45</f>
        <v>664</v>
      </c>
      <c r="I49" s="164"/>
      <c r="J49" s="164"/>
      <c r="K49" s="164">
        <f>'実質公債費比率（分子）の構造'!N$45</f>
        <v>677</v>
      </c>
      <c r="L49" s="164"/>
      <c r="M49" s="164"/>
      <c r="N49" s="164">
        <f>'実質公債費比率（分子）の構造'!O$45</f>
        <v>609</v>
      </c>
      <c r="O49" s="164"/>
      <c r="P49" s="164"/>
    </row>
    <row r="50" spans="1:16" x14ac:dyDescent="0.2">
      <c r="A50" s="164" t="s">
        <v>67</v>
      </c>
      <c r="B50" s="164" t="e">
        <f>NA()</f>
        <v>#N/A</v>
      </c>
      <c r="C50" s="164">
        <f>IF(ISNUMBER('実質公債費比率（分子）の構造'!K$53),'実質公債費比率（分子）の構造'!K$53,NA())</f>
        <v>368</v>
      </c>
      <c r="D50" s="164" t="e">
        <f>NA()</f>
        <v>#N/A</v>
      </c>
      <c r="E50" s="164" t="e">
        <f>NA()</f>
        <v>#N/A</v>
      </c>
      <c r="F50" s="164">
        <f>IF(ISNUMBER('実質公債費比率（分子）の構造'!L$53),'実質公債費比率（分子）の構造'!L$53,NA())</f>
        <v>390</v>
      </c>
      <c r="G50" s="164" t="e">
        <f>NA()</f>
        <v>#N/A</v>
      </c>
      <c r="H50" s="164" t="e">
        <f>NA()</f>
        <v>#N/A</v>
      </c>
      <c r="I50" s="164">
        <f>IF(ISNUMBER('実質公債費比率（分子）の構造'!M$53),'実質公債費比率（分子）の構造'!M$53,NA())</f>
        <v>394</v>
      </c>
      <c r="J50" s="164" t="e">
        <f>NA()</f>
        <v>#N/A</v>
      </c>
      <c r="K50" s="164" t="e">
        <f>NA()</f>
        <v>#N/A</v>
      </c>
      <c r="L50" s="164">
        <f>IF(ISNUMBER('実質公債費比率（分子）の構造'!N$53),'実質公債費比率（分子）の構造'!N$53,NA())</f>
        <v>449</v>
      </c>
      <c r="M50" s="164" t="e">
        <f>NA()</f>
        <v>#N/A</v>
      </c>
      <c r="N50" s="164" t="e">
        <f>NA()</f>
        <v>#N/A</v>
      </c>
      <c r="O50" s="164">
        <f>IF(ISNUMBER('実質公債費比率（分子）の構造'!O$53),'実質公債費比率（分子）の構造'!O$53,NA())</f>
        <v>402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4823</v>
      </c>
      <c r="E56" s="163"/>
      <c r="F56" s="163"/>
      <c r="G56" s="163">
        <f>'将来負担比率（分子）の構造'!J$52</f>
        <v>4795</v>
      </c>
      <c r="H56" s="163"/>
      <c r="I56" s="163"/>
      <c r="J56" s="163">
        <f>'将来負担比率（分子）の構造'!K$52</f>
        <v>4732</v>
      </c>
      <c r="K56" s="163"/>
      <c r="L56" s="163"/>
      <c r="M56" s="163">
        <f>'将来負担比率（分子）の構造'!L$52</f>
        <v>4539</v>
      </c>
      <c r="N56" s="163"/>
      <c r="O56" s="163"/>
      <c r="P56" s="163">
        <f>'将来負担比率（分子）の構造'!M$52</f>
        <v>4205</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1051</v>
      </c>
      <c r="E58" s="163"/>
      <c r="F58" s="163"/>
      <c r="G58" s="163">
        <f>'将来負担比率（分子）の構造'!J$50</f>
        <v>1653</v>
      </c>
      <c r="H58" s="163"/>
      <c r="I58" s="163"/>
      <c r="J58" s="163">
        <f>'将来負担比率（分子）の構造'!K$50</f>
        <v>1733</v>
      </c>
      <c r="K58" s="163"/>
      <c r="L58" s="163"/>
      <c r="M58" s="163">
        <f>'将来負担比率（分子）の構造'!L$50</f>
        <v>1871</v>
      </c>
      <c r="N58" s="163"/>
      <c r="O58" s="163"/>
      <c r="P58" s="163">
        <f>'将来負担比率（分子）の構造'!M$50</f>
        <v>1771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692</v>
      </c>
      <c r="C62" s="163"/>
      <c r="D62" s="163"/>
      <c r="E62" s="163">
        <f>'将来負担比率（分子）の構造'!J$45</f>
        <v>652</v>
      </c>
      <c r="F62" s="163"/>
      <c r="G62" s="163"/>
      <c r="H62" s="163">
        <f>'将来負担比率（分子）の構造'!K$45</f>
        <v>678</v>
      </c>
      <c r="I62" s="163"/>
      <c r="J62" s="163"/>
      <c r="K62" s="163">
        <f>'将来負担比率（分子）の構造'!L$45</f>
        <v>632</v>
      </c>
      <c r="L62" s="163"/>
      <c r="M62" s="163"/>
      <c r="N62" s="163">
        <f>'将来負担比率（分子）の構造'!M$45</f>
        <v>666</v>
      </c>
      <c r="O62" s="163"/>
      <c r="P62" s="163"/>
    </row>
    <row r="63" spans="1:16" x14ac:dyDescent="0.2">
      <c r="A63" s="163" t="s">
        <v>34</v>
      </c>
      <c r="B63" s="163">
        <f>'将来負担比率（分子）の構造'!I$44</f>
        <v>1438</v>
      </c>
      <c r="C63" s="163"/>
      <c r="D63" s="163"/>
      <c r="E63" s="163">
        <f>'将来負担比率（分子）の構造'!J$44</f>
        <v>1674</v>
      </c>
      <c r="F63" s="163"/>
      <c r="G63" s="163"/>
      <c r="H63" s="163">
        <f>'将来負担比率（分子）の構造'!K$44</f>
        <v>2046</v>
      </c>
      <c r="I63" s="163"/>
      <c r="J63" s="163"/>
      <c r="K63" s="163">
        <f>'将来負担比率（分子）の構造'!L$44</f>
        <v>2024</v>
      </c>
      <c r="L63" s="163"/>
      <c r="M63" s="163"/>
      <c r="N63" s="163">
        <f>'将来負担比率（分子）の構造'!M$44</f>
        <v>1956</v>
      </c>
      <c r="O63" s="163"/>
      <c r="P63" s="163"/>
    </row>
    <row r="64" spans="1:16" x14ac:dyDescent="0.2">
      <c r="A64" s="163" t="s">
        <v>33</v>
      </c>
      <c r="B64" s="163">
        <f>'将来負担比率（分子）の構造'!I$43</f>
        <v>265</v>
      </c>
      <c r="C64" s="163"/>
      <c r="D64" s="163"/>
      <c r="E64" s="163">
        <f>'将来負担比率（分子）の構造'!J$43</f>
        <v>268</v>
      </c>
      <c r="F64" s="163"/>
      <c r="G64" s="163"/>
      <c r="H64" s="163">
        <f>'将来負担比率（分子）の構造'!K$43</f>
        <v>285</v>
      </c>
      <c r="I64" s="163"/>
      <c r="J64" s="163"/>
      <c r="K64" s="163">
        <f>'将来負担比率（分子）の構造'!L$43</f>
        <v>287</v>
      </c>
      <c r="L64" s="163"/>
      <c r="M64" s="163"/>
      <c r="N64" s="163">
        <f>'将来負担比率（分子）の構造'!M$43</f>
        <v>227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7372</v>
      </c>
      <c r="C66" s="163"/>
      <c r="D66" s="163"/>
      <c r="E66" s="163">
        <f>'将来負担比率（分子）の構造'!J$41</f>
        <v>7052</v>
      </c>
      <c r="F66" s="163"/>
      <c r="G66" s="163"/>
      <c r="H66" s="163">
        <f>'将来負担比率（分子）の構造'!K$41</f>
        <v>6561</v>
      </c>
      <c r="I66" s="163"/>
      <c r="J66" s="163"/>
      <c r="K66" s="163">
        <f>'将来負担比率（分子）の構造'!L$41</f>
        <v>6151</v>
      </c>
      <c r="L66" s="163"/>
      <c r="M66" s="163"/>
      <c r="N66" s="163">
        <f>'将来負担比率（分子）の構造'!M$41</f>
        <v>5709</v>
      </c>
      <c r="O66" s="163"/>
      <c r="P66" s="163"/>
    </row>
    <row r="67" spans="1:16" x14ac:dyDescent="0.2">
      <c r="A67" s="163" t="s">
        <v>71</v>
      </c>
      <c r="B67" s="163" t="e">
        <f>NA()</f>
        <v>#N/A</v>
      </c>
      <c r="C67" s="163">
        <f>IF(ISNUMBER('将来負担比率（分子）の構造'!I$53), IF('将来負担比率（分子）の構造'!I$53 &lt; 0, 0, '将来負担比率（分子）の構造'!I$53), NA())</f>
        <v>3893</v>
      </c>
      <c r="D67" s="163" t="e">
        <f>NA()</f>
        <v>#N/A</v>
      </c>
      <c r="E67" s="163" t="e">
        <f>NA()</f>
        <v>#N/A</v>
      </c>
      <c r="F67" s="163">
        <f>IF(ISNUMBER('将来負担比率（分子）の構造'!J$53), IF('将来負担比率（分子）の構造'!J$53 &lt; 0, 0, '将来負担比率（分子）の構造'!J$53), NA())</f>
        <v>3197</v>
      </c>
      <c r="G67" s="163" t="e">
        <f>NA()</f>
        <v>#N/A</v>
      </c>
      <c r="H67" s="163" t="e">
        <f>NA()</f>
        <v>#N/A</v>
      </c>
      <c r="I67" s="163">
        <f>IF(ISNUMBER('将来負担比率（分子）の構造'!K$53), IF('将来負担比率（分子）の構造'!K$53 &lt; 0, 0, '将来負担比率（分子）の構造'!K$53), NA())</f>
        <v>3106</v>
      </c>
      <c r="J67" s="163" t="e">
        <f>NA()</f>
        <v>#N/A</v>
      </c>
      <c r="K67" s="163" t="e">
        <f>NA()</f>
        <v>#N/A</v>
      </c>
      <c r="L67" s="163">
        <f>IF(ISNUMBER('将来負担比率（分子）の構造'!L$53), IF('将来負担比率（分子）の構造'!L$53 &lt; 0, 0, '将来負担比率（分子）の構造'!L$53), NA())</f>
        <v>2685</v>
      </c>
      <c r="M67" s="163" t="e">
        <f>NA()</f>
        <v>#N/A</v>
      </c>
      <c r="N67" s="163" t="e">
        <f>NA()</f>
        <v>#N/A</v>
      </c>
      <c r="O67" s="163">
        <f>IF(ISNUMBER('将来負担比率（分子）の構造'!M$53), IF('将来負担比率（分子）の構造'!M$53 &lt; 0, 0, '将来負担比率（分子）の構造'!M$53), NA())</f>
        <v>2582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670</v>
      </c>
      <c r="C72" s="167">
        <f>基金残高に係る経年分析!G55</f>
        <v>830</v>
      </c>
      <c r="D72" s="167">
        <f>基金残高に係る経年分析!H55</f>
        <v>810</v>
      </c>
    </row>
    <row r="73" spans="1:16" x14ac:dyDescent="0.2">
      <c r="A73" s="166" t="s">
        <v>74</v>
      </c>
      <c r="B73" s="167">
        <f>基金残高に係る経年分析!F56</f>
        <v>111</v>
      </c>
      <c r="C73" s="167">
        <f>基金残高に係る経年分析!G56</f>
        <v>132</v>
      </c>
      <c r="D73" s="167">
        <f>基金残高に係る経年分析!H56</f>
        <v>139</v>
      </c>
    </row>
    <row r="74" spans="1:16" x14ac:dyDescent="0.2">
      <c r="A74" s="166" t="s">
        <v>75</v>
      </c>
      <c r="B74" s="167">
        <f>基金残高に係る経年分析!F57</f>
        <v>411</v>
      </c>
      <c r="C74" s="167">
        <f>基金残高に係る経年分析!G57</f>
        <v>463</v>
      </c>
      <c r="D74" s="167">
        <f>基金残高に係る経年分析!H57</f>
        <v>485</v>
      </c>
    </row>
  </sheetData>
  <sheetProtection algorithmName="SHA-512" hashValue="ovNpZL42X1/aaxl8gr+CIlzw8fse7LfRaUqT8/Flvxqy1g/4zvD211ekrOSvNKn64jljOtmaKgWjOHsaVfcmpg==" saltValue="RmVqUqwivavS1w/G0YY3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1667561</v>
      </c>
      <c r="S5" s="613"/>
      <c r="T5" s="613"/>
      <c r="U5" s="613"/>
      <c r="V5" s="613"/>
      <c r="W5" s="613"/>
      <c r="X5" s="613"/>
      <c r="Y5" s="614"/>
      <c r="Z5" s="615">
        <v>28.1</v>
      </c>
      <c r="AA5" s="615"/>
      <c r="AB5" s="615"/>
      <c r="AC5" s="615"/>
      <c r="AD5" s="616">
        <v>1667561</v>
      </c>
      <c r="AE5" s="616"/>
      <c r="AF5" s="616"/>
      <c r="AG5" s="616"/>
      <c r="AH5" s="616"/>
      <c r="AI5" s="616"/>
      <c r="AJ5" s="616"/>
      <c r="AK5" s="616"/>
      <c r="AL5" s="617">
        <v>40.700000000000003</v>
      </c>
      <c r="AM5" s="618"/>
      <c r="AN5" s="618"/>
      <c r="AO5" s="619"/>
      <c r="AP5" s="609" t="s">
        <v>217</v>
      </c>
      <c r="AQ5" s="610"/>
      <c r="AR5" s="610"/>
      <c r="AS5" s="610"/>
      <c r="AT5" s="610"/>
      <c r="AU5" s="610"/>
      <c r="AV5" s="610"/>
      <c r="AW5" s="610"/>
      <c r="AX5" s="610"/>
      <c r="AY5" s="610"/>
      <c r="AZ5" s="610"/>
      <c r="BA5" s="610"/>
      <c r="BB5" s="610"/>
      <c r="BC5" s="610"/>
      <c r="BD5" s="610"/>
      <c r="BE5" s="610"/>
      <c r="BF5" s="611"/>
      <c r="BG5" s="623">
        <v>1667561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68307</v>
      </c>
      <c r="S6" s="624"/>
      <c r="T6" s="624"/>
      <c r="U6" s="624"/>
      <c r="V6" s="624"/>
      <c r="W6" s="624"/>
      <c r="X6" s="624"/>
      <c r="Y6" s="625"/>
      <c r="Z6" s="626">
        <v>1.2</v>
      </c>
      <c r="AA6" s="626"/>
      <c r="AB6" s="626"/>
      <c r="AC6" s="626"/>
      <c r="AD6" s="627">
        <v>68307</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1667561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78123</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78123</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746</v>
      </c>
      <c r="S7" s="624"/>
      <c r="T7" s="624"/>
      <c r="U7" s="624"/>
      <c r="V7" s="624"/>
      <c r="W7" s="624"/>
      <c r="X7" s="624"/>
      <c r="Y7" s="625"/>
      <c r="Z7" s="626">
        <v>0</v>
      </c>
      <c r="AA7" s="626"/>
      <c r="AB7" s="626"/>
      <c r="AC7" s="626"/>
      <c r="AD7" s="627">
        <v>746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682691</v>
      </c>
      <c r="BH7" s="624"/>
      <c r="BI7" s="624"/>
      <c r="BJ7" s="624"/>
      <c r="BK7" s="624"/>
      <c r="BL7" s="624"/>
      <c r="BM7" s="624"/>
      <c r="BN7" s="625"/>
      <c r="BO7" s="626">
        <v>40.9</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986428</v>
      </c>
      <c r="CS7" s="624"/>
      <c r="CT7" s="624"/>
      <c r="CU7" s="624"/>
      <c r="CV7" s="624"/>
      <c r="CW7" s="624"/>
      <c r="CX7" s="624"/>
      <c r="CY7" s="625"/>
      <c r="CZ7" s="626">
        <v>17.5</v>
      </c>
      <c r="DA7" s="626"/>
      <c r="DB7" s="626"/>
      <c r="DC7" s="626"/>
      <c r="DD7" s="632">
        <v>133707</v>
      </c>
      <c r="DE7" s="624"/>
      <c r="DF7" s="624"/>
      <c r="DG7" s="624"/>
      <c r="DH7" s="624"/>
      <c r="DI7" s="624"/>
      <c r="DJ7" s="624"/>
      <c r="DK7" s="624"/>
      <c r="DL7" s="624"/>
      <c r="DM7" s="624"/>
      <c r="DN7" s="624"/>
      <c r="DO7" s="624"/>
      <c r="DP7" s="625"/>
      <c r="DQ7" s="632">
        <v>794800</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14181</v>
      </c>
      <c r="S8" s="624"/>
      <c r="T8" s="624"/>
      <c r="U8" s="624"/>
      <c r="V8" s="624"/>
      <c r="W8" s="624"/>
      <c r="X8" s="624"/>
      <c r="Y8" s="625"/>
      <c r="Z8" s="626">
        <v>0.2</v>
      </c>
      <c r="AA8" s="626"/>
      <c r="AB8" s="626"/>
      <c r="AC8" s="626"/>
      <c r="AD8" s="627">
        <v>14181</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16675</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1998409</v>
      </c>
      <c r="CS8" s="624"/>
      <c r="CT8" s="624"/>
      <c r="CU8" s="624"/>
      <c r="CV8" s="624"/>
      <c r="CW8" s="624"/>
      <c r="CX8" s="624"/>
      <c r="CY8" s="625"/>
      <c r="CZ8" s="626">
        <v>35.5</v>
      </c>
      <c r="DA8" s="626"/>
      <c r="DB8" s="626"/>
      <c r="DC8" s="626"/>
      <c r="DD8" s="632">
        <v>1843</v>
      </c>
      <c r="DE8" s="624"/>
      <c r="DF8" s="624"/>
      <c r="DG8" s="624"/>
      <c r="DH8" s="624"/>
      <c r="DI8" s="624"/>
      <c r="DJ8" s="624"/>
      <c r="DK8" s="624"/>
      <c r="DL8" s="624"/>
      <c r="DM8" s="624"/>
      <c r="DN8" s="624"/>
      <c r="DO8" s="624"/>
      <c r="DP8" s="625"/>
      <c r="DQ8" s="632">
        <v>1223722</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20336</v>
      </c>
      <c r="S9" s="624"/>
      <c r="T9" s="624"/>
      <c r="U9" s="624"/>
      <c r="V9" s="624"/>
      <c r="W9" s="624"/>
      <c r="X9" s="624"/>
      <c r="Y9" s="625"/>
      <c r="Z9" s="626">
        <v>0.3</v>
      </c>
      <c r="AA9" s="626"/>
      <c r="AB9" s="626"/>
      <c r="AC9" s="626"/>
      <c r="AD9" s="627">
        <v>20336</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608989</v>
      </c>
      <c r="BH9" s="624"/>
      <c r="BI9" s="624"/>
      <c r="BJ9" s="624"/>
      <c r="BK9" s="624"/>
      <c r="BL9" s="624"/>
      <c r="BM9" s="624"/>
      <c r="BN9" s="625"/>
      <c r="BO9" s="626">
        <v>36.5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435760</v>
      </c>
      <c r="CS9" s="624"/>
      <c r="CT9" s="624"/>
      <c r="CU9" s="624"/>
      <c r="CV9" s="624"/>
      <c r="CW9" s="624"/>
      <c r="CX9" s="624"/>
      <c r="CY9" s="625"/>
      <c r="CZ9" s="626">
        <v>7.7</v>
      </c>
      <c r="DA9" s="626"/>
      <c r="DB9" s="626"/>
      <c r="DC9" s="626"/>
      <c r="DD9" s="632" t="s">
        <v>122</v>
      </c>
      <c r="DE9" s="624"/>
      <c r="DF9" s="624"/>
      <c r="DG9" s="624"/>
      <c r="DH9" s="624"/>
      <c r="DI9" s="624"/>
      <c r="DJ9" s="624"/>
      <c r="DK9" s="624"/>
      <c r="DL9" s="624"/>
      <c r="DM9" s="624"/>
      <c r="DN9" s="624"/>
      <c r="DO9" s="624"/>
      <c r="DP9" s="625"/>
      <c r="DQ9" s="632">
        <v>404265</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28032</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1241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1241</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309959</v>
      </c>
      <c r="S11" s="624"/>
      <c r="T11" s="624"/>
      <c r="U11" s="624"/>
      <c r="V11" s="624"/>
      <c r="W11" s="624"/>
      <c r="X11" s="624"/>
      <c r="Y11" s="625"/>
      <c r="Z11" s="628">
        <v>5.2</v>
      </c>
      <c r="AA11" s="629"/>
      <c r="AB11" s="629"/>
      <c r="AC11" s="635"/>
      <c r="AD11" s="632">
        <v>309959</v>
      </c>
      <c r="AE11" s="624"/>
      <c r="AF11" s="624"/>
      <c r="AG11" s="624"/>
      <c r="AH11" s="624"/>
      <c r="AI11" s="624"/>
      <c r="AJ11" s="624"/>
      <c r="AK11" s="625"/>
      <c r="AL11" s="628">
        <v>7.6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28995</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166398</v>
      </c>
      <c r="CS11" s="624"/>
      <c r="CT11" s="624"/>
      <c r="CU11" s="624"/>
      <c r="CV11" s="624"/>
      <c r="CW11" s="624"/>
      <c r="CX11" s="624"/>
      <c r="CY11" s="625"/>
      <c r="CZ11" s="626">
        <v>3</v>
      </c>
      <c r="DA11" s="626"/>
      <c r="DB11" s="626"/>
      <c r="DC11" s="626"/>
      <c r="DD11" s="632">
        <v>21946</v>
      </c>
      <c r="DE11" s="624"/>
      <c r="DF11" s="624"/>
      <c r="DG11" s="624"/>
      <c r="DH11" s="624"/>
      <c r="DI11" s="624"/>
      <c r="DJ11" s="624"/>
      <c r="DK11" s="624"/>
      <c r="DL11" s="624"/>
      <c r="DM11" s="624"/>
      <c r="DN11" s="624"/>
      <c r="DO11" s="624"/>
      <c r="DP11" s="625"/>
      <c r="DQ11" s="632">
        <v>115326</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97182</v>
      </c>
      <c r="S12" s="624"/>
      <c r="T12" s="624"/>
      <c r="U12" s="624"/>
      <c r="V12" s="624"/>
      <c r="W12" s="624"/>
      <c r="X12" s="624"/>
      <c r="Y12" s="625"/>
      <c r="Z12" s="626">
        <v>1.6</v>
      </c>
      <c r="AA12" s="626"/>
      <c r="AB12" s="626"/>
      <c r="AC12" s="626"/>
      <c r="AD12" s="627">
        <v>97182</v>
      </c>
      <c r="AE12" s="627"/>
      <c r="AF12" s="627"/>
      <c r="AG12" s="627"/>
      <c r="AH12" s="627"/>
      <c r="AI12" s="627"/>
      <c r="AJ12" s="627"/>
      <c r="AK12" s="627"/>
      <c r="AL12" s="628">
        <v>2.4</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836663</v>
      </c>
      <c r="BH12" s="624"/>
      <c r="BI12" s="624"/>
      <c r="BJ12" s="624"/>
      <c r="BK12" s="624"/>
      <c r="BL12" s="624"/>
      <c r="BM12" s="624"/>
      <c r="BN12" s="625"/>
      <c r="BO12" s="626">
        <v>50.2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27734</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24734</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836663</v>
      </c>
      <c r="BH13" s="624"/>
      <c r="BI13" s="624"/>
      <c r="BJ13" s="624"/>
      <c r="BK13" s="624"/>
      <c r="BL13" s="624"/>
      <c r="BM13" s="624"/>
      <c r="BN13" s="625"/>
      <c r="BO13" s="626">
        <v>50.2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473175</v>
      </c>
      <c r="CS13" s="624"/>
      <c r="CT13" s="624"/>
      <c r="CU13" s="624"/>
      <c r="CV13" s="624"/>
      <c r="CW13" s="624"/>
      <c r="CX13" s="624"/>
      <c r="CY13" s="625"/>
      <c r="CZ13" s="626">
        <v>8.4</v>
      </c>
      <c r="DA13" s="626"/>
      <c r="DB13" s="626"/>
      <c r="DC13" s="626"/>
      <c r="DD13" s="632">
        <v>37388</v>
      </c>
      <c r="DE13" s="624"/>
      <c r="DF13" s="624"/>
      <c r="DG13" s="624"/>
      <c r="DH13" s="624"/>
      <c r="DI13" s="624"/>
      <c r="DJ13" s="624"/>
      <c r="DK13" s="624"/>
      <c r="DL13" s="624"/>
      <c r="DM13" s="624"/>
      <c r="DN13" s="624"/>
      <c r="DO13" s="624"/>
      <c r="DP13" s="625"/>
      <c r="DQ13" s="632">
        <v>441508</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46302</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328101</v>
      </c>
      <c r="CS14" s="624"/>
      <c r="CT14" s="624"/>
      <c r="CU14" s="624"/>
      <c r="CV14" s="624"/>
      <c r="CW14" s="624"/>
      <c r="CX14" s="624"/>
      <c r="CY14" s="625"/>
      <c r="CZ14" s="626">
        <v>5.8</v>
      </c>
      <c r="DA14" s="626"/>
      <c r="DB14" s="626"/>
      <c r="DC14" s="626"/>
      <c r="DD14" s="632">
        <v>1201</v>
      </c>
      <c r="DE14" s="624"/>
      <c r="DF14" s="624"/>
      <c r="DG14" s="624"/>
      <c r="DH14" s="624"/>
      <c r="DI14" s="624"/>
      <c r="DJ14" s="624"/>
      <c r="DK14" s="624"/>
      <c r="DL14" s="624"/>
      <c r="DM14" s="624"/>
      <c r="DN14" s="624"/>
      <c r="DO14" s="624"/>
      <c r="DP14" s="625"/>
      <c r="DQ14" s="632">
        <v>328092</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15028</v>
      </c>
      <c r="S15" s="624"/>
      <c r="T15" s="624"/>
      <c r="U15" s="624"/>
      <c r="V15" s="624"/>
      <c r="W15" s="624"/>
      <c r="X15" s="624"/>
      <c r="Y15" s="625"/>
      <c r="Z15" s="626">
        <v>0.3</v>
      </c>
      <c r="AA15" s="626"/>
      <c r="AB15" s="626"/>
      <c r="AC15" s="626"/>
      <c r="AD15" s="627">
        <v>15028</v>
      </c>
      <c r="AE15" s="627"/>
      <c r="AF15" s="627"/>
      <c r="AG15" s="627"/>
      <c r="AH15" s="627"/>
      <c r="AI15" s="627"/>
      <c r="AJ15" s="627"/>
      <c r="AK15" s="627"/>
      <c r="AL15" s="628">
        <v>0.4</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101905</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529675</v>
      </c>
      <c r="CS15" s="624"/>
      <c r="CT15" s="624"/>
      <c r="CU15" s="624"/>
      <c r="CV15" s="624"/>
      <c r="CW15" s="624"/>
      <c r="CX15" s="624"/>
      <c r="CY15" s="625"/>
      <c r="CZ15" s="626">
        <v>9.4</v>
      </c>
      <c r="DA15" s="626"/>
      <c r="DB15" s="626"/>
      <c r="DC15" s="626"/>
      <c r="DD15" s="632">
        <v>12709</v>
      </c>
      <c r="DE15" s="624"/>
      <c r="DF15" s="624"/>
      <c r="DG15" s="624"/>
      <c r="DH15" s="624"/>
      <c r="DI15" s="624"/>
      <c r="DJ15" s="624"/>
      <c r="DK15" s="624"/>
      <c r="DL15" s="624"/>
      <c r="DM15" s="624"/>
      <c r="DN15" s="624"/>
      <c r="DO15" s="624"/>
      <c r="DP15" s="625"/>
      <c r="DQ15" s="632">
        <v>482706</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20171</v>
      </c>
      <c r="S16" s="624"/>
      <c r="T16" s="624"/>
      <c r="U16" s="624"/>
      <c r="V16" s="624"/>
      <c r="W16" s="624"/>
      <c r="X16" s="624"/>
      <c r="Y16" s="625"/>
      <c r="Z16" s="626">
        <v>0.3</v>
      </c>
      <c r="AA16" s="626"/>
      <c r="AB16" s="626"/>
      <c r="AC16" s="626"/>
      <c r="AD16" s="627">
        <v>20171</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63227</v>
      </c>
      <c r="S17" s="624"/>
      <c r="T17" s="624"/>
      <c r="U17" s="624"/>
      <c r="V17" s="624"/>
      <c r="W17" s="624"/>
      <c r="X17" s="624"/>
      <c r="Y17" s="625"/>
      <c r="Z17" s="626">
        <v>1.1000000000000001</v>
      </c>
      <c r="AA17" s="626"/>
      <c r="AB17" s="626"/>
      <c r="AC17" s="626"/>
      <c r="AD17" s="627">
        <v>63227</v>
      </c>
      <c r="AE17" s="627"/>
      <c r="AF17" s="627"/>
      <c r="AG17" s="627"/>
      <c r="AH17" s="627"/>
      <c r="AI17" s="627"/>
      <c r="AJ17" s="627"/>
      <c r="AK17" s="627"/>
      <c r="AL17" s="628">
        <v>1.5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608682</v>
      </c>
      <c r="CS17" s="624"/>
      <c r="CT17" s="624"/>
      <c r="CU17" s="624"/>
      <c r="CV17" s="624"/>
      <c r="CW17" s="624"/>
      <c r="CX17" s="624"/>
      <c r="CY17" s="625"/>
      <c r="CZ17" s="626">
        <v>10.8</v>
      </c>
      <c r="DA17" s="626"/>
      <c r="DB17" s="626"/>
      <c r="DC17" s="626"/>
      <c r="DD17" s="632" t="s">
        <v>122</v>
      </c>
      <c r="DE17" s="624"/>
      <c r="DF17" s="624"/>
      <c r="DG17" s="624"/>
      <c r="DH17" s="624"/>
      <c r="DI17" s="624"/>
      <c r="DJ17" s="624"/>
      <c r="DK17" s="624"/>
      <c r="DL17" s="624"/>
      <c r="DM17" s="624"/>
      <c r="DN17" s="624"/>
      <c r="DO17" s="624"/>
      <c r="DP17" s="625"/>
      <c r="DQ17" s="632">
        <v>608682</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7990</v>
      </c>
      <c r="S18" s="624"/>
      <c r="T18" s="624"/>
      <c r="U18" s="624"/>
      <c r="V18" s="624"/>
      <c r="W18" s="624"/>
      <c r="X18" s="624"/>
      <c r="Y18" s="625"/>
      <c r="Z18" s="626">
        <v>0.1</v>
      </c>
      <c r="AA18" s="626"/>
      <c r="AB18" s="626"/>
      <c r="AC18" s="626"/>
      <c r="AD18" s="627">
        <v>7990</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55237</v>
      </c>
      <c r="S19" s="624"/>
      <c r="T19" s="624"/>
      <c r="U19" s="624"/>
      <c r="V19" s="624"/>
      <c r="W19" s="624"/>
      <c r="X19" s="624"/>
      <c r="Y19" s="625"/>
      <c r="Z19" s="626">
        <v>0.9</v>
      </c>
      <c r="AA19" s="626"/>
      <c r="AB19" s="626"/>
      <c r="AC19" s="626"/>
      <c r="AD19" s="627">
        <v>55237</v>
      </c>
      <c r="AE19" s="627"/>
      <c r="AF19" s="627"/>
      <c r="AG19" s="627"/>
      <c r="AH19" s="627"/>
      <c r="AI19" s="627"/>
      <c r="AJ19" s="627"/>
      <c r="AK19" s="627"/>
      <c r="AL19" s="628">
        <v>1.3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5633726</v>
      </c>
      <c r="CS20" s="624"/>
      <c r="CT20" s="624"/>
      <c r="CU20" s="624"/>
      <c r="CV20" s="624"/>
      <c r="CW20" s="624"/>
      <c r="CX20" s="624"/>
      <c r="CY20" s="625"/>
      <c r="CZ20" s="626">
        <v>100</v>
      </c>
      <c r="DA20" s="626"/>
      <c r="DB20" s="626"/>
      <c r="DC20" s="626"/>
      <c r="DD20" s="632">
        <v>208794</v>
      </c>
      <c r="DE20" s="624"/>
      <c r="DF20" s="624"/>
      <c r="DG20" s="624"/>
      <c r="DH20" s="624"/>
      <c r="DI20" s="624"/>
      <c r="DJ20" s="624"/>
      <c r="DK20" s="624"/>
      <c r="DL20" s="624"/>
      <c r="DM20" s="624"/>
      <c r="DN20" s="624"/>
      <c r="DO20" s="624"/>
      <c r="DP20" s="625"/>
      <c r="DQ20" s="632">
        <v>4503199</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1912545</v>
      </c>
      <c r="S21" s="624"/>
      <c r="T21" s="624"/>
      <c r="U21" s="624"/>
      <c r="V21" s="624"/>
      <c r="W21" s="624"/>
      <c r="X21" s="624"/>
      <c r="Y21" s="625"/>
      <c r="Z21" s="626">
        <v>32.299999999999997</v>
      </c>
      <c r="AA21" s="626"/>
      <c r="AB21" s="626"/>
      <c r="AC21" s="626"/>
      <c r="AD21" s="627">
        <v>1771690</v>
      </c>
      <c r="AE21" s="627"/>
      <c r="AF21" s="627"/>
      <c r="AG21" s="627"/>
      <c r="AH21" s="627"/>
      <c r="AI21" s="627"/>
      <c r="AJ21" s="627"/>
      <c r="AK21" s="627"/>
      <c r="AL21" s="628">
        <v>43.3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1771690</v>
      </c>
      <c r="S22" s="624"/>
      <c r="T22" s="624"/>
      <c r="U22" s="624"/>
      <c r="V22" s="624"/>
      <c r="W22" s="624"/>
      <c r="X22" s="624"/>
      <c r="Y22" s="625"/>
      <c r="Z22" s="626">
        <v>29.9</v>
      </c>
      <c r="AA22" s="626"/>
      <c r="AB22" s="626"/>
      <c r="AC22" s="626"/>
      <c r="AD22" s="627">
        <v>1771690</v>
      </c>
      <c r="AE22" s="627"/>
      <c r="AF22" s="627"/>
      <c r="AG22" s="627"/>
      <c r="AH22" s="627"/>
      <c r="AI22" s="627"/>
      <c r="AJ22" s="627"/>
      <c r="AK22" s="627"/>
      <c r="AL22" s="628">
        <v>43.3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140855</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2616793</v>
      </c>
      <c r="CS24" s="613"/>
      <c r="CT24" s="613"/>
      <c r="CU24" s="613"/>
      <c r="CV24" s="613"/>
      <c r="CW24" s="613"/>
      <c r="CX24" s="613"/>
      <c r="CY24" s="614"/>
      <c r="CZ24" s="617">
        <v>46.4</v>
      </c>
      <c r="DA24" s="618"/>
      <c r="DB24" s="618"/>
      <c r="DC24" s="634"/>
      <c r="DD24" s="657">
        <v>2047967</v>
      </c>
      <c r="DE24" s="613"/>
      <c r="DF24" s="613"/>
      <c r="DG24" s="613"/>
      <c r="DH24" s="613"/>
      <c r="DI24" s="613"/>
      <c r="DJ24" s="613"/>
      <c r="DK24" s="614"/>
      <c r="DL24" s="657">
        <v>1731260</v>
      </c>
      <c r="DM24" s="613"/>
      <c r="DN24" s="613"/>
      <c r="DO24" s="613"/>
      <c r="DP24" s="613"/>
      <c r="DQ24" s="613"/>
      <c r="DR24" s="613"/>
      <c r="DS24" s="613"/>
      <c r="DT24" s="613"/>
      <c r="DU24" s="613"/>
      <c r="DV24" s="614"/>
      <c r="DW24" s="617">
        <v>42.1</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4189243</v>
      </c>
      <c r="S25" s="624"/>
      <c r="T25" s="624"/>
      <c r="U25" s="624"/>
      <c r="V25" s="624"/>
      <c r="W25" s="624"/>
      <c r="X25" s="624"/>
      <c r="Y25" s="625"/>
      <c r="Z25" s="626">
        <v>70.7</v>
      </c>
      <c r="AA25" s="626"/>
      <c r="AB25" s="626"/>
      <c r="AC25" s="626"/>
      <c r="AD25" s="627">
        <v>4048388</v>
      </c>
      <c r="AE25" s="627"/>
      <c r="AF25" s="627"/>
      <c r="AG25" s="627"/>
      <c r="AH25" s="627"/>
      <c r="AI25" s="627"/>
      <c r="AJ25" s="627"/>
      <c r="AK25" s="627"/>
      <c r="AL25" s="628">
        <v>98.9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1034015</v>
      </c>
      <c r="CS25" s="653"/>
      <c r="CT25" s="653"/>
      <c r="CU25" s="653"/>
      <c r="CV25" s="653"/>
      <c r="CW25" s="653"/>
      <c r="CX25" s="653"/>
      <c r="CY25" s="654"/>
      <c r="CZ25" s="628">
        <v>18.399999999999999</v>
      </c>
      <c r="DA25" s="655"/>
      <c r="DB25" s="655"/>
      <c r="DC25" s="658"/>
      <c r="DD25" s="632">
        <v>983134</v>
      </c>
      <c r="DE25" s="653"/>
      <c r="DF25" s="653"/>
      <c r="DG25" s="653"/>
      <c r="DH25" s="653"/>
      <c r="DI25" s="653"/>
      <c r="DJ25" s="653"/>
      <c r="DK25" s="654"/>
      <c r="DL25" s="632">
        <v>835587</v>
      </c>
      <c r="DM25" s="653"/>
      <c r="DN25" s="653"/>
      <c r="DO25" s="653"/>
      <c r="DP25" s="653"/>
      <c r="DQ25" s="653"/>
      <c r="DR25" s="653"/>
      <c r="DS25" s="653"/>
      <c r="DT25" s="653"/>
      <c r="DU25" s="653"/>
      <c r="DV25" s="654"/>
      <c r="DW25" s="628">
        <v>20.3</v>
      </c>
      <c r="DX25" s="655"/>
      <c r="DY25" s="655"/>
      <c r="DZ25" s="655"/>
      <c r="EA25" s="655"/>
      <c r="EB25" s="655"/>
      <c r="EC25" s="656"/>
    </row>
    <row r="26" spans="2:133" ht="11.25" customHeight="1" x14ac:dyDescent="0.2">
      <c r="B26" s="620" t="s">
        <v>284</v>
      </c>
      <c r="C26" s="621"/>
      <c r="D26" s="621"/>
      <c r="E26" s="621"/>
      <c r="F26" s="621"/>
      <c r="G26" s="621"/>
      <c r="H26" s="621"/>
      <c r="I26" s="621"/>
      <c r="J26" s="621"/>
      <c r="K26" s="621"/>
      <c r="L26" s="621"/>
      <c r="M26" s="621"/>
      <c r="N26" s="621"/>
      <c r="O26" s="621"/>
      <c r="P26" s="621"/>
      <c r="Q26" s="622"/>
      <c r="R26" s="623">
        <v>1804</v>
      </c>
      <c r="S26" s="624"/>
      <c r="T26" s="624"/>
      <c r="U26" s="624"/>
      <c r="V26" s="624"/>
      <c r="W26" s="624"/>
      <c r="X26" s="624"/>
      <c r="Y26" s="625"/>
      <c r="Z26" s="626">
        <v>0</v>
      </c>
      <c r="AA26" s="626"/>
      <c r="AB26" s="626"/>
      <c r="AC26" s="626"/>
      <c r="AD26" s="627">
        <v>1804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605755</v>
      </c>
      <c r="CS26" s="624"/>
      <c r="CT26" s="624"/>
      <c r="CU26" s="624"/>
      <c r="CV26" s="624"/>
      <c r="CW26" s="624"/>
      <c r="CX26" s="624"/>
      <c r="CY26" s="625"/>
      <c r="CZ26" s="628">
        <v>10.8</v>
      </c>
      <c r="DA26" s="655"/>
      <c r="DB26" s="655"/>
      <c r="DC26" s="658"/>
      <c r="DD26" s="632">
        <v>574212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287</v>
      </c>
      <c r="C27" s="621"/>
      <c r="D27" s="621"/>
      <c r="E27" s="621"/>
      <c r="F27" s="621"/>
      <c r="G27" s="621"/>
      <c r="H27" s="621"/>
      <c r="I27" s="621"/>
      <c r="J27" s="621"/>
      <c r="K27" s="621"/>
      <c r="L27" s="621"/>
      <c r="M27" s="621"/>
      <c r="N27" s="621"/>
      <c r="O27" s="621"/>
      <c r="P27" s="621"/>
      <c r="Q27" s="622"/>
      <c r="R27" s="623">
        <v>11776</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1667561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974096</v>
      </c>
      <c r="CS27" s="653"/>
      <c r="CT27" s="653"/>
      <c r="CU27" s="653"/>
      <c r="CV27" s="653"/>
      <c r="CW27" s="653"/>
      <c r="CX27" s="653"/>
      <c r="CY27" s="654"/>
      <c r="CZ27" s="628">
        <v>17.3</v>
      </c>
      <c r="DA27" s="655"/>
      <c r="DB27" s="655"/>
      <c r="DC27" s="658"/>
      <c r="DD27" s="632">
        <v>456151</v>
      </c>
      <c r="DE27" s="653"/>
      <c r="DF27" s="653"/>
      <c r="DG27" s="653"/>
      <c r="DH27" s="653"/>
      <c r="DI27" s="653"/>
      <c r="DJ27" s="653"/>
      <c r="DK27" s="654"/>
      <c r="DL27" s="632">
        <v>286991</v>
      </c>
      <c r="DM27" s="653"/>
      <c r="DN27" s="653"/>
      <c r="DO27" s="653"/>
      <c r="DP27" s="653"/>
      <c r="DQ27" s="653"/>
      <c r="DR27" s="653"/>
      <c r="DS27" s="653"/>
      <c r="DT27" s="653"/>
      <c r="DU27" s="653"/>
      <c r="DV27" s="654"/>
      <c r="DW27" s="628">
        <v>7</v>
      </c>
      <c r="DX27" s="655"/>
      <c r="DY27" s="655"/>
      <c r="DZ27" s="655"/>
      <c r="EA27" s="655"/>
      <c r="EB27" s="655"/>
      <c r="EC27" s="656"/>
    </row>
    <row r="28" spans="2:133" ht="11.25" customHeight="1" x14ac:dyDescent="0.2">
      <c r="B28" s="620" t="s">
        <v>290</v>
      </c>
      <c r="C28" s="621"/>
      <c r="D28" s="621"/>
      <c r="E28" s="621"/>
      <c r="F28" s="621"/>
      <c r="G28" s="621"/>
      <c r="H28" s="621"/>
      <c r="I28" s="621"/>
      <c r="J28" s="621"/>
      <c r="K28" s="621"/>
      <c r="L28" s="621"/>
      <c r="M28" s="621"/>
      <c r="N28" s="621"/>
      <c r="O28" s="621"/>
      <c r="P28" s="621"/>
      <c r="Q28" s="622"/>
      <c r="R28" s="623">
        <v>14515</v>
      </c>
      <c r="S28" s="624"/>
      <c r="T28" s="624"/>
      <c r="U28" s="624"/>
      <c r="V28" s="624"/>
      <c r="W28" s="624"/>
      <c r="X28" s="624"/>
      <c r="Y28" s="625"/>
      <c r="Z28" s="626">
        <v>0.2</v>
      </c>
      <c r="AA28" s="626"/>
      <c r="AB28" s="626"/>
      <c r="AC28" s="626"/>
      <c r="AD28" s="627">
        <v>8033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608682</v>
      </c>
      <c r="CS28" s="624"/>
      <c r="CT28" s="624"/>
      <c r="CU28" s="624"/>
      <c r="CV28" s="624"/>
      <c r="CW28" s="624"/>
      <c r="CX28" s="624"/>
      <c r="CY28" s="625"/>
      <c r="CZ28" s="628">
        <v>10.8</v>
      </c>
      <c r="DA28" s="655"/>
      <c r="DB28" s="655"/>
      <c r="DC28" s="658"/>
      <c r="DD28" s="632">
        <v>608682</v>
      </c>
      <c r="DE28" s="624"/>
      <c r="DF28" s="624"/>
      <c r="DG28" s="624"/>
      <c r="DH28" s="624"/>
      <c r="DI28" s="624"/>
      <c r="DJ28" s="624"/>
      <c r="DK28" s="625"/>
      <c r="DL28" s="632">
        <v>608682</v>
      </c>
      <c r="DM28" s="624"/>
      <c r="DN28" s="624"/>
      <c r="DO28" s="624"/>
      <c r="DP28" s="624"/>
      <c r="DQ28" s="624"/>
      <c r="DR28" s="624"/>
      <c r="DS28" s="624"/>
      <c r="DT28" s="624"/>
      <c r="DU28" s="624"/>
      <c r="DV28" s="625"/>
      <c r="DW28" s="628">
        <v>14.8</v>
      </c>
      <c r="DX28" s="655"/>
      <c r="DY28" s="655"/>
      <c r="DZ28" s="655"/>
      <c r="EA28" s="655"/>
      <c r="EB28" s="655"/>
      <c r="EC28" s="656"/>
    </row>
    <row r="29" spans="2:133" ht="11.25" customHeight="1" x14ac:dyDescent="0.2">
      <c r="B29" s="620" t="s">
        <v>292</v>
      </c>
      <c r="C29" s="621"/>
      <c r="D29" s="621"/>
      <c r="E29" s="621"/>
      <c r="F29" s="621"/>
      <c r="G29" s="621"/>
      <c r="H29" s="621"/>
      <c r="I29" s="621"/>
      <c r="J29" s="621"/>
      <c r="K29" s="621"/>
      <c r="L29" s="621"/>
      <c r="M29" s="621"/>
      <c r="N29" s="621"/>
      <c r="O29" s="621"/>
      <c r="P29" s="621"/>
      <c r="Q29" s="622"/>
      <c r="R29" s="623">
        <v>5283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608682</v>
      </c>
      <c r="CS29" s="653"/>
      <c r="CT29" s="653"/>
      <c r="CU29" s="653"/>
      <c r="CV29" s="653"/>
      <c r="CW29" s="653"/>
      <c r="CX29" s="653"/>
      <c r="CY29" s="654"/>
      <c r="CZ29" s="628">
        <v>10.8</v>
      </c>
      <c r="DA29" s="655"/>
      <c r="DB29" s="655"/>
      <c r="DC29" s="658"/>
      <c r="DD29" s="632">
        <v>608682</v>
      </c>
      <c r="DE29" s="653"/>
      <c r="DF29" s="653"/>
      <c r="DG29" s="653"/>
      <c r="DH29" s="653"/>
      <c r="DI29" s="653"/>
      <c r="DJ29" s="653"/>
      <c r="DK29" s="654"/>
      <c r="DL29" s="632">
        <v>608682</v>
      </c>
      <c r="DM29" s="653"/>
      <c r="DN29" s="653"/>
      <c r="DO29" s="653"/>
      <c r="DP29" s="653"/>
      <c r="DQ29" s="653"/>
      <c r="DR29" s="653"/>
      <c r="DS29" s="653"/>
      <c r="DT29" s="653"/>
      <c r="DU29" s="653"/>
      <c r="DV29" s="654"/>
      <c r="DW29" s="628">
        <v>14.8</v>
      </c>
      <c r="DX29" s="655"/>
      <c r="DY29" s="655"/>
      <c r="DZ29" s="655"/>
      <c r="EA29" s="655"/>
      <c r="EB29" s="655"/>
      <c r="EC29" s="656"/>
    </row>
    <row r="30" spans="2:133" ht="11.25" customHeight="1" x14ac:dyDescent="0.2">
      <c r="B30" s="620" t="s">
        <v>294</v>
      </c>
      <c r="C30" s="621"/>
      <c r="D30" s="621"/>
      <c r="E30" s="621"/>
      <c r="F30" s="621"/>
      <c r="G30" s="621"/>
      <c r="H30" s="621"/>
      <c r="I30" s="621"/>
      <c r="J30" s="621"/>
      <c r="K30" s="621"/>
      <c r="L30" s="621"/>
      <c r="M30" s="621"/>
      <c r="N30" s="621"/>
      <c r="O30" s="621"/>
      <c r="P30" s="621"/>
      <c r="Q30" s="622"/>
      <c r="R30" s="623">
        <v>694723</v>
      </c>
      <c r="S30" s="624"/>
      <c r="T30" s="624"/>
      <c r="U30" s="624"/>
      <c r="V30" s="624"/>
      <c r="W30" s="624"/>
      <c r="X30" s="624"/>
      <c r="Y30" s="625"/>
      <c r="Z30" s="626">
        <v>11.7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583474</v>
      </c>
      <c r="CS30" s="624"/>
      <c r="CT30" s="624"/>
      <c r="CU30" s="624"/>
      <c r="CV30" s="624"/>
      <c r="CW30" s="624"/>
      <c r="CX30" s="624"/>
      <c r="CY30" s="625"/>
      <c r="CZ30" s="628">
        <v>10.4</v>
      </c>
      <c r="DA30" s="655"/>
      <c r="DB30" s="655"/>
      <c r="DC30" s="658"/>
      <c r="DD30" s="632">
        <v>583474</v>
      </c>
      <c r="DE30" s="624"/>
      <c r="DF30" s="624"/>
      <c r="DG30" s="624"/>
      <c r="DH30" s="624"/>
      <c r="DI30" s="624"/>
      <c r="DJ30" s="624"/>
      <c r="DK30" s="625"/>
      <c r="DL30" s="632">
        <v>583474</v>
      </c>
      <c r="DM30" s="624"/>
      <c r="DN30" s="624"/>
      <c r="DO30" s="624"/>
      <c r="DP30" s="624"/>
      <c r="DQ30" s="624"/>
      <c r="DR30" s="624"/>
      <c r="DS30" s="624"/>
      <c r="DT30" s="624"/>
      <c r="DU30" s="624"/>
      <c r="DV30" s="625"/>
      <c r="DW30" s="628">
        <v>14.2</v>
      </c>
      <c r="DX30" s="655"/>
      <c r="DY30" s="655"/>
      <c r="DZ30" s="655"/>
      <c r="EA30" s="655"/>
      <c r="EB30" s="655"/>
      <c r="EC30" s="656"/>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99.3</v>
      </c>
      <c r="BH31" s="667"/>
      <c r="BI31" s="667"/>
      <c r="BJ31" s="667"/>
      <c r="BK31" s="667"/>
      <c r="BL31" s="667"/>
      <c r="BM31" s="618">
        <v>98.2</v>
      </c>
      <c r="BN31" s="667"/>
      <c r="BO31" s="667"/>
      <c r="BP31" s="667"/>
      <c r="BQ31" s="668"/>
      <c r="BR31" s="670">
        <v>99.3</v>
      </c>
      <c r="BS31" s="667"/>
      <c r="BT31" s="667"/>
      <c r="BU31" s="667"/>
      <c r="BV31" s="667"/>
      <c r="BW31" s="667"/>
      <c r="BX31" s="618">
        <v>98</v>
      </c>
      <c r="BY31" s="667"/>
      <c r="BZ31" s="667"/>
      <c r="CA31" s="667"/>
      <c r="CB31" s="668"/>
      <c r="CD31" s="663"/>
      <c r="CE31" s="664"/>
      <c r="CF31" s="620" t="s">
        <v>301</v>
      </c>
      <c r="CG31" s="621"/>
      <c r="CH31" s="621"/>
      <c r="CI31" s="621"/>
      <c r="CJ31" s="621"/>
      <c r="CK31" s="621"/>
      <c r="CL31" s="621"/>
      <c r="CM31" s="621"/>
      <c r="CN31" s="621"/>
      <c r="CO31" s="621"/>
      <c r="CP31" s="621"/>
      <c r="CQ31" s="622"/>
      <c r="CR31" s="623">
        <v>25208</v>
      </c>
      <c r="CS31" s="653"/>
      <c r="CT31" s="653"/>
      <c r="CU31" s="653"/>
      <c r="CV31" s="653"/>
      <c r="CW31" s="653"/>
      <c r="CX31" s="653"/>
      <c r="CY31" s="654"/>
      <c r="CZ31" s="628">
        <v>0.4</v>
      </c>
      <c r="DA31" s="655"/>
      <c r="DB31" s="655"/>
      <c r="DC31" s="658"/>
      <c r="DD31" s="632">
        <v>25208</v>
      </c>
      <c r="DE31" s="653"/>
      <c r="DF31" s="653"/>
      <c r="DG31" s="653"/>
      <c r="DH31" s="653"/>
      <c r="DI31" s="653"/>
      <c r="DJ31" s="653"/>
      <c r="DK31" s="654"/>
      <c r="DL31" s="632">
        <v>25208</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2">
      <c r="B32" s="620" t="s">
        <v>302</v>
      </c>
      <c r="C32" s="621"/>
      <c r="D32" s="621"/>
      <c r="E32" s="621"/>
      <c r="F32" s="621"/>
      <c r="G32" s="621"/>
      <c r="H32" s="621"/>
      <c r="I32" s="621"/>
      <c r="J32" s="621"/>
      <c r="K32" s="621"/>
      <c r="L32" s="621"/>
      <c r="M32" s="621"/>
      <c r="N32" s="621"/>
      <c r="O32" s="621"/>
      <c r="P32" s="621"/>
      <c r="Q32" s="622"/>
      <c r="R32" s="623">
        <v>388094</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99.5</v>
      </c>
      <c r="BH32" s="653"/>
      <c r="BI32" s="653"/>
      <c r="BJ32" s="653"/>
      <c r="BK32" s="653"/>
      <c r="BL32" s="653"/>
      <c r="BM32" s="629">
        <v>98.8</v>
      </c>
      <c r="BN32" s="653"/>
      <c r="BO32" s="653"/>
      <c r="BP32" s="653"/>
      <c r="BQ32" s="669"/>
      <c r="BR32" s="680">
        <v>99.6</v>
      </c>
      <c r="BS32" s="653"/>
      <c r="BT32" s="653"/>
      <c r="BU32" s="653"/>
      <c r="BV32" s="653"/>
      <c r="BW32" s="653"/>
      <c r="BX32" s="629">
        <v>98.6</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306</v>
      </c>
      <c r="C33" s="621"/>
      <c r="D33" s="621"/>
      <c r="E33" s="621"/>
      <c r="F33" s="621"/>
      <c r="G33" s="621"/>
      <c r="H33" s="621"/>
      <c r="I33" s="621"/>
      <c r="J33" s="621"/>
      <c r="K33" s="621"/>
      <c r="L33" s="621"/>
      <c r="M33" s="621"/>
      <c r="N33" s="621"/>
      <c r="O33" s="621"/>
      <c r="P33" s="621"/>
      <c r="Q33" s="622"/>
      <c r="R33" s="623">
        <v>32665</v>
      </c>
      <c r="S33" s="624"/>
      <c r="T33" s="624"/>
      <c r="U33" s="624"/>
      <c r="V33" s="624"/>
      <c r="W33" s="624"/>
      <c r="X33" s="624"/>
      <c r="Y33" s="625"/>
      <c r="Z33" s="626">
        <v>0.6</v>
      </c>
      <c r="AA33" s="626"/>
      <c r="AB33" s="626"/>
      <c r="AC33" s="626"/>
      <c r="AD33" s="627">
        <v>19336</v>
      </c>
      <c r="AE33" s="627"/>
      <c r="AF33" s="627"/>
      <c r="AG33" s="627"/>
      <c r="AH33" s="627"/>
      <c r="AI33" s="627"/>
      <c r="AJ33" s="627"/>
      <c r="AK33" s="627"/>
      <c r="AL33" s="628">
        <v>0.5</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99.2</v>
      </c>
      <c r="BH33" s="682"/>
      <c r="BI33" s="682"/>
      <c r="BJ33" s="682"/>
      <c r="BK33" s="682"/>
      <c r="BL33" s="682"/>
      <c r="BM33" s="683">
        <v>97.6</v>
      </c>
      <c r="BN33" s="682"/>
      <c r="BO33" s="682"/>
      <c r="BP33" s="682"/>
      <c r="BQ33" s="684"/>
      <c r="BR33" s="681">
        <v>99.1</v>
      </c>
      <c r="BS33" s="682"/>
      <c r="BT33" s="682"/>
      <c r="BU33" s="682"/>
      <c r="BV33" s="682"/>
      <c r="BW33" s="682"/>
      <c r="BX33" s="683">
        <v>97.4</v>
      </c>
      <c r="BY33" s="682"/>
      <c r="BZ33" s="682"/>
      <c r="CA33" s="682"/>
      <c r="CB33" s="684"/>
      <c r="CD33" s="620" t="s">
        <v>308</v>
      </c>
      <c r="CE33" s="621"/>
      <c r="CF33" s="621"/>
      <c r="CG33" s="621"/>
      <c r="CH33" s="621"/>
      <c r="CI33" s="621"/>
      <c r="CJ33" s="621"/>
      <c r="CK33" s="621"/>
      <c r="CL33" s="621"/>
      <c r="CM33" s="621"/>
      <c r="CN33" s="621"/>
      <c r="CO33" s="621"/>
      <c r="CP33" s="621"/>
      <c r="CQ33" s="622"/>
      <c r="CR33" s="623">
        <v>2808139</v>
      </c>
      <c r="CS33" s="653"/>
      <c r="CT33" s="653"/>
      <c r="CU33" s="653"/>
      <c r="CV33" s="653"/>
      <c r="CW33" s="653"/>
      <c r="CX33" s="653"/>
      <c r="CY33" s="654"/>
      <c r="CZ33" s="628">
        <v>49.8</v>
      </c>
      <c r="DA33" s="655"/>
      <c r="DB33" s="655"/>
      <c r="DC33" s="658"/>
      <c r="DD33" s="632">
        <v>2402732</v>
      </c>
      <c r="DE33" s="653"/>
      <c r="DF33" s="653"/>
      <c r="DG33" s="653"/>
      <c r="DH33" s="653"/>
      <c r="DI33" s="653"/>
      <c r="DJ33" s="653"/>
      <c r="DK33" s="654"/>
      <c r="DL33" s="632">
        <v>2050936</v>
      </c>
      <c r="DM33" s="653"/>
      <c r="DN33" s="653"/>
      <c r="DO33" s="653"/>
      <c r="DP33" s="653"/>
      <c r="DQ33" s="653"/>
      <c r="DR33" s="653"/>
      <c r="DS33" s="653"/>
      <c r="DT33" s="653"/>
      <c r="DU33" s="653"/>
      <c r="DV33" s="654"/>
      <c r="DW33" s="628">
        <v>49.9</v>
      </c>
      <c r="DX33" s="655"/>
      <c r="DY33" s="655"/>
      <c r="DZ33" s="655"/>
      <c r="EA33" s="655"/>
      <c r="EB33" s="655"/>
      <c r="EC33" s="656"/>
    </row>
    <row r="34" spans="2:133" ht="11.25" customHeight="1" x14ac:dyDescent="0.2">
      <c r="B34" s="620" t="s">
        <v>309</v>
      </c>
      <c r="C34" s="621"/>
      <c r="D34" s="621"/>
      <c r="E34" s="621"/>
      <c r="F34" s="621"/>
      <c r="G34" s="621"/>
      <c r="H34" s="621"/>
      <c r="I34" s="621"/>
      <c r="J34" s="621"/>
      <c r="K34" s="621"/>
      <c r="L34" s="621"/>
      <c r="M34" s="621"/>
      <c r="N34" s="621"/>
      <c r="O34" s="621"/>
      <c r="P34" s="621"/>
      <c r="Q34" s="622"/>
      <c r="R34" s="623">
        <v>13594</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825905</v>
      </c>
      <c r="CS34" s="624"/>
      <c r="CT34" s="624"/>
      <c r="CU34" s="624"/>
      <c r="CV34" s="624"/>
      <c r="CW34" s="624"/>
      <c r="CX34" s="624"/>
      <c r="CY34" s="625"/>
      <c r="CZ34" s="628">
        <v>14.7</v>
      </c>
      <c r="DA34" s="655"/>
      <c r="DB34" s="655"/>
      <c r="DC34" s="658"/>
      <c r="DD34" s="632">
        <v>623815</v>
      </c>
      <c r="DE34" s="624"/>
      <c r="DF34" s="624"/>
      <c r="DG34" s="624"/>
      <c r="DH34" s="624"/>
      <c r="DI34" s="624"/>
      <c r="DJ34" s="624"/>
      <c r="DK34" s="625"/>
      <c r="DL34" s="632">
        <v>541176</v>
      </c>
      <c r="DM34" s="624"/>
      <c r="DN34" s="624"/>
      <c r="DO34" s="624"/>
      <c r="DP34" s="624"/>
      <c r="DQ34" s="624"/>
      <c r="DR34" s="624"/>
      <c r="DS34" s="624"/>
      <c r="DT34" s="624"/>
      <c r="DU34" s="624"/>
      <c r="DV34" s="625"/>
      <c r="DW34" s="628">
        <v>13.2</v>
      </c>
      <c r="DX34" s="655"/>
      <c r="DY34" s="655"/>
      <c r="DZ34" s="655"/>
      <c r="EA34" s="655"/>
      <c r="EB34" s="655"/>
      <c r="EC34" s="656"/>
    </row>
    <row r="35" spans="2:133" ht="11.25" customHeight="1" x14ac:dyDescent="0.2">
      <c r="B35" s="620" t="s">
        <v>311</v>
      </c>
      <c r="C35" s="621"/>
      <c r="D35" s="621"/>
      <c r="E35" s="621"/>
      <c r="F35" s="621"/>
      <c r="G35" s="621"/>
      <c r="H35" s="621"/>
      <c r="I35" s="621"/>
      <c r="J35" s="621"/>
      <c r="K35" s="621"/>
      <c r="L35" s="621"/>
      <c r="M35" s="621"/>
      <c r="N35" s="621"/>
      <c r="O35" s="621"/>
      <c r="P35" s="621"/>
      <c r="Q35" s="622"/>
      <c r="R35" s="623">
        <v>90228</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47688</v>
      </c>
      <c r="CS35" s="653"/>
      <c r="CT35" s="653"/>
      <c r="CU35" s="653"/>
      <c r="CV35" s="653"/>
      <c r="CW35" s="653"/>
      <c r="CX35" s="653"/>
      <c r="CY35" s="654"/>
      <c r="CZ35" s="628">
        <v>0.8</v>
      </c>
      <c r="DA35" s="655"/>
      <c r="DB35" s="655"/>
      <c r="DC35" s="658"/>
      <c r="DD35" s="632">
        <v>45483</v>
      </c>
      <c r="DE35" s="653"/>
      <c r="DF35" s="653"/>
      <c r="DG35" s="653"/>
      <c r="DH35" s="653"/>
      <c r="DI35" s="653"/>
      <c r="DJ35" s="653"/>
      <c r="DK35" s="654"/>
      <c r="DL35" s="632">
        <v>39687</v>
      </c>
      <c r="DM35" s="653"/>
      <c r="DN35" s="653"/>
      <c r="DO35" s="653"/>
      <c r="DP35" s="653"/>
      <c r="DQ35" s="653"/>
      <c r="DR35" s="653"/>
      <c r="DS35" s="653"/>
      <c r="DT35" s="653"/>
      <c r="DU35" s="653"/>
      <c r="DV35" s="654"/>
      <c r="DW35" s="628">
        <v>1</v>
      </c>
      <c r="DX35" s="655"/>
      <c r="DY35" s="655"/>
      <c r="DZ35" s="655"/>
      <c r="EA35" s="655"/>
      <c r="EB35" s="655"/>
      <c r="EC35" s="656"/>
    </row>
    <row r="36" spans="2:133" ht="11.25" customHeight="1" x14ac:dyDescent="0.2">
      <c r="B36" s="620" t="s">
        <v>315</v>
      </c>
      <c r="C36" s="621"/>
      <c r="D36" s="621"/>
      <c r="E36" s="621"/>
      <c r="F36" s="621"/>
      <c r="G36" s="621"/>
      <c r="H36" s="621"/>
      <c r="I36" s="621"/>
      <c r="J36" s="621"/>
      <c r="K36" s="621"/>
      <c r="L36" s="621"/>
      <c r="M36" s="621"/>
      <c r="N36" s="621"/>
      <c r="O36" s="621"/>
      <c r="P36" s="621"/>
      <c r="Q36" s="622"/>
      <c r="R36" s="623">
        <v>238834</v>
      </c>
      <c r="S36" s="624"/>
      <c r="T36" s="624"/>
      <c r="U36" s="624"/>
      <c r="V36" s="624"/>
      <c r="W36" s="624"/>
      <c r="X36" s="624"/>
      <c r="Y36" s="625"/>
      <c r="Z36" s="626">
        <v>4</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912684</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37387</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1171443</v>
      </c>
      <c r="CS36" s="624"/>
      <c r="CT36" s="624"/>
      <c r="CU36" s="624"/>
      <c r="CV36" s="624"/>
      <c r="CW36" s="624"/>
      <c r="CX36" s="624"/>
      <c r="CY36" s="625"/>
      <c r="CZ36" s="628">
        <v>20.8</v>
      </c>
      <c r="DA36" s="655"/>
      <c r="DB36" s="655"/>
      <c r="DC36" s="658"/>
      <c r="DD36" s="632">
        <v>1072378</v>
      </c>
      <c r="DE36" s="624"/>
      <c r="DF36" s="624"/>
      <c r="DG36" s="624"/>
      <c r="DH36" s="624"/>
      <c r="DI36" s="624"/>
      <c r="DJ36" s="624"/>
      <c r="DK36" s="625"/>
      <c r="DL36" s="632">
        <v>880003</v>
      </c>
      <c r="DM36" s="624"/>
      <c r="DN36" s="624"/>
      <c r="DO36" s="624"/>
      <c r="DP36" s="624"/>
      <c r="DQ36" s="624"/>
      <c r="DR36" s="624"/>
      <c r="DS36" s="624"/>
      <c r="DT36" s="624"/>
      <c r="DU36" s="624"/>
      <c r="DV36" s="625"/>
      <c r="DW36" s="628">
        <v>21.4</v>
      </c>
      <c r="DX36" s="655"/>
      <c r="DY36" s="655"/>
      <c r="DZ36" s="655"/>
      <c r="EA36" s="655"/>
      <c r="EB36" s="655"/>
      <c r="EC36" s="656"/>
    </row>
    <row r="37" spans="2:133" ht="11.25" customHeight="1" x14ac:dyDescent="0.2">
      <c r="B37" s="620" t="s">
        <v>319</v>
      </c>
      <c r="C37" s="621"/>
      <c r="D37" s="621"/>
      <c r="E37" s="621"/>
      <c r="F37" s="621"/>
      <c r="G37" s="621"/>
      <c r="H37" s="621"/>
      <c r="I37" s="621"/>
      <c r="J37" s="621"/>
      <c r="K37" s="621"/>
      <c r="L37" s="621"/>
      <c r="M37" s="621"/>
      <c r="N37" s="621"/>
      <c r="O37" s="621"/>
      <c r="P37" s="621"/>
      <c r="Q37" s="622"/>
      <c r="R37" s="623">
        <v>104885</v>
      </c>
      <c r="S37" s="624"/>
      <c r="T37" s="624"/>
      <c r="U37" s="624"/>
      <c r="V37" s="624"/>
      <c r="W37" s="624"/>
      <c r="X37" s="624"/>
      <c r="Y37" s="625"/>
      <c r="Z37" s="626">
        <v>1.8</v>
      </c>
      <c r="AA37" s="626"/>
      <c r="AB37" s="626"/>
      <c r="AC37" s="626"/>
      <c r="AD37" s="627">
        <v>16376</v>
      </c>
      <c r="AE37" s="627"/>
      <c r="AF37" s="627"/>
      <c r="AG37" s="627"/>
      <c r="AH37" s="627"/>
      <c r="AI37" s="627"/>
      <c r="AJ37" s="627"/>
      <c r="AK37" s="627"/>
      <c r="AL37" s="628">
        <v>0.4</v>
      </c>
      <c r="AM37" s="629"/>
      <c r="AN37" s="629"/>
      <c r="AO37" s="630"/>
      <c r="AQ37" s="689" t="s">
        <v>320</v>
      </c>
      <c r="AR37" s="690"/>
      <c r="AS37" s="690"/>
      <c r="AT37" s="690"/>
      <c r="AU37" s="690"/>
      <c r="AV37" s="690"/>
      <c r="AW37" s="690"/>
      <c r="AX37" s="690"/>
      <c r="AY37" s="691"/>
      <c r="AZ37" s="623">
        <v>237873</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33196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568384</v>
      </c>
      <c r="CS37" s="653"/>
      <c r="CT37" s="653"/>
      <c r="CU37" s="653"/>
      <c r="CV37" s="653"/>
      <c r="CW37" s="653"/>
      <c r="CX37" s="653"/>
      <c r="CY37" s="654"/>
      <c r="CZ37" s="628">
        <v>10.1</v>
      </c>
      <c r="DA37" s="655"/>
      <c r="DB37" s="655"/>
      <c r="DC37" s="658"/>
      <c r="DD37" s="632">
        <v>568384</v>
      </c>
      <c r="DE37" s="653"/>
      <c r="DF37" s="653"/>
      <c r="DG37" s="653"/>
      <c r="DH37" s="653"/>
      <c r="DI37" s="653"/>
      <c r="DJ37" s="653"/>
      <c r="DK37" s="654"/>
      <c r="DL37" s="632">
        <v>548901</v>
      </c>
      <c r="DM37" s="653"/>
      <c r="DN37" s="653"/>
      <c r="DO37" s="653"/>
      <c r="DP37" s="653"/>
      <c r="DQ37" s="653"/>
      <c r="DR37" s="653"/>
      <c r="DS37" s="653"/>
      <c r="DT37" s="653"/>
      <c r="DU37" s="653"/>
      <c r="DV37" s="654"/>
      <c r="DW37" s="628">
        <v>13.4</v>
      </c>
      <c r="DX37" s="655"/>
      <c r="DY37" s="655"/>
      <c r="DZ37" s="655"/>
      <c r="EA37" s="655"/>
      <c r="EB37" s="655"/>
      <c r="EC37" s="656"/>
    </row>
    <row r="38" spans="2:133" ht="11.25" customHeight="1" x14ac:dyDescent="0.2">
      <c r="B38" s="620" t="s">
        <v>323</v>
      </c>
      <c r="C38" s="621"/>
      <c r="D38" s="621"/>
      <c r="E38" s="621"/>
      <c r="F38" s="621"/>
      <c r="G38" s="621"/>
      <c r="H38" s="621"/>
      <c r="I38" s="621"/>
      <c r="J38" s="621"/>
      <c r="K38" s="621"/>
      <c r="L38" s="621"/>
      <c r="M38" s="621"/>
      <c r="N38" s="621"/>
      <c r="O38" s="621"/>
      <c r="P38" s="621"/>
      <c r="Q38" s="622"/>
      <c r="R38" s="623">
        <v>141332</v>
      </c>
      <c r="S38" s="624"/>
      <c r="T38" s="624"/>
      <c r="U38" s="624"/>
      <c r="V38" s="624"/>
      <c r="W38" s="624"/>
      <c r="X38" s="624"/>
      <c r="Y38" s="625"/>
      <c r="Z38" s="626">
        <v>2.4</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t="s">
        <v>122</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2087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674811</v>
      </c>
      <c r="CS38" s="624"/>
      <c r="CT38" s="624"/>
      <c r="CU38" s="624"/>
      <c r="CV38" s="624"/>
      <c r="CW38" s="624"/>
      <c r="CX38" s="624"/>
      <c r="CY38" s="625"/>
      <c r="CZ38" s="628">
        <v>12</v>
      </c>
      <c r="DA38" s="655"/>
      <c r="DB38" s="655"/>
      <c r="DC38" s="658"/>
      <c r="DD38" s="632">
        <v>590070</v>
      </c>
      <c r="DE38" s="624"/>
      <c r="DF38" s="624"/>
      <c r="DG38" s="624"/>
      <c r="DH38" s="624"/>
      <c r="DI38" s="624"/>
      <c r="DJ38" s="624"/>
      <c r="DK38" s="625"/>
      <c r="DL38" s="632">
        <v>590070</v>
      </c>
      <c r="DM38" s="624"/>
      <c r="DN38" s="624"/>
      <c r="DO38" s="624"/>
      <c r="DP38" s="624"/>
      <c r="DQ38" s="624"/>
      <c r="DR38" s="624"/>
      <c r="DS38" s="624"/>
      <c r="DT38" s="624"/>
      <c r="DU38" s="624"/>
      <c r="DV38" s="625"/>
      <c r="DW38" s="628">
        <v>14.4</v>
      </c>
      <c r="DX38" s="655"/>
      <c r="DY38" s="655"/>
      <c r="DZ38" s="655"/>
      <c r="EA38" s="655"/>
      <c r="EB38" s="655"/>
      <c r="EC38" s="656"/>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3013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85292</v>
      </c>
      <c r="CS39" s="653"/>
      <c r="CT39" s="653"/>
      <c r="CU39" s="653"/>
      <c r="CV39" s="653"/>
      <c r="CW39" s="653"/>
      <c r="CX39" s="653"/>
      <c r="CY39" s="654"/>
      <c r="CZ39" s="628">
        <v>1.5</v>
      </c>
      <c r="DA39" s="655"/>
      <c r="DB39" s="655"/>
      <c r="DC39" s="658"/>
      <c r="DD39" s="632">
        <v>70986</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331</v>
      </c>
      <c r="C40" s="621"/>
      <c r="D40" s="621"/>
      <c r="E40" s="621"/>
      <c r="F40" s="621"/>
      <c r="G40" s="621"/>
      <c r="H40" s="621"/>
      <c r="I40" s="621"/>
      <c r="J40" s="621"/>
      <c r="K40" s="621"/>
      <c r="L40" s="621"/>
      <c r="M40" s="621"/>
      <c r="N40" s="621"/>
      <c r="O40" s="621"/>
      <c r="P40" s="621"/>
      <c r="Q40" s="622"/>
      <c r="R40" s="623">
        <v>14632</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92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3000</v>
      </c>
      <c r="CS40" s="624"/>
      <c r="CT40" s="624"/>
      <c r="CU40" s="624"/>
      <c r="CV40" s="624"/>
      <c r="CW40" s="624"/>
      <c r="CX40" s="624"/>
      <c r="CY40" s="625"/>
      <c r="CZ40" s="628">
        <v>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336</v>
      </c>
      <c r="C41" s="645"/>
      <c r="D41" s="645"/>
      <c r="E41" s="645"/>
      <c r="F41" s="645"/>
      <c r="G41" s="645"/>
      <c r="H41" s="645"/>
      <c r="I41" s="645"/>
      <c r="J41" s="645"/>
      <c r="K41" s="645"/>
      <c r="L41" s="645"/>
      <c r="M41" s="645"/>
      <c r="N41" s="645"/>
      <c r="O41" s="645"/>
      <c r="P41" s="645"/>
      <c r="Q41" s="646"/>
      <c r="R41" s="698">
        <v>5926976</v>
      </c>
      <c r="S41" s="699"/>
      <c r="T41" s="699"/>
      <c r="U41" s="699"/>
      <c r="V41" s="699"/>
      <c r="W41" s="699"/>
      <c r="X41" s="699"/>
      <c r="Y41" s="700"/>
      <c r="Z41" s="701">
        <v>100</v>
      </c>
      <c r="AA41" s="701"/>
      <c r="AB41" s="701"/>
      <c r="AC41" s="701"/>
      <c r="AD41" s="702">
        <v>4093937</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92886</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340</v>
      </c>
      <c r="AR42" s="706"/>
      <c r="AS42" s="706"/>
      <c r="AT42" s="706"/>
      <c r="AU42" s="706"/>
      <c r="AV42" s="706"/>
      <c r="AW42" s="706"/>
      <c r="AX42" s="706"/>
      <c r="AY42" s="707"/>
      <c r="AZ42" s="698">
        <v>581925</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382</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208794</v>
      </c>
      <c r="CS42" s="653"/>
      <c r="CT42" s="653"/>
      <c r="CU42" s="653"/>
      <c r="CV42" s="653"/>
      <c r="CW42" s="653"/>
      <c r="CX42" s="653"/>
      <c r="CY42" s="654"/>
      <c r="CZ42" s="628">
        <v>3.7</v>
      </c>
      <c r="DA42" s="655"/>
      <c r="DB42" s="655"/>
      <c r="DC42" s="658"/>
      <c r="DD42" s="632">
        <v>52500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4291</v>
      </c>
      <c r="CS43" s="653"/>
      <c r="CT43" s="653"/>
      <c r="CU43" s="653"/>
      <c r="CV43" s="653"/>
      <c r="CW43" s="653"/>
      <c r="CX43" s="653"/>
      <c r="CY43" s="654"/>
      <c r="CZ43" s="628">
        <v>0.1</v>
      </c>
      <c r="DA43" s="655"/>
      <c r="DB43" s="655"/>
      <c r="DC43" s="658"/>
      <c r="DD43" s="632">
        <v>4291</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208794</v>
      </c>
      <c r="CS44" s="624"/>
      <c r="CT44" s="624"/>
      <c r="CU44" s="624"/>
      <c r="CV44" s="624"/>
      <c r="CW44" s="624"/>
      <c r="CX44" s="624"/>
      <c r="CY44" s="625"/>
      <c r="CZ44" s="628">
        <v>3.7</v>
      </c>
      <c r="DA44" s="629"/>
      <c r="DB44" s="629"/>
      <c r="DC44" s="635"/>
      <c r="DD44" s="632">
        <v>52500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21082</v>
      </c>
      <c r="CS45" s="653"/>
      <c r="CT45" s="653"/>
      <c r="CU45" s="653"/>
      <c r="CV45" s="653"/>
      <c r="CW45" s="653"/>
      <c r="CX45" s="653"/>
      <c r="CY45" s="654"/>
      <c r="CZ45" s="628">
        <v>0.4</v>
      </c>
      <c r="DA45" s="655"/>
      <c r="DB45" s="655"/>
      <c r="DC45" s="658"/>
      <c r="DD45" s="632">
        <v>523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187712</v>
      </c>
      <c r="CS46" s="624"/>
      <c r="CT46" s="624"/>
      <c r="CU46" s="624"/>
      <c r="CV46" s="624"/>
      <c r="CW46" s="624"/>
      <c r="CX46" s="624"/>
      <c r="CY46" s="625"/>
      <c r="CZ46" s="628">
        <v>3.3</v>
      </c>
      <c r="DA46" s="629"/>
      <c r="DB46" s="629"/>
      <c r="DC46" s="635"/>
      <c r="DD46" s="632">
        <v>51977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352</v>
      </c>
      <c r="CE49" s="645"/>
      <c r="CF49" s="645"/>
      <c r="CG49" s="645"/>
      <c r="CH49" s="645"/>
      <c r="CI49" s="645"/>
      <c r="CJ49" s="645"/>
      <c r="CK49" s="645"/>
      <c r="CL49" s="645"/>
      <c r="CM49" s="645"/>
      <c r="CN49" s="645"/>
      <c r="CO49" s="645"/>
      <c r="CP49" s="645"/>
      <c r="CQ49" s="646"/>
      <c r="CR49" s="698">
        <v>5633726</v>
      </c>
      <c r="CS49" s="682"/>
      <c r="CT49" s="682"/>
      <c r="CU49" s="682"/>
      <c r="CV49" s="682"/>
      <c r="CW49" s="682"/>
      <c r="CX49" s="682"/>
      <c r="CY49" s="711"/>
      <c r="CZ49" s="703">
        <v>100</v>
      </c>
      <c r="DA49" s="712"/>
      <c r="DB49" s="712"/>
      <c r="DC49" s="713"/>
      <c r="DD49" s="714">
        <v>4503199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gYUVG6HV77Tl93A4OJDGCIXsuj/SoBnz1SHCN0Orym80WdfScHdc1EMuu0EC5d4BhWaZc+Hp4ixl3ggaXEeAA==" saltValue="HU0eoEROdJVjKRQdE/Km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66" zoomScale="70" zoomScaleNormal="25" zoomScaleSheetLayoutView="70" workbookViewId="0">
      <selection activeCell="AK95" sqref="AK95"/>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5927</v>
      </c>
      <c r="R7" s="753"/>
      <c r="S7" s="753"/>
      <c r="T7" s="753"/>
      <c r="U7" s="753"/>
      <c r="V7" s="753">
        <v>5634</v>
      </c>
      <c r="W7" s="753"/>
      <c r="X7" s="753"/>
      <c r="Y7" s="753"/>
      <c r="Z7" s="753"/>
      <c r="AA7" s="753">
        <v>293</v>
      </c>
      <c r="AB7" s="753"/>
      <c r="AC7" s="753"/>
      <c r="AD7" s="753"/>
      <c r="AE7" s="754"/>
      <c r="AF7" s="755">
        <v>261</v>
      </c>
      <c r="AG7" s="756"/>
      <c r="AH7" s="756"/>
      <c r="AI7" s="756"/>
      <c r="AJ7" s="757"/>
      <c r="AK7" s="758">
        <v>90</v>
      </c>
      <c r="AL7" s="759"/>
      <c r="AM7" s="759"/>
      <c r="AN7" s="759"/>
      <c r="AO7" s="759"/>
      <c r="AP7" s="759">
        <v>5709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5927</v>
      </c>
      <c r="R23" s="793"/>
      <c r="S23" s="793"/>
      <c r="T23" s="793"/>
      <c r="U23" s="793"/>
      <c r="V23" s="793">
        <v>5634</v>
      </c>
      <c r="W23" s="793"/>
      <c r="X23" s="793"/>
      <c r="Y23" s="793"/>
      <c r="Z23" s="793"/>
      <c r="AA23" s="793">
        <v>293</v>
      </c>
      <c r="AB23" s="793"/>
      <c r="AC23" s="793"/>
      <c r="AD23" s="793"/>
      <c r="AE23" s="794"/>
      <c r="AF23" s="795">
        <v>261</v>
      </c>
      <c r="AG23" s="793"/>
      <c r="AH23" s="793"/>
      <c r="AI23" s="793"/>
      <c r="AJ23" s="796"/>
      <c r="AK23" s="797"/>
      <c r="AL23" s="798"/>
      <c r="AM23" s="798"/>
      <c r="AN23" s="798"/>
      <c r="AO23" s="798"/>
      <c r="AP23" s="793">
        <v>5709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1666</v>
      </c>
      <c r="R28" s="823"/>
      <c r="S28" s="823"/>
      <c r="T28" s="823"/>
      <c r="U28" s="823"/>
      <c r="V28" s="823">
        <v>1628</v>
      </c>
      <c r="W28" s="823"/>
      <c r="X28" s="823"/>
      <c r="Y28" s="823"/>
      <c r="Z28" s="823"/>
      <c r="AA28" s="823">
        <v>37</v>
      </c>
      <c r="AB28" s="823"/>
      <c r="AC28" s="823"/>
      <c r="AD28" s="823"/>
      <c r="AE28" s="824"/>
      <c r="AF28" s="825">
        <v>37</v>
      </c>
      <c r="AG28" s="823"/>
      <c r="AH28" s="823"/>
      <c r="AI28" s="823"/>
      <c r="AJ28" s="826"/>
      <c r="AK28" s="827">
        <v>92</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1485</v>
      </c>
      <c r="R29" s="784"/>
      <c r="S29" s="784"/>
      <c r="T29" s="784"/>
      <c r="U29" s="784"/>
      <c r="V29" s="784">
        <v>1428</v>
      </c>
      <c r="W29" s="784"/>
      <c r="X29" s="784"/>
      <c r="Y29" s="784"/>
      <c r="Z29" s="784"/>
      <c r="AA29" s="784">
        <v>58</v>
      </c>
      <c r="AB29" s="784"/>
      <c r="AC29" s="784"/>
      <c r="AD29" s="784"/>
      <c r="AE29" s="785"/>
      <c r="AF29" s="786">
        <v>58</v>
      </c>
      <c r="AG29" s="787"/>
      <c r="AH29" s="787"/>
      <c r="AI29" s="787"/>
      <c r="AJ29" s="788"/>
      <c r="AK29" s="834">
        <v>263</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358</v>
      </c>
      <c r="R30" s="784"/>
      <c r="S30" s="784"/>
      <c r="T30" s="784"/>
      <c r="U30" s="784"/>
      <c r="V30" s="784">
        <v>357</v>
      </c>
      <c r="W30" s="784"/>
      <c r="X30" s="784"/>
      <c r="Y30" s="784"/>
      <c r="Z30" s="784"/>
      <c r="AA30" s="784">
        <v>1</v>
      </c>
      <c r="AB30" s="784"/>
      <c r="AC30" s="784"/>
      <c r="AD30" s="784"/>
      <c r="AE30" s="785"/>
      <c r="AF30" s="786">
        <v>1</v>
      </c>
      <c r="AG30" s="787"/>
      <c r="AH30" s="787"/>
      <c r="AI30" s="787"/>
      <c r="AJ30" s="788"/>
      <c r="AK30" s="834">
        <v>66</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245</v>
      </c>
      <c r="R31" s="784"/>
      <c r="S31" s="784"/>
      <c r="T31" s="784"/>
      <c r="U31" s="784"/>
      <c r="V31" s="784">
        <v>263</v>
      </c>
      <c r="W31" s="784"/>
      <c r="X31" s="784"/>
      <c r="Y31" s="784"/>
      <c r="Z31" s="784"/>
      <c r="AA31" s="784">
        <v>-18</v>
      </c>
      <c r="AB31" s="784"/>
      <c r="AC31" s="784"/>
      <c r="AD31" s="784"/>
      <c r="AE31" s="785"/>
      <c r="AF31" s="786">
        <v>650</v>
      </c>
      <c r="AG31" s="787"/>
      <c r="AH31" s="787"/>
      <c r="AI31" s="787"/>
      <c r="AJ31" s="788"/>
      <c r="AK31" s="834" t="s">
        <v>554</v>
      </c>
      <c r="AL31" s="830"/>
      <c r="AM31" s="830"/>
      <c r="AN31" s="830"/>
      <c r="AO31" s="830"/>
      <c r="AP31" s="830">
        <v>52</v>
      </c>
      <c r="AQ31" s="830"/>
      <c r="AR31" s="830"/>
      <c r="AS31" s="830"/>
      <c r="AT31" s="830"/>
      <c r="AU31" s="830" t="s">
        <v>554</v>
      </c>
      <c r="AV31" s="830"/>
      <c r="AW31" s="830"/>
      <c r="AX31" s="830"/>
      <c r="AY31" s="830"/>
      <c r="AZ31" s="831" t="s">
        <v>554</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t="s">
        <v>554</v>
      </c>
      <c r="R32" s="784"/>
      <c r="S32" s="784"/>
      <c r="T32" s="784"/>
      <c r="U32" s="784"/>
      <c r="V32" s="784" t="s">
        <v>554</v>
      </c>
      <c r="W32" s="784"/>
      <c r="X32" s="784"/>
      <c r="Y32" s="784"/>
      <c r="Z32" s="784"/>
      <c r="AA32" s="784" t="s">
        <v>554</v>
      </c>
      <c r="AB32" s="784"/>
      <c r="AC32" s="784"/>
      <c r="AD32" s="784"/>
      <c r="AE32" s="785"/>
      <c r="AF32" s="786">
        <v>57</v>
      </c>
      <c r="AG32" s="787"/>
      <c r="AH32" s="787"/>
      <c r="AI32" s="787"/>
      <c r="AJ32" s="788"/>
      <c r="AK32" s="834">
        <v>88</v>
      </c>
      <c r="AL32" s="830"/>
      <c r="AM32" s="830"/>
      <c r="AN32" s="830"/>
      <c r="AO32" s="830"/>
      <c r="AP32" s="830" t="s">
        <v>554</v>
      </c>
      <c r="AQ32" s="830"/>
      <c r="AR32" s="830"/>
      <c r="AS32" s="830"/>
      <c r="AT32" s="830"/>
      <c r="AU32" s="830">
        <v>227</v>
      </c>
      <c r="AV32" s="830"/>
      <c r="AW32" s="830"/>
      <c r="AX32" s="830"/>
      <c r="AY32" s="830"/>
      <c r="AZ32" s="831" t="s">
        <v>554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803</v>
      </c>
      <c r="AG63" s="844"/>
      <c r="AH63" s="844"/>
      <c r="AI63" s="844"/>
      <c r="AJ63" s="845"/>
      <c r="AK63" s="846"/>
      <c r="AL63" s="841"/>
      <c r="AM63" s="841"/>
      <c r="AN63" s="841"/>
      <c r="AO63" s="841"/>
      <c r="AP63" s="844">
        <v>52</v>
      </c>
      <c r="AQ63" s="844"/>
      <c r="AR63" s="844"/>
      <c r="AS63" s="844"/>
      <c r="AT63" s="844"/>
      <c r="AU63" s="844">
        <v>227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543</v>
      </c>
      <c r="C68" s="870"/>
      <c r="D68" s="870"/>
      <c r="E68" s="870"/>
      <c r="F68" s="870"/>
      <c r="G68" s="870"/>
      <c r="H68" s="870"/>
      <c r="I68" s="870"/>
      <c r="J68" s="870"/>
      <c r="K68" s="870"/>
      <c r="L68" s="870"/>
      <c r="M68" s="870"/>
      <c r="N68" s="870"/>
      <c r="O68" s="870"/>
      <c r="P68" s="871"/>
      <c r="Q68" s="872">
        <v>1631</v>
      </c>
      <c r="R68" s="866"/>
      <c r="S68" s="866"/>
      <c r="T68" s="866"/>
      <c r="U68" s="866"/>
      <c r="V68" s="866">
        <v>1549</v>
      </c>
      <c r="W68" s="866"/>
      <c r="X68" s="866"/>
      <c r="Y68" s="866"/>
      <c r="Z68" s="866"/>
      <c r="AA68" s="866">
        <v>82</v>
      </c>
      <c r="AB68" s="866"/>
      <c r="AC68" s="866"/>
      <c r="AD68" s="866"/>
      <c r="AE68" s="866"/>
      <c r="AF68" s="866">
        <v>82</v>
      </c>
      <c r="AG68" s="866"/>
      <c r="AH68" s="866"/>
      <c r="AI68" s="866"/>
      <c r="AJ68" s="866"/>
      <c r="AK68" s="866">
        <v>716</v>
      </c>
      <c r="AL68" s="866"/>
      <c r="AM68" s="866"/>
      <c r="AN68" s="866"/>
      <c r="AO68" s="866"/>
      <c r="AP68" s="866">
        <v>4216</v>
      </c>
      <c r="AQ68" s="866"/>
      <c r="AR68" s="866"/>
      <c r="AS68" s="866"/>
      <c r="AT68" s="866"/>
      <c r="AU68" s="866">
        <v>750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544</v>
      </c>
      <c r="C69" s="874"/>
      <c r="D69" s="874"/>
      <c r="E69" s="874"/>
      <c r="F69" s="874"/>
      <c r="G69" s="874"/>
      <c r="H69" s="874"/>
      <c r="I69" s="874"/>
      <c r="J69" s="874"/>
      <c r="K69" s="874"/>
      <c r="L69" s="874"/>
      <c r="M69" s="874"/>
      <c r="N69" s="874"/>
      <c r="O69" s="874"/>
      <c r="P69" s="875"/>
      <c r="Q69" s="876">
        <v>1304</v>
      </c>
      <c r="R69" s="830"/>
      <c r="S69" s="830"/>
      <c r="T69" s="830"/>
      <c r="U69" s="830"/>
      <c r="V69" s="830">
        <v>1273</v>
      </c>
      <c r="W69" s="830"/>
      <c r="X69" s="830"/>
      <c r="Y69" s="830"/>
      <c r="Z69" s="830"/>
      <c r="AA69" s="830">
        <v>31</v>
      </c>
      <c r="AB69" s="830"/>
      <c r="AC69" s="830"/>
      <c r="AD69" s="830"/>
      <c r="AE69" s="830"/>
      <c r="AF69" s="830">
        <v>31</v>
      </c>
      <c r="AG69" s="830"/>
      <c r="AH69" s="830"/>
      <c r="AI69" s="830"/>
      <c r="AJ69" s="830"/>
      <c r="AK69" s="830">
        <v>22</v>
      </c>
      <c r="AL69" s="830"/>
      <c r="AM69" s="830"/>
      <c r="AN69" s="830"/>
      <c r="AO69" s="830"/>
      <c r="AP69" s="830">
        <v>504</v>
      </c>
      <c r="AQ69" s="830"/>
      <c r="AR69" s="830"/>
      <c r="AS69" s="830"/>
      <c r="AT69" s="830"/>
      <c r="AU69" s="830">
        <v>123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545</v>
      </c>
      <c r="C70" s="874"/>
      <c r="D70" s="874"/>
      <c r="E70" s="874"/>
      <c r="F70" s="874"/>
      <c r="G70" s="874"/>
      <c r="H70" s="874"/>
      <c r="I70" s="874"/>
      <c r="J70" s="874"/>
      <c r="K70" s="874"/>
      <c r="L70" s="874"/>
      <c r="M70" s="874"/>
      <c r="N70" s="874"/>
      <c r="O70" s="874"/>
      <c r="P70" s="875"/>
      <c r="Q70" s="876">
        <v>2587</v>
      </c>
      <c r="R70" s="830"/>
      <c r="S70" s="830"/>
      <c r="T70" s="830"/>
      <c r="U70" s="830"/>
      <c r="V70" s="830">
        <v>2461</v>
      </c>
      <c r="W70" s="830"/>
      <c r="X70" s="830"/>
      <c r="Y70" s="830"/>
      <c r="Z70" s="830"/>
      <c r="AA70" s="830">
        <v>126</v>
      </c>
      <c r="AB70" s="830"/>
      <c r="AC70" s="830"/>
      <c r="AD70" s="830"/>
      <c r="AE70" s="830"/>
      <c r="AF70" s="830">
        <v>116</v>
      </c>
      <c r="AG70" s="830"/>
      <c r="AH70" s="830"/>
      <c r="AI70" s="830"/>
      <c r="AJ70" s="830"/>
      <c r="AK70" s="830">
        <v>39</v>
      </c>
      <c r="AL70" s="830"/>
      <c r="AM70" s="830"/>
      <c r="AN70" s="830"/>
      <c r="AO70" s="830"/>
      <c r="AP70" s="830">
        <v>8070</v>
      </c>
      <c r="AQ70" s="830"/>
      <c r="AR70" s="830"/>
      <c r="AS70" s="830"/>
      <c r="AT70" s="830"/>
      <c r="AU70" s="830">
        <v>1052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546</v>
      </c>
      <c r="C71" s="874"/>
      <c r="D71" s="874"/>
      <c r="E71" s="874"/>
      <c r="F71" s="874"/>
      <c r="G71" s="874"/>
      <c r="H71" s="874"/>
      <c r="I71" s="874"/>
      <c r="J71" s="874"/>
      <c r="K71" s="874"/>
      <c r="L71" s="874"/>
      <c r="M71" s="874"/>
      <c r="N71" s="874"/>
      <c r="O71" s="874"/>
      <c r="P71" s="875"/>
      <c r="Q71" s="876">
        <v>360</v>
      </c>
      <c r="R71" s="830"/>
      <c r="S71" s="830"/>
      <c r="T71" s="830"/>
      <c r="U71" s="830"/>
      <c r="V71" s="830">
        <v>337</v>
      </c>
      <c r="W71" s="830"/>
      <c r="X71" s="830"/>
      <c r="Y71" s="830"/>
      <c r="Z71" s="830"/>
      <c r="AA71" s="830">
        <v>24</v>
      </c>
      <c r="AB71" s="830"/>
      <c r="AC71" s="830"/>
      <c r="AD71" s="830"/>
      <c r="AE71" s="830"/>
      <c r="AF71" s="830">
        <v>24</v>
      </c>
      <c r="AG71" s="830"/>
      <c r="AH71" s="830"/>
      <c r="AI71" s="830"/>
      <c r="AJ71" s="830"/>
      <c r="AK71" s="830" t="s">
        <v>554</v>
      </c>
      <c r="AL71" s="830"/>
      <c r="AM71" s="830"/>
      <c r="AN71" s="830"/>
      <c r="AO71" s="830"/>
      <c r="AP71" s="830">
        <v>8</v>
      </c>
      <c r="AQ71" s="830"/>
      <c r="AR71" s="830"/>
      <c r="AS71" s="830"/>
      <c r="AT71" s="830"/>
      <c r="AU71" s="830">
        <v>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547</v>
      </c>
      <c r="C72" s="874"/>
      <c r="D72" s="874"/>
      <c r="E72" s="874"/>
      <c r="F72" s="874"/>
      <c r="G72" s="874"/>
      <c r="H72" s="874"/>
      <c r="I72" s="874"/>
      <c r="J72" s="874"/>
      <c r="K72" s="874"/>
      <c r="L72" s="874"/>
      <c r="M72" s="874"/>
      <c r="N72" s="874"/>
      <c r="O72" s="874"/>
      <c r="P72" s="875"/>
      <c r="Q72" s="876">
        <v>259</v>
      </c>
      <c r="R72" s="830"/>
      <c r="S72" s="830"/>
      <c r="T72" s="830"/>
      <c r="U72" s="830"/>
      <c r="V72" s="830">
        <v>239</v>
      </c>
      <c r="W72" s="830"/>
      <c r="X72" s="830"/>
      <c r="Y72" s="830"/>
      <c r="Z72" s="830"/>
      <c r="AA72" s="830">
        <v>21</v>
      </c>
      <c r="AB72" s="830"/>
      <c r="AC72" s="830"/>
      <c r="AD72" s="830"/>
      <c r="AE72" s="830"/>
      <c r="AF72" s="830">
        <v>21</v>
      </c>
      <c r="AG72" s="830"/>
      <c r="AH72" s="830"/>
      <c r="AI72" s="830"/>
      <c r="AJ72" s="830"/>
      <c r="AK72" s="830" t="s">
        <v>554</v>
      </c>
      <c r="AL72" s="830"/>
      <c r="AM72" s="830"/>
      <c r="AN72" s="830"/>
      <c r="AO72" s="830"/>
      <c r="AP72" s="830">
        <v>1173</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548</v>
      </c>
      <c r="C73" s="874"/>
      <c r="D73" s="874"/>
      <c r="E73" s="874"/>
      <c r="F73" s="874"/>
      <c r="G73" s="874"/>
      <c r="H73" s="874"/>
      <c r="I73" s="874"/>
      <c r="J73" s="874"/>
      <c r="K73" s="874"/>
      <c r="L73" s="874"/>
      <c r="M73" s="874"/>
      <c r="N73" s="874"/>
      <c r="O73" s="874"/>
      <c r="P73" s="875"/>
      <c r="Q73" s="876">
        <v>2263</v>
      </c>
      <c r="R73" s="830"/>
      <c r="S73" s="830"/>
      <c r="T73" s="830"/>
      <c r="U73" s="830"/>
      <c r="V73" s="830">
        <v>2225</v>
      </c>
      <c r="W73" s="830"/>
      <c r="X73" s="830"/>
      <c r="Y73" s="830"/>
      <c r="Z73" s="830"/>
      <c r="AA73" s="830">
        <v>38</v>
      </c>
      <c r="AB73" s="830"/>
      <c r="AC73" s="830"/>
      <c r="AD73" s="830"/>
      <c r="AE73" s="830"/>
      <c r="AF73" s="830">
        <v>38</v>
      </c>
      <c r="AG73" s="830"/>
      <c r="AH73" s="830"/>
      <c r="AI73" s="830"/>
      <c r="AJ73" s="830"/>
      <c r="AK73" s="830" t="s">
        <v>554</v>
      </c>
      <c r="AL73" s="830"/>
      <c r="AM73" s="830"/>
      <c r="AN73" s="830"/>
      <c r="AO73" s="830"/>
      <c r="AP73" s="830" t="s">
        <v>554</v>
      </c>
      <c r="AQ73" s="830"/>
      <c r="AR73" s="830"/>
      <c r="AS73" s="830"/>
      <c r="AT73" s="830"/>
      <c r="AU73" s="830" t="s">
        <v>554</v>
      </c>
      <c r="AV73" s="830"/>
      <c r="AW73" s="830"/>
      <c r="AX73" s="830"/>
      <c r="AY73" s="830"/>
      <c r="AZ73" s="832" t="s">
        <v>551</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548</v>
      </c>
      <c r="C74" s="874"/>
      <c r="D74" s="874"/>
      <c r="E74" s="874"/>
      <c r="F74" s="874"/>
      <c r="G74" s="874"/>
      <c r="H74" s="874"/>
      <c r="I74" s="874"/>
      <c r="J74" s="874"/>
      <c r="K74" s="874"/>
      <c r="L74" s="874"/>
      <c r="M74" s="874"/>
      <c r="N74" s="874"/>
      <c r="O74" s="874"/>
      <c r="P74" s="875"/>
      <c r="Q74" s="876">
        <v>924950</v>
      </c>
      <c r="R74" s="830"/>
      <c r="S74" s="830"/>
      <c r="T74" s="830"/>
      <c r="U74" s="830"/>
      <c r="V74" s="830">
        <v>909345</v>
      </c>
      <c r="W74" s="830"/>
      <c r="X74" s="830"/>
      <c r="Y74" s="830"/>
      <c r="Z74" s="830"/>
      <c r="AA74" s="830">
        <v>15606</v>
      </c>
      <c r="AB74" s="830"/>
      <c r="AC74" s="830"/>
      <c r="AD74" s="830"/>
      <c r="AE74" s="830"/>
      <c r="AF74" s="830">
        <v>15606</v>
      </c>
      <c r="AG74" s="830"/>
      <c r="AH74" s="830"/>
      <c r="AI74" s="830"/>
      <c r="AJ74" s="830"/>
      <c r="AK74" s="830">
        <v>9690</v>
      </c>
      <c r="AL74" s="830"/>
      <c r="AM74" s="830"/>
      <c r="AN74" s="830"/>
      <c r="AO74" s="830"/>
      <c r="AP74" s="830" t="s">
        <v>554</v>
      </c>
      <c r="AQ74" s="830"/>
      <c r="AR74" s="830"/>
      <c r="AS74" s="830"/>
      <c r="AT74" s="830"/>
      <c r="AU74" s="830" t="s">
        <v>554</v>
      </c>
      <c r="AV74" s="830"/>
      <c r="AW74" s="830"/>
      <c r="AX74" s="830"/>
      <c r="AY74" s="830"/>
      <c r="AZ74" s="832" t="s">
        <v>552</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549</v>
      </c>
      <c r="C75" s="874"/>
      <c r="D75" s="874"/>
      <c r="E75" s="874"/>
      <c r="F75" s="874"/>
      <c r="G75" s="874"/>
      <c r="H75" s="874"/>
      <c r="I75" s="874"/>
      <c r="J75" s="874"/>
      <c r="K75" s="874"/>
      <c r="L75" s="874"/>
      <c r="M75" s="874"/>
      <c r="N75" s="874"/>
      <c r="O75" s="874"/>
      <c r="P75" s="875"/>
      <c r="Q75" s="877">
        <v>22583</v>
      </c>
      <c r="R75" s="878"/>
      <c r="S75" s="878"/>
      <c r="T75" s="878"/>
      <c r="U75" s="834"/>
      <c r="V75" s="879">
        <v>21732</v>
      </c>
      <c r="W75" s="878"/>
      <c r="X75" s="878"/>
      <c r="Y75" s="878"/>
      <c r="Z75" s="834"/>
      <c r="AA75" s="879">
        <v>851</v>
      </c>
      <c r="AB75" s="878"/>
      <c r="AC75" s="878"/>
      <c r="AD75" s="878"/>
      <c r="AE75" s="834"/>
      <c r="AF75" s="879">
        <v>851</v>
      </c>
      <c r="AG75" s="878"/>
      <c r="AH75" s="878"/>
      <c r="AI75" s="878"/>
      <c r="AJ75" s="834"/>
      <c r="AK75" s="879">
        <v>21</v>
      </c>
      <c r="AL75" s="878"/>
      <c r="AM75" s="878"/>
      <c r="AN75" s="878"/>
      <c r="AO75" s="834"/>
      <c r="AP75" s="879" t="s">
        <v>554</v>
      </c>
      <c r="AQ75" s="878"/>
      <c r="AR75" s="878"/>
      <c r="AS75" s="878"/>
      <c r="AT75" s="834"/>
      <c r="AU75" s="879" t="s">
        <v>554</v>
      </c>
      <c r="AV75" s="878"/>
      <c r="AW75" s="878"/>
      <c r="AX75" s="878"/>
      <c r="AY75" s="834"/>
      <c r="AZ75" s="832" t="s">
        <v>551</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549</v>
      </c>
      <c r="C76" s="874"/>
      <c r="D76" s="874"/>
      <c r="E76" s="874"/>
      <c r="F76" s="874"/>
      <c r="G76" s="874"/>
      <c r="H76" s="874"/>
      <c r="I76" s="874"/>
      <c r="J76" s="874"/>
      <c r="K76" s="874"/>
      <c r="L76" s="874"/>
      <c r="M76" s="874"/>
      <c r="N76" s="874"/>
      <c r="O76" s="874"/>
      <c r="P76" s="875"/>
      <c r="Q76" s="877">
        <v>138</v>
      </c>
      <c r="R76" s="878"/>
      <c r="S76" s="878"/>
      <c r="T76" s="878"/>
      <c r="U76" s="834"/>
      <c r="V76" s="879">
        <v>94</v>
      </c>
      <c r="W76" s="878"/>
      <c r="X76" s="878"/>
      <c r="Y76" s="878"/>
      <c r="Z76" s="834"/>
      <c r="AA76" s="879">
        <v>44</v>
      </c>
      <c r="AB76" s="878"/>
      <c r="AC76" s="878"/>
      <c r="AD76" s="878"/>
      <c r="AE76" s="834"/>
      <c r="AF76" s="879">
        <v>44</v>
      </c>
      <c r="AG76" s="878"/>
      <c r="AH76" s="878"/>
      <c r="AI76" s="878"/>
      <c r="AJ76" s="834"/>
      <c r="AK76" s="879" t="s">
        <v>554</v>
      </c>
      <c r="AL76" s="878"/>
      <c r="AM76" s="878"/>
      <c r="AN76" s="878"/>
      <c r="AO76" s="834"/>
      <c r="AP76" s="879" t="s">
        <v>554</v>
      </c>
      <c r="AQ76" s="878"/>
      <c r="AR76" s="878"/>
      <c r="AS76" s="878"/>
      <c r="AT76" s="834"/>
      <c r="AU76" s="879" t="s">
        <v>554</v>
      </c>
      <c r="AV76" s="878"/>
      <c r="AW76" s="878"/>
      <c r="AX76" s="878"/>
      <c r="AY76" s="834"/>
      <c r="AZ76" s="832" t="s">
        <v>553</v>
      </c>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550</v>
      </c>
      <c r="C77" s="874"/>
      <c r="D77" s="874"/>
      <c r="E77" s="874"/>
      <c r="F77" s="874"/>
      <c r="G77" s="874"/>
      <c r="H77" s="874"/>
      <c r="I77" s="874"/>
      <c r="J77" s="874"/>
      <c r="K77" s="874"/>
      <c r="L77" s="874"/>
      <c r="M77" s="874"/>
      <c r="N77" s="874"/>
      <c r="O77" s="874"/>
      <c r="P77" s="875"/>
      <c r="Q77" s="877">
        <v>308</v>
      </c>
      <c r="R77" s="878"/>
      <c r="S77" s="878"/>
      <c r="T77" s="878"/>
      <c r="U77" s="834"/>
      <c r="V77" s="879">
        <v>290</v>
      </c>
      <c r="W77" s="878"/>
      <c r="X77" s="878"/>
      <c r="Y77" s="878"/>
      <c r="Z77" s="834"/>
      <c r="AA77" s="879">
        <v>18</v>
      </c>
      <c r="AB77" s="878"/>
      <c r="AC77" s="878"/>
      <c r="AD77" s="878"/>
      <c r="AE77" s="834"/>
      <c r="AF77" s="879">
        <v>18</v>
      </c>
      <c r="AG77" s="878"/>
      <c r="AH77" s="878"/>
      <c r="AI77" s="878"/>
      <c r="AJ77" s="834"/>
      <c r="AK77" s="879">
        <v>7</v>
      </c>
      <c r="AL77" s="878"/>
      <c r="AM77" s="878"/>
      <c r="AN77" s="878"/>
      <c r="AO77" s="834"/>
      <c r="AP77" s="879" t="s">
        <v>554</v>
      </c>
      <c r="AQ77" s="878"/>
      <c r="AR77" s="878"/>
      <c r="AS77" s="878"/>
      <c r="AT77" s="834"/>
      <c r="AU77" s="879" t="s">
        <v>554</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SUM(AF68:AJ77)</f>
        <v>16831</v>
      </c>
      <c r="AG88" s="844"/>
      <c r="AH88" s="844"/>
      <c r="AI88" s="844"/>
      <c r="AJ88" s="844"/>
      <c r="AK88" s="841"/>
      <c r="AL88" s="841"/>
      <c r="AM88" s="841"/>
      <c r="AN88" s="841"/>
      <c r="AO88" s="841"/>
      <c r="AP88" s="844">
        <f t="shared" ref="AP88" si="0">SUM(AP68:AT77)</f>
        <v>13971</v>
      </c>
      <c r="AQ88" s="844"/>
      <c r="AR88" s="844"/>
      <c r="AS88" s="844"/>
      <c r="AT88" s="844"/>
      <c r="AU88" s="844">
        <f t="shared" ref="AU88" si="1">SUM(AU68:AY77)</f>
        <v>1926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664214</v>
      </c>
      <c r="AB110" s="900"/>
      <c r="AC110" s="900"/>
      <c r="AD110" s="900"/>
      <c r="AE110" s="901"/>
      <c r="AF110" s="902">
        <v>677413</v>
      </c>
      <c r="AG110" s="900"/>
      <c r="AH110" s="900"/>
      <c r="AI110" s="900"/>
      <c r="AJ110" s="901"/>
      <c r="AK110" s="902">
        <v>608682</v>
      </c>
      <c r="AL110" s="900"/>
      <c r="AM110" s="900"/>
      <c r="AN110" s="900"/>
      <c r="AO110" s="901"/>
      <c r="AP110" s="903">
        <v>16.8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6561057</v>
      </c>
      <c r="BR110" s="931"/>
      <c r="BS110" s="931"/>
      <c r="BT110" s="931"/>
      <c r="BU110" s="931"/>
      <c r="BV110" s="931">
        <v>6151320</v>
      </c>
      <c r="BW110" s="931"/>
      <c r="BX110" s="931"/>
      <c r="BY110" s="931"/>
      <c r="BZ110" s="931"/>
      <c r="CA110" s="931">
        <v>5709178</v>
      </c>
      <c r="CB110" s="931"/>
      <c r="CC110" s="931"/>
      <c r="CD110" s="931"/>
      <c r="CE110" s="931"/>
      <c r="CF110" s="944">
        <v>157.80000000000001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285145</v>
      </c>
      <c r="BR112" s="926"/>
      <c r="BS112" s="926"/>
      <c r="BT112" s="926"/>
      <c r="BU112" s="926"/>
      <c r="BV112" s="926">
        <v>287492</v>
      </c>
      <c r="BW112" s="926"/>
      <c r="BX112" s="926"/>
      <c r="BY112" s="926"/>
      <c r="BZ112" s="926"/>
      <c r="CA112" s="926">
        <v>227271</v>
      </c>
      <c r="CB112" s="926"/>
      <c r="CC112" s="926"/>
      <c r="CD112" s="926"/>
      <c r="CE112" s="926"/>
      <c r="CF112" s="920">
        <v>6.3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29580</v>
      </c>
      <c r="AB113" s="938"/>
      <c r="AC113" s="938"/>
      <c r="AD113" s="938"/>
      <c r="AE113" s="939"/>
      <c r="AF113" s="940">
        <v>31305</v>
      </c>
      <c r="AG113" s="938"/>
      <c r="AH113" s="938"/>
      <c r="AI113" s="938"/>
      <c r="AJ113" s="939"/>
      <c r="AK113" s="940">
        <v>17640</v>
      </c>
      <c r="AL113" s="938"/>
      <c r="AM113" s="938"/>
      <c r="AN113" s="938"/>
      <c r="AO113" s="939"/>
      <c r="AP113" s="941">
        <v>0.5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2046198</v>
      </c>
      <c r="BR113" s="926"/>
      <c r="BS113" s="926"/>
      <c r="BT113" s="926"/>
      <c r="BU113" s="926"/>
      <c r="BV113" s="926">
        <v>2024047</v>
      </c>
      <c r="BW113" s="926"/>
      <c r="BX113" s="926"/>
      <c r="BY113" s="926"/>
      <c r="BZ113" s="926"/>
      <c r="CA113" s="926">
        <v>1955608</v>
      </c>
      <c r="CB113" s="926"/>
      <c r="CC113" s="926"/>
      <c r="CD113" s="926"/>
      <c r="CE113" s="926"/>
      <c r="CF113" s="920">
        <v>54</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151604</v>
      </c>
      <c r="AB114" s="959"/>
      <c r="AC114" s="959"/>
      <c r="AD114" s="959"/>
      <c r="AE114" s="960"/>
      <c r="AF114" s="961">
        <v>150678</v>
      </c>
      <c r="AG114" s="959"/>
      <c r="AH114" s="959"/>
      <c r="AI114" s="959"/>
      <c r="AJ114" s="960"/>
      <c r="AK114" s="961">
        <v>178672</v>
      </c>
      <c r="AL114" s="959"/>
      <c r="AM114" s="959"/>
      <c r="AN114" s="959"/>
      <c r="AO114" s="960"/>
      <c r="AP114" s="962">
        <v>4.9000000000000004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677876</v>
      </c>
      <c r="BR114" s="926"/>
      <c r="BS114" s="926"/>
      <c r="BT114" s="926"/>
      <c r="BU114" s="926"/>
      <c r="BV114" s="926">
        <v>632326</v>
      </c>
      <c r="BW114" s="926"/>
      <c r="BX114" s="926"/>
      <c r="BY114" s="926"/>
      <c r="BZ114" s="926"/>
      <c r="CA114" s="926">
        <v>666156</v>
      </c>
      <c r="CB114" s="926"/>
      <c r="CC114" s="926"/>
      <c r="CD114" s="926"/>
      <c r="CE114" s="926"/>
      <c r="CF114" s="920">
        <v>18.399999999999999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845398</v>
      </c>
      <c r="AB117" s="979"/>
      <c r="AC117" s="979"/>
      <c r="AD117" s="979"/>
      <c r="AE117" s="980"/>
      <c r="AF117" s="981">
        <v>859396</v>
      </c>
      <c r="AG117" s="979"/>
      <c r="AH117" s="979"/>
      <c r="AI117" s="979"/>
      <c r="AJ117" s="980"/>
      <c r="AK117" s="981">
        <v>804994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9570276</v>
      </c>
      <c r="BR119" s="1000"/>
      <c r="BS119" s="1000"/>
      <c r="BT119" s="1000"/>
      <c r="BU119" s="1000"/>
      <c r="BV119" s="1000">
        <v>9095185</v>
      </c>
      <c r="BW119" s="1000"/>
      <c r="BX119" s="1000"/>
      <c r="BY119" s="1000"/>
      <c r="BZ119" s="1000"/>
      <c r="CA119" s="1000">
        <v>8558213</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1732672</v>
      </c>
      <c r="BR120" s="931"/>
      <c r="BS120" s="931"/>
      <c r="BT120" s="931"/>
      <c r="BU120" s="931"/>
      <c r="BV120" s="931">
        <v>1870749</v>
      </c>
      <c r="BW120" s="931"/>
      <c r="BX120" s="931"/>
      <c r="BY120" s="931"/>
      <c r="BZ120" s="931"/>
      <c r="CA120" s="931">
        <v>1770995</v>
      </c>
      <c r="CB120" s="931"/>
      <c r="CC120" s="931"/>
      <c r="CD120" s="931"/>
      <c r="CE120" s="931"/>
      <c r="CF120" s="944">
        <v>48.9</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287863</v>
      </c>
      <c r="DM120" s="931"/>
      <c r="DN120" s="931"/>
      <c r="DO120" s="931"/>
      <c r="DP120" s="931"/>
      <c r="DQ120" s="931">
        <v>226801</v>
      </c>
      <c r="DR120" s="931"/>
      <c r="DS120" s="931"/>
      <c r="DT120" s="931"/>
      <c r="DU120" s="931"/>
      <c r="DV120" s="932">
        <v>6.3</v>
      </c>
      <c r="DW120" s="932"/>
      <c r="DX120" s="932"/>
      <c r="DY120" s="932"/>
      <c r="DZ120" s="933"/>
    </row>
    <row r="121" spans="1:130" s="218" customFormat="1" ht="26.25" customHeight="1" x14ac:dyDescent="0.2">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224</v>
      </c>
      <c r="DH121" s="926"/>
      <c r="DI121" s="926"/>
      <c r="DJ121" s="926"/>
      <c r="DK121" s="926"/>
      <c r="DL121" s="926">
        <v>208</v>
      </c>
      <c r="DM121" s="926"/>
      <c r="DN121" s="926"/>
      <c r="DO121" s="926"/>
      <c r="DP121" s="926"/>
      <c r="DQ121" s="926">
        <v>470</v>
      </c>
      <c r="DR121" s="926"/>
      <c r="DS121" s="926"/>
      <c r="DT121" s="926"/>
      <c r="DU121" s="926"/>
      <c r="DV121" s="927">
        <v>0</v>
      </c>
      <c r="DW121" s="927"/>
      <c r="DX121" s="927"/>
      <c r="DY121" s="927"/>
      <c r="DZ121" s="928"/>
    </row>
    <row r="122" spans="1:130" s="218" customFormat="1" ht="26.25" customHeight="1" x14ac:dyDescent="0.2">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4731917</v>
      </c>
      <c r="BR122" s="1000"/>
      <c r="BS122" s="1000"/>
      <c r="BT122" s="1000"/>
      <c r="BU122" s="1000"/>
      <c r="BV122" s="1000">
        <v>4539419</v>
      </c>
      <c r="BW122" s="1000"/>
      <c r="BX122" s="1000"/>
      <c r="BY122" s="1000"/>
      <c r="BZ122" s="1000"/>
      <c r="CA122" s="1000">
        <v>4205314</v>
      </c>
      <c r="CB122" s="1000"/>
      <c r="CC122" s="1000"/>
      <c r="CD122" s="1000"/>
      <c r="CE122" s="1000"/>
      <c r="CF122" s="1017">
        <v>116.2</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4">
        <v>6464589</v>
      </c>
      <c r="BR123" s="1031"/>
      <c r="BS123" s="1031"/>
      <c r="BT123" s="1031"/>
      <c r="BU123" s="1031"/>
      <c r="BV123" s="1031">
        <v>6410168</v>
      </c>
      <c r="BW123" s="1031"/>
      <c r="BX123" s="1031"/>
      <c r="BY123" s="1031"/>
      <c r="BZ123" s="1031"/>
      <c r="CA123" s="1031">
        <v>5976309</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90.3</v>
      </c>
      <c r="BR124" s="1027"/>
      <c r="BS124" s="1027"/>
      <c r="BT124" s="1027"/>
      <c r="BU124" s="1027"/>
      <c r="BV124" s="1027">
        <v>76.599999999999994</v>
      </c>
      <c r="BW124" s="1027"/>
      <c r="BX124" s="1027"/>
      <c r="BY124" s="1027"/>
      <c r="BZ124" s="1027"/>
      <c r="CA124" s="1027">
        <v>71.3</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284921</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t="s">
        <v>122</v>
      </c>
      <c r="AB128" s="1047"/>
      <c r="AC128" s="1047"/>
      <c r="AD128" s="1047"/>
      <c r="AE128" s="1048"/>
      <c r="AF128" s="1049">
        <v>194</v>
      </c>
      <c r="AG128" s="1047"/>
      <c r="AH128" s="1047"/>
      <c r="AI128" s="1047"/>
      <c r="AJ128" s="1048"/>
      <c r="AK128" s="1049">
        <v>10385</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3891259</v>
      </c>
      <c r="AB129" s="959"/>
      <c r="AC129" s="959"/>
      <c r="AD129" s="959"/>
      <c r="AE129" s="960"/>
      <c r="AF129" s="961">
        <v>3913426</v>
      </c>
      <c r="AG129" s="959"/>
      <c r="AH129" s="959"/>
      <c r="AI129" s="959"/>
      <c r="AJ129" s="960"/>
      <c r="AK129" s="961">
        <v>4013064</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452793</v>
      </c>
      <c r="AB130" s="959"/>
      <c r="AC130" s="959"/>
      <c r="AD130" s="959"/>
      <c r="AE130" s="960"/>
      <c r="AF130" s="961">
        <v>409188</v>
      </c>
      <c r="AG130" s="959"/>
      <c r="AH130" s="959"/>
      <c r="AI130" s="959"/>
      <c r="AJ130" s="960"/>
      <c r="AK130" s="961">
        <v>393968</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3438466</v>
      </c>
      <c r="AB131" s="986"/>
      <c r="AC131" s="986"/>
      <c r="AD131" s="986"/>
      <c r="AE131" s="987"/>
      <c r="AF131" s="985">
        <v>3504238</v>
      </c>
      <c r="AG131" s="986"/>
      <c r="AH131" s="986"/>
      <c r="AI131" s="986"/>
      <c r="AJ131" s="987"/>
      <c r="AK131" s="985">
        <v>3619096</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v>71.3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11.418027690000001</v>
      </c>
      <c r="AB132" s="1097"/>
      <c r="AC132" s="1097"/>
      <c r="AD132" s="1097"/>
      <c r="AE132" s="1098"/>
      <c r="AF132" s="1099">
        <v>12.84199304</v>
      </c>
      <c r="AG132" s="1097"/>
      <c r="AH132" s="1097"/>
      <c r="AI132" s="1097"/>
      <c r="AJ132" s="1098"/>
      <c r="AK132" s="1099">
        <v>11.07019543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11.2</v>
      </c>
      <c r="AB133" s="1080"/>
      <c r="AC133" s="1080"/>
      <c r="AD133" s="1080"/>
      <c r="AE133" s="1081"/>
      <c r="AF133" s="1079">
        <v>11.7</v>
      </c>
      <c r="AG133" s="1080"/>
      <c r="AH133" s="1080"/>
      <c r="AI133" s="1080"/>
      <c r="AJ133" s="1081"/>
      <c r="AK133" s="1079">
        <v>11.7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pwMUv661HKekH9vEY4y41FJdTyZWCTmgdpjPd6coa0OyTLA4Q1bcjL/Y48xH1INXSgZ7gKRosBA7B0SVl1Bdg==" saltValue="Cup0BrQ3s4eVh9cRKk7E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90" zoomScaleNormal="85" zoomScaleSheetLayoutView="9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cY8TAbLoxfey5gyYhvUhy0hsG6fUh+kz9IYrY6clRt0k7idyrZZiN0IIjW3jrrbvAV41E6hVPwfBiDAP2Ub9w==" saltValue="rAW4H5ndDQAooitNFXv7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P55"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UwmEKv8qxnhzFxhw8akvFCAWRS0wj432HtjWhGSXgImFKKD7+aRtG0hsCyWkRVWODcns4rtWGxVjp7m3cwoUw==" saltValue="5qa1HQmQRSSXKFRIaCf6t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C1"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1034015</v>
      </c>
      <c r="AP9" s="269">
        <v>80896</v>
      </c>
      <c r="AQ9" s="270">
        <v>120794</v>
      </c>
      <c r="AR9" s="271">
        <v>-33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263590</v>
      </c>
      <c r="AP10" s="272">
        <v>20622</v>
      </c>
      <c r="AQ10" s="273">
        <v>16294</v>
      </c>
      <c r="AR10" s="274">
        <v>26.6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23415</v>
      </c>
      <c r="AP11" s="272">
        <v>1832</v>
      </c>
      <c r="AQ11" s="273">
        <v>1928</v>
      </c>
      <c r="AR11" s="274">
        <v>-5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20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94839</v>
      </c>
      <c r="AP13" s="272">
        <v>7420</v>
      </c>
      <c r="AQ13" s="273">
        <v>4630</v>
      </c>
      <c r="AR13" s="274">
        <v>60.3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4291</v>
      </c>
      <c r="AP14" s="272">
        <v>336</v>
      </c>
      <c r="AQ14" s="273">
        <v>2459</v>
      </c>
      <c r="AR14" s="274">
        <v>-86.3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-66094</v>
      </c>
      <c r="AP15" s="272">
        <v>-5171</v>
      </c>
      <c r="AQ15" s="273">
        <v>-7108</v>
      </c>
      <c r="AR15" s="274">
        <v>-27.3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1354056</v>
      </c>
      <c r="AP16" s="272">
        <v>105935</v>
      </c>
      <c r="AQ16" s="273">
        <v>139017</v>
      </c>
      <c r="AR16" s="274">
        <v>-23.8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8.3699999999999992</v>
      </c>
      <c r="AP21" s="286">
        <v>11.1</v>
      </c>
      <c r="AQ21" s="287">
        <v>-2.73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96.4</v>
      </c>
      <c r="AP22" s="291">
        <v>96.5</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608682</v>
      </c>
      <c r="AP32" s="300">
        <v>47620</v>
      </c>
      <c r="AQ32" s="301">
        <v>62408</v>
      </c>
      <c r="AR32" s="302">
        <v>-23.7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4</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17640</v>
      </c>
      <c r="AP35" s="300">
        <v>1380</v>
      </c>
      <c r="AQ35" s="301">
        <v>14219</v>
      </c>
      <c r="AR35" s="302">
        <v>-90.3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178672</v>
      </c>
      <c r="AP36" s="300">
        <v>13978</v>
      </c>
      <c r="AQ36" s="301">
        <v>4004</v>
      </c>
      <c r="AR36" s="302">
        <v>249.1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309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4</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-10385</v>
      </c>
      <c r="AP39" s="300">
        <v>-812</v>
      </c>
      <c r="AQ39" s="301">
        <v>-2554</v>
      </c>
      <c r="AR39" s="302">
        <v>-68.2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-393968</v>
      </c>
      <c r="AP40" s="300">
        <v>-30822</v>
      </c>
      <c r="AQ40" s="301">
        <v>-52280</v>
      </c>
      <c r="AR40" s="302">
        <v>-41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400641</v>
      </c>
      <c r="AP41" s="300">
        <v>31344</v>
      </c>
      <c r="AQ41" s="301">
        <v>26115</v>
      </c>
      <c r="AR41" s="302">
        <v>20</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1367758</v>
      </c>
      <c r="AN51" s="322">
        <v>101722</v>
      </c>
      <c r="AO51" s="323">
        <v>106.3</v>
      </c>
      <c r="AP51" s="324">
        <v>117234</v>
      </c>
      <c r="AQ51" s="325">
        <v>13.4</v>
      </c>
      <c r="AR51" s="326">
        <v>92.9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992047</v>
      </c>
      <c r="AN52" s="330">
        <v>73780</v>
      </c>
      <c r="AO52" s="331">
        <v>128.6</v>
      </c>
      <c r="AP52" s="332">
        <v>59796</v>
      </c>
      <c r="AQ52" s="333">
        <v>16.600000000000001</v>
      </c>
      <c r="AR52" s="334">
        <v>112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315130</v>
      </c>
      <c r="AN53" s="322">
        <v>23714</v>
      </c>
      <c r="AO53" s="323">
        <v>-76.7</v>
      </c>
      <c r="AP53" s="324">
        <v>97758</v>
      </c>
      <c r="AQ53" s="325">
        <v>-16.600000000000001</v>
      </c>
      <c r="AR53" s="326">
        <v>-60.1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285066</v>
      </c>
      <c r="AN54" s="330">
        <v>21451</v>
      </c>
      <c r="AO54" s="331">
        <v>-70.900000000000006</v>
      </c>
      <c r="AP54" s="332">
        <v>45946</v>
      </c>
      <c r="AQ54" s="333">
        <v>-23.2</v>
      </c>
      <c r="AR54" s="334">
        <v>-47.7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299649</v>
      </c>
      <c r="AN55" s="322">
        <v>22773</v>
      </c>
      <c r="AO55" s="323">
        <v>-4</v>
      </c>
      <c r="AP55" s="324">
        <v>91338</v>
      </c>
      <c r="AQ55" s="325">
        <v>-6.6</v>
      </c>
      <c r="AR55" s="326">
        <v>2.6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247718</v>
      </c>
      <c r="AN56" s="330">
        <v>18826</v>
      </c>
      <c r="AO56" s="331">
        <v>-12.2</v>
      </c>
      <c r="AP56" s="332">
        <v>43989</v>
      </c>
      <c r="AQ56" s="333">
        <v>-4.3</v>
      </c>
      <c r="AR56" s="334">
        <v>-7.9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318843</v>
      </c>
      <c r="AN57" s="322">
        <v>24589</v>
      </c>
      <c r="AO57" s="323">
        <v>8</v>
      </c>
      <c r="AP57" s="324">
        <v>103975</v>
      </c>
      <c r="AQ57" s="325">
        <v>13.8</v>
      </c>
      <c r="AR57" s="326">
        <v>-5.8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244142</v>
      </c>
      <c r="AN58" s="330">
        <v>18828</v>
      </c>
      <c r="AO58" s="331">
        <v>0</v>
      </c>
      <c r="AP58" s="332">
        <v>52698</v>
      </c>
      <c r="AQ58" s="333">
        <v>19.8</v>
      </c>
      <c r="AR58" s="334">
        <v>-19.8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208794</v>
      </c>
      <c r="AN59" s="322">
        <v>16335</v>
      </c>
      <c r="AO59" s="323">
        <v>-33.6</v>
      </c>
      <c r="AP59" s="324">
        <v>112678</v>
      </c>
      <c r="AQ59" s="325">
        <v>8.4</v>
      </c>
      <c r="AR59" s="326">
        <v>-42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187712</v>
      </c>
      <c r="AN60" s="330">
        <v>14686</v>
      </c>
      <c r="AO60" s="331">
        <v>-22</v>
      </c>
      <c r="AP60" s="332">
        <v>55165</v>
      </c>
      <c r="AQ60" s="333">
        <v>4.7</v>
      </c>
      <c r="AR60" s="334">
        <v>-26.7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502035</v>
      </c>
      <c r="AN61" s="337">
        <v>37827</v>
      </c>
      <c r="AO61" s="338">
        <v>0</v>
      </c>
      <c r="AP61" s="339">
        <v>104597</v>
      </c>
      <c r="AQ61" s="340">
        <v>2.5</v>
      </c>
      <c r="AR61" s="326">
        <v>-2.5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391337</v>
      </c>
      <c r="AN62" s="330">
        <v>29514</v>
      </c>
      <c r="AO62" s="331">
        <v>4.7</v>
      </c>
      <c r="AP62" s="332">
        <v>51519</v>
      </c>
      <c r="AQ62" s="333">
        <v>2.7</v>
      </c>
      <c r="AR62" s="334">
        <v>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fej8aTriMhNYYtFxArwtvwtseDabJ2Ms/EVC79pADGtGpyOJ9v4GkHoTowow9GaEg08BL46EXmPunc8GIo0q0w==" saltValue="lNASpvA+h9VNsxrtqvvF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6" zoomScale="95" zoomScaleNormal="9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Nd9dEIK9HGXZicH07zxrjHwzSJfggjVVWv/Bobt/uz9v/EqBKJZomzSR71SjdcDmUMgEsorWjPuN/sauN/wO3w==" saltValue="r2BZYxmuPd7tPLVfWI88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V97" zoomScaleNormal="100" zoomScaleSheetLayoutView="55" workbookViewId="0">
      <selection activeCell="AD101" sqref="AD101"/>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C5NyrV26XEkc/AgeN8RKsRSuzKFQdzp7OLcsLHXMXgGGmBUCU1O8jKg9rvtp7lo5qxkZiu04Izrn+G6px+r6vg==" saltValue="ipa+eSbZKVg2/nsiAw0bu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J3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8.68</v>
      </c>
      <c r="G47" s="12">
        <v>15.71</v>
      </c>
      <c r="H47" s="12">
        <v>17.23</v>
      </c>
      <c r="I47" s="12">
        <v>21.2</v>
      </c>
      <c r="J47" s="13">
        <v>20.190000000000001</v>
      </c>
    </row>
    <row r="48" spans="2:10" ht="57.75" customHeight="1" x14ac:dyDescent="0.2">
      <c r="B48" s="14"/>
      <c r="C48" s="1141" t="s">
        <v>4</v>
      </c>
      <c r="D48" s="1141"/>
      <c r="E48" s="1142"/>
      <c r="F48" s="15">
        <v>4.67</v>
      </c>
      <c r="G48" s="16">
        <v>5.64</v>
      </c>
      <c r="H48" s="16">
        <v>6.82</v>
      </c>
      <c r="I48" s="16">
        <v>5.41</v>
      </c>
      <c r="J48" s="17">
        <v>6.51</v>
      </c>
    </row>
    <row r="49" spans="2:10" ht="57.75" customHeight="1" thickBot="1" x14ac:dyDescent="0.25">
      <c r="B49" s="18"/>
      <c r="C49" s="1143" t="s">
        <v>5</v>
      </c>
      <c r="D49" s="1143"/>
      <c r="E49" s="1144"/>
      <c r="F49" s="19">
        <v>4.5199999999999996</v>
      </c>
      <c r="G49" s="20">
        <v>8.9499999999999993</v>
      </c>
      <c r="H49" s="20">
        <v>2.15</v>
      </c>
      <c r="I49" s="20">
        <v>2.7</v>
      </c>
      <c r="J49" s="21">
        <v>0.74</v>
      </c>
    </row>
    <row r="50" spans="2:10" ht="13.2" x14ac:dyDescent="0.2"/>
  </sheetData>
  <sheetProtection algorithmName="SHA-512" hashValue="qbsCBqEiPeeVkUI3NZUBQHktatV7S9SEYM+50dpHCwWVXuMFeVBIQNJ+k/IAbPBqKO20aU9Jct8l85eK5oWtxw==" saltValue="G8HcFk3xYvnOeV8TfO/L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水野 友和</cp:lastModifiedBy>
  <cp:lastPrinted>2026-03-09T00:27:20Z</cp:lastPrinted>
  <dcterms:created xsi:type="dcterms:W3CDTF">2026-02-23T05:33:42Z</dcterms:created>
  <dcterms:modified xsi:type="dcterms:W3CDTF">2026-03-17T05:46:31Z</dcterms:modified>
  <cp:category/>
</cp:coreProperties>
</file>