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U:\02自治財政課\04 財務管理係(財政)\R7年度\【受領文書】\13市町村課【決算】\【埼玉県市町村課】令和６年度財政状況資料集の作成及び提出について（依頼）\"/>
    </mc:Choice>
  </mc:AlternateContent>
  <xr:revisionPtr revIDLastSave="0" documentId="13_ncr:1_{E170A4AA-01BD-4569-878C-AA93D5B36E5B}"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P88" i="12" l="1"/>
  <c r="AF88" i="12"/>
  <c r="AU63" i="12"/>
  <c r="AP63" i="12"/>
  <c r="AP23" i="12" l="1"/>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W41" i="10"/>
  <c r="BW42" i="10" s="1"/>
  <c r="BW43"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<sst xmlns="http://schemas.openxmlformats.org/spreadsheetml/2006/main" count="1111" uniqueCount="567">
  <si>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</si>
  <si>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</si>
  <si>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</si>
  <si>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</si>
  <si>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</si>
  <si>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</si>
  <si>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</si>
  <si>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</si>
  <si>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</si>
  <si>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</si>
  <si>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</si>
  <si>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</si>
  <si>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</si>
  <si>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</si>
  <si>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</si>
  <si>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</si>
  <si>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</si>
  <si>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</si>
  <si>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</si>
  <si>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</si>
  <si>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</si>
  <si>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</si>
  <si>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</si>
  <si>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</si>
  <si>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</si>
  <si>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</si>
  <si>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</si>
  <si>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</si>
  <si>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</si>
  <si>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</si>
  <si>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</si>
  <si>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</si>
  <si>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</si>
  <si>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</si>
  <si>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</si>
  <si>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</si>
  <si>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</si>
  <si>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</si>
  <si>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</si>
  <si>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</si>
  <si>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</si>
  <si>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</si>
  <si>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</si>
  <si>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</si>
  <si>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</si>
  <si>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</si>
  <si>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</si>
  <si>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</si>
  <si>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</si>
  <si>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</si>
  <si>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</si>
  <si>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</si>
  <si>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</si>
  <si>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</si>
  <si>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</si>
  <si>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</si>
  <si>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</si>
  <si>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</si>
  <si>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</si>
  <si>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</si>
  <si>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</si>
  <si>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</si>
  <si>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</si>
  <si>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</si>
  <si>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</si>
  <si>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</si>
  <si>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</si>
  <si>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</si>
  <si>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</si>
  <si>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</si>
  <si>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</si>
  <si>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</si>
  <si>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</si>
  <si>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</si>
  <si>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</si>
  <si>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</si>
  <si>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</si>
  <si>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</si>
  <si>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</si>
  <si>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</si>
  <si>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</si>
  <si>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</si>
  <si>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</si>
  <si>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</si>
  <si>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</si>
  <si>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</si>
  <si>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</si>
  <si>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</si>
  <si>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</si>
  <si>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</si>
  <si>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</si>
  <si>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</si>
  <si>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</si>
  <si>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</si>
  <si>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</si>
  <si>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</si>
  <si>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</si>
  <si>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</si>
  <si>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</si>
  <si>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</si>
  <si>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</si>
  <si>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</si>
  <si>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</si>
  <si>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</si>
  <si>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</si>
  <si>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</si>
  <si>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</si>
  <si>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</si>
  <si>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</si>
  <si>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</si>
  <si>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</si>
  <si>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</si>
  <si>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</si>
  <si>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</si>
  <si>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</si>
  <si>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</si>
  <si>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</si>
  <si>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</si>
  <si>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</si>
  <si>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</si>
  <si>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</si>
  <si>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</si>
  <si>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</si>
  <si>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</si>
  <si>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</si>
  <si>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</si>
  <si>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</si>
  <si>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</si>
  <si>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</si>
  <si>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</si>
  <si>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</si>
  <si>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</si>
  <si>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</si>
  <si>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</si>
  <si>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</si>
  <si>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</si>
  <si>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</si>
  <si>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</si>
  <si>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</si>
  <si>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</si>
  <si>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</si>
  <si>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</si>
  <si>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</si>
  <si>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</si>
  <si>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</si>
  <si>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</si>
  <si>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</si>
  <si>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</si>
  <si>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</si>
  <si>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</si>
  <si>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</si>
  <si>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</si>
  <si>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</si>
  <si>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</si>
  <si>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</si>
  <si>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</si>
  <si>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</si>
  <si>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</si>
  <si>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</si>
  <si>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</si>
  <si>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</si>
  <si>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</si>
  <si>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</si>
  <si>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</si>
  <si>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</si>
  <si>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</si>
  <si>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</si>
  <si>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</si>
  <si>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</si>
  <si>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</si>
  <si>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</si>
  <si>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</si>
  <si>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</si>
  <si>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</si>
  <si>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</si>
  <si>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</si>
  <si>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</si>
  <si>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</si>
  <si>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</si>
  <si>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</si>
  <si>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</si>
  <si>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</si>
  <si>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</si>
  <si>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</si>
  <si>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</si>
  <si>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</si>
  <si>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</si>
  <si>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</si>
  <si>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</si>
  <si>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</si>
  <si>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</si>
  <si>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</si>
  <si>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</si>
  <si>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</si>
  <si>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</si>
  <si>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</si>
  <si>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</si>
  <si>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</si>
  <si>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</si>
  <si>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</si>
  <si>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</si>
  <si>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</si>
  <si>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</si>
  <si>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</si>
  <si>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埼玉県吉見町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</si>
  <si>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</si>
  <si>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</si>
  <si>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</si>
  <si>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</si>
  <si>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</si>
  <si>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</si>
  <si>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</si>
  <si>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</si>
  <si>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</si>
  <si>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</si>
  <si>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</si>
  <si>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</si>
  <si>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</si>
  <si>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</si>
  <si>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</si>
  <si>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</si>
  <si>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</si>
  <si>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</si>
  <si>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</si>
  <si>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</si>
  <si>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</si>
  <si>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</si>
  <si>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</si>
  <si>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</si>
  <si>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</si>
  <si>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</si>
  <si>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</si>
  <si>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</si>
  <si>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</si>
  <si>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</si>
  <si>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</si>
  <si>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</si>
  <si>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</si>
  <si>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</si>
  <si>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</si>
  <si>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</si>
  <si>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</si>
  <si>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</si>
  <si>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</si>
  <si>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</si>
  <si>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</si>
  <si>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</si>
  <si>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</si>
  <si>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</si>
  <si>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</si>
  <si>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</si>
  <si>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</si>
  <si>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</si>
  <si>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</si>
  <si>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</si>
  <si>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</si>
  <si>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</si>
  <si>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</si>
  <si>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</si>
  <si>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</si>
  <si>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</si>
  <si>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</si>
  <si>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</si>
  <si>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</si>
  <si>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</si>
  <si>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</si>
  <si>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</si>
  <si>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</si>
  <si>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</si>
  <si>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</si>
  <si>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</si>
  <si>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</si>
  <si>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</si>
  <si>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</si>
  <si>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</si>
  <si>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</si>
  <si>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</si>
  <si>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</si>
  <si>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</si>
  <si>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</si>
  <si>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</si>
  <si>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</si>
  <si>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</si>
  <si>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</si>
  <si>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</si>
  <si>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</si>
  <si>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</si>
  <si>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</si>
  <si>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</si>
  <si>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</si>
  <si>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</si>
  <si>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</si>
  <si>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</si>
  <si>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</si>
  <si>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</si>
  <si>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</si>
  <si>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</si>
  <si>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</si>
  <si>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</si>
  <si>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</si>
  <si>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</si>
  <si>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</si>
  <si>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</si>
  <si>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</si>
  <si>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</si>
  <si>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</si>
  <si>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</si>
  <si>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</si>
  <si>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</si>
  <si>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</si>
  <si>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</si>
  <si>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</si>
  <si>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</si>
  <si>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</si>
  <si>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</si>
  <si>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</si>
  <si>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</si>
  <si>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</si>
  <si>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</si>
  <si>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</si>
  <si>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</si>
  <si>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</si>
  <si>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</si>
  <si>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</si>
  <si>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</si>
  <si>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</si>
  <si>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</si>
  <si>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</si>
  <si>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</si>
  <si>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</si>
  <si>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</si>
  <si>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</si>
  <si>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</si>
  <si>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</si>
  <si>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</si>
  <si>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</si>
  <si>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</si>
  <si>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</si>
  <si>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</si>
  <si>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</si>
  <si>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</si>
  <si>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</si>
  <si>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</si>
  <si>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</si>
  <si>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</si>
  <si>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</si>
  <si>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</si>
  <si>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</si>
  <si>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</si>
  <si>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</si>
  <si>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</si>
  <si>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</si>
  <si>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</si>
  <si>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</si>
  <si>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</si>
  <si>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埼玉県吉見町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</si>
  <si>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</si>
  <si>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</si>
  <si>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</si>
  <si>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</si>
  <si>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</si>
  <si>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</si>
  <si>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</si>
  <si>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</si>
  <si>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</si>
  <si>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</si>
  <si>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</si>
  <si>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</si>
  <si>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</si>
  <si>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</si>
  <si>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</si>
  <si>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</si>
  <si>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</si>
  <si>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</si>
  <si>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</si>
  <si>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</si>
  <si>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</si>
  <si>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</si>
  <si>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</si>
  <si>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</si>
  <si>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</si>
  <si>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</si>
  <si>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</si>
  <si>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</si>
  <si>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</si>
  <si>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</si>
  <si>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</si>
  <si>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</si>
  <si>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</si>
  <si>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</si>
  <si>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</si>
  <si>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</si>
  <si>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</si>
  <si>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</si>
  <si>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</si>
  <si>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</si>
  <si>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</si>
  <si>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</si>
  <si>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</si>
  <si>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</si>
  <si>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</si>
  <si>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</si>
  <si>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</si>
  <si>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</si>
  <si>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</si>
  <si>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</si>
  <si>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</si>
  <si>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</si>
  <si>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</si>
  <si>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</si>
  <si>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</si>
  <si>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</si>
  <si>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</si>
  <si>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</si>
  <si>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</si>
  <si>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</si>
  <si>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</si>
  <si>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</si>
  <si>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</si>
  <si>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</si>
  <si>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</si>
  <si>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</si>
  <si>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</si>
  <si>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</si>
  <si>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</si>
  <si>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</si>
  <si>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</si>
  <si>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</si>
  <si>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</si>
  <si>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</si>
  <si>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</si>
  <si>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</si>
  <si>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</si>
  <si>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</si>
  <si>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</si>
  <si>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</si>
  <si>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</si>
  <si>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</si>
  <si>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</si>
  <si>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</si>
  <si>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</si>
  <si>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</si>
  <si>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</si>
  <si>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</si>
  <si>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</si>
  <si>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</si>
  <si>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</si>
  <si>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</si>
  <si>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</si>
  <si>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</si>
  <si>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</si>
  <si>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</si>
  <si>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</si>
  <si>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</si>
  <si>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</si>
  <si>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</si>
  <si>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</si>
  <si>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</si>
  <si>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</si>
  <si>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</si>
  <si>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</si>
  <si>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</si>
  <si>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</si>
  <si>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</si>
  <si>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</si>
  <si>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</si>
  <si>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</si>
  <si>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</si>
  <si>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</si>
  <si>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</si>
  <si>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</si>
  <si>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</si>
  <si>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</si>
  <si>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</si>
  <si>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</si>
  <si>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</si>
  <si>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</si>
  <si>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</si>
  <si>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</si>
  <si>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</si>
  <si>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</si>
  <si>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</si>
  <si>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</si>
  <si>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</si>
  <si>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</si>
  <si>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</si>
  <si>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</si>
  <si>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</si>
  <si>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</si>
  <si>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</si>
  <si>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</si>
  <si>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</si>
  <si>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</si>
  <si>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</si>
  <si>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</si>
  <si>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</si>
  <si>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</si>
  <si>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</si>
  <si>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</si>
  <si>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</si>
  <si>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</si>
  <si>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</si>
  <si>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</si>
  <si>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</si>
  <si>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</si>
  <si>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</si>
  <si>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</si>
  <si>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</si>
  <si>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</si>
  <si>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</si>
  <si>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</si>
  <si>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</si>
  <si>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</si>
  <si>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</si>
  <si>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</si>
  <si>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</si>
  <si>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</si>
  <si>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</si>
  <si>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</si>
  <si>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</si>
  <si>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</si>
  <si>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</si>
  <si>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</si>
  <si>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</si>
  <si>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</si>
  <si>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</si>
  <si>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</si>
  <si>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</si>
  <si>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</si>
  <si>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</si>
  <si>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2.64</t>
  </si>
  <si>
    <t>▲ 3.41</t>
  </si>
  <si>
    <t>水道事業会計</t>
  </si>
  <si>
    <t>下水道事業特別会計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</si>
  <si>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</si>
  <si>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</si>
  <si>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</si>
  <si>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</si>
  <si>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</si>
  <si>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</si>
  <si>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</si>
  <si>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</si>
  <si>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</si>
  <si>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</si>
  <si>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</si>
  <si>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</si>
  <si>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比企広域市町村圏組合</t>
    <rPh sb="0" eb="4">
      <t>ヒキコウイキ</t>
    </rPh>
    <rPh sb="4" eb="10">
      <t>シチョウソンケンクミアイ</t>
    </rPh>
    <phoneticPr fontId="2"/>
  </si>
  <si>
    <t>一般会計</t>
    <rPh sb="0" eb="4">
      <t>イッパンカイケイ</t>
    </rPh>
    <phoneticPr fontId="2"/>
  </si>
  <si>
    <t>比企広域市町村圏組合</t>
    <phoneticPr fontId="2"/>
  </si>
  <si>
    <t>消防特別会計</t>
    <rPh sb="0" eb="2">
      <t>ショウボウ</t>
    </rPh>
    <rPh sb="2" eb="4">
      <t>トクベツ</t>
    </rPh>
    <rPh sb="4" eb="6">
      <t>カイケイ</t>
    </rPh>
    <phoneticPr fontId="2"/>
  </si>
  <si>
    <t>斎場特別会計</t>
    <rPh sb="0" eb="2">
      <t>サイジョウ</t>
    </rPh>
    <rPh sb="2" eb="6">
      <t>トクベツカイケイ</t>
    </rPh>
    <phoneticPr fontId="2"/>
  </si>
  <si>
    <t>介護障害特別会計</t>
    <rPh sb="0" eb="2">
      <t>カイゴ</t>
    </rPh>
    <rPh sb="2" eb="4">
      <t>ショウガイ</t>
    </rPh>
    <rPh sb="4" eb="8">
      <t>トクベツカイケイ</t>
    </rPh>
    <phoneticPr fontId="2"/>
  </si>
  <si>
    <t>公平委員特別会計</t>
    <rPh sb="0" eb="2">
      <t>コウヘイ</t>
    </rPh>
    <rPh sb="2" eb="4">
      <t>イイン</t>
    </rPh>
    <rPh sb="4" eb="6">
      <t>トクベツ</t>
    </rPh>
    <rPh sb="6" eb="8">
      <t>カイケイ</t>
    </rPh>
    <phoneticPr fontId="2"/>
  </si>
  <si>
    <t>北本地区衛生組合</t>
    <rPh sb="0" eb="4">
      <t>キタモトチク</t>
    </rPh>
    <rPh sb="4" eb="6">
      <t>エイセイ</t>
    </rPh>
    <rPh sb="6" eb="8">
      <t>クミアイ</t>
    </rPh>
    <phoneticPr fontId="2"/>
  </si>
  <si>
    <t>埼玉県市町村総合事務組合</t>
    <rPh sb="0" eb="3">
      <t>サイタマケン</t>
    </rPh>
    <rPh sb="3" eb="6">
      <t>シチョウソン</t>
    </rPh>
    <rPh sb="6" eb="8">
      <t>ソウゴウ</t>
    </rPh>
    <rPh sb="8" eb="12">
      <t>ジムクミアイ</t>
    </rPh>
    <phoneticPr fontId="2"/>
  </si>
  <si>
    <t>埼玉中部環境保全組合</t>
    <rPh sb="0" eb="6">
      <t>サイタマチュウブカンキョウ</t>
    </rPh>
    <rPh sb="6" eb="10">
      <t>ホゼンクミアイ</t>
    </rPh>
    <phoneticPr fontId="2"/>
  </si>
  <si>
    <t>彩の国さいたま人づくり広域連合</t>
    <rPh sb="0" eb="1">
      <t>サイ</t>
    </rPh>
    <rPh sb="2" eb="3">
      <t>クニ</t>
    </rPh>
    <rPh sb="7" eb="8">
      <t>ヒト</t>
    </rPh>
    <rPh sb="11" eb="13">
      <t>コウイキ</t>
    </rPh>
    <rPh sb="13" eb="15">
      <t>レンゴウ</t>
    </rPh>
    <phoneticPr fontId="2"/>
  </si>
  <si>
    <t>埼玉県後期高齢者医療広域連合</t>
    <rPh sb="0" eb="8">
      <t>サイタマケンコウキコウレイシャ</t>
    </rPh>
    <rPh sb="8" eb="10">
      <t>イリョウ</t>
    </rPh>
    <rPh sb="10" eb="14">
      <t>コウイキレンゴウ</t>
    </rPh>
    <phoneticPr fontId="2"/>
  </si>
  <si>
    <t>交通災害特別会計</t>
    <phoneticPr fontId="2"/>
  </si>
  <si>
    <t>特別会計</t>
    <rPh sb="0" eb="4">
      <t>トクベツカイケイ</t>
    </rPh>
    <phoneticPr fontId="8"/>
  </si>
  <si>
    <t>有限会社いちごの里よしみ</t>
    <rPh sb="0" eb="4">
      <t>ユウゲンガイシャ</t>
    </rPh>
    <rPh sb="8" eb="9">
      <t>サト</t>
    </rPh>
    <phoneticPr fontId="2"/>
  </si>
  <si>
    <t>公共施設等総合管理基金</t>
    <phoneticPr fontId="5"/>
  </si>
  <si>
    <t>ふるさと納税基金</t>
    <rPh sb="4" eb="6">
      <t>ノウゼイ</t>
    </rPh>
    <rPh sb="6" eb="8">
      <t>キキン</t>
    </rPh>
    <phoneticPr fontId="38"/>
  </si>
  <si>
    <t>-</t>
    <phoneticPr fontId="38"/>
  </si>
  <si>
    <t>庁舎整備基金</t>
    <rPh sb="0" eb="1">
      <t>チョウ</t>
    </rPh>
    <rPh sb="1" eb="2">
      <t>シャ</t>
    </rPh>
    <rPh sb="2" eb="4">
      <t>セイビ</t>
    </rPh>
    <rPh sb="4" eb="6">
      <t>キキン</t>
    </rPh>
    <phoneticPr fontId="38"/>
  </si>
  <si>
    <t>企業版ふるさと納税基金</t>
    <rPh sb="0" eb="3">
      <t>キギョウバン</t>
    </rPh>
    <rPh sb="7" eb="9">
      <t>ノウゼイ</t>
    </rPh>
    <rPh sb="9" eb="11">
      <t>キキン</t>
    </rPh>
    <phoneticPr fontId="38"/>
  </si>
  <si>
    <t>フレンドシップ・ハイツよしみ整備基金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</si>
</sst>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76413</c:v>
                </c:pt>
                <c:pt idx="2">
                  <c:v>66481</c:v>
                </c:pt>
                <c:pt idx="3">
                  <c:v>67825</c:v>
                </c:pt>
                <c:pt idx="4">
                  <c:v>81158</c:v>
                </c:pt>
              </c:numCache>
            </c:numRef>
          </c:val>
          <c:smooth val="0"/>
          <c:extLst>
            <c:ext xmlns:c16="http://schemas.microsoft.com/office/drawing/2014/chart" uri="{C3380CC4-5D6E-409C-BE32-E72D297353CC}">
              <c16:uniqueId val="{00000000-94B8-4A4A-84F3-2080004BB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56631</c:v>
                </c:pt>
                <c:pt idx="1">
                  <c:v>92913</c:v>
                </c:pt>
                <c:pt idx="2">
                  <c:v>31793</c:v>
                </c:pt>
                <c:pt idx="3">
                  <c:v>27715</c:v>
                </c:pt>
                <c:pt idx="4">
                  <c:v>52753</c:v>
                </c:pt>
              </c:numCache>
            </c:numRef>
          </c:val>
          <c:smooth val="0"/>
          <c:extLst>
            <c:ext xmlns:c16="http://schemas.microsoft.com/office/drawing/2014/chart" uri="{C3380CC4-5D6E-409C-BE32-E72D297353CC}">
              <c16:uniqueId val="{00000001-94B8-4A4A-84F3-2080004BBF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14.24</c:v>
                </c:pt>
                <c:pt idx="2">
                  <c:v>14.4</c:v>
                </c:pt>
                <c:pt idx="3">
                  <c:v>10.59</c:v>
                </c:pt>
                <c:pt idx="4">
                  <c:v>12.34</c:v>
                </c:pt>
              </c:numCache>
            </c:numRef>
          </c:val>
          <c:extLst>
            <c:ext xmlns:c16="http://schemas.microsoft.com/office/drawing/2014/chart" uri="{C3380CC4-5D6E-409C-BE32-E72D297353CC}">
              <c16:uniqueId val="{00000000-6997-4F1F-B8AA-CD5125E1B6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25.97</c:v>
                </c:pt>
                <c:pt idx="1">
                  <c:v>24.75</c:v>
                </c:pt>
                <c:pt idx="2">
                  <c:v>26.05</c:v>
                </c:pt>
                <c:pt idx="3">
                  <c:v>27.11</c:v>
                </c:pt>
                <c:pt idx="4">
                  <c:v>20.92</c:v>
                </c:pt>
              </c:numCache>
            </c:numRef>
          </c:val>
          <c:extLst>
            <c:ext xmlns:c16="http://schemas.microsoft.com/office/drawing/2014/chart" uri="{C3380CC4-5D6E-409C-BE32-E72D297353CC}">
              <c16:uniqueId val="{00000001-6997-4F1F-B8AA-CD5125E1B6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0.84</c:v>
                </c:pt>
                <c:pt idx="1">
                  <c:v>5.95</c:v>
                </c:pt>
                <c:pt idx="2">
                  <c:v>0.77</c:v>
                </c:pt>
                <c:pt idx="3">
                  <c:v>-2.64</c:v>
                </c:pt>
                <c:pt idx="4">
                  <c:v>-3.41</c:v>
                </c:pt>
              </c:numCache>
            </c:numRef>
          </c:val>
          <c:smooth val="0"/>
          <c:extLst>
            <c:ext xmlns:c16="http://schemas.microsoft.com/office/drawing/2014/chart" uri="{C3380CC4-5D6E-409C-BE32-E72D297353CC}">
              <c16:uniqueId val="{00000002-6997-4F1F-B8AA-CD5125E1B6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0.64</c:v>
                </c:pt>
                <c:pt idx="2">
                  <c:v>#N/A</c:v>
                </c:pt>
                <c:pt idx="3">
                  <c:v>0.53</c:v>
                </c:pt>
                <c:pt idx="4">
                  <c:v>#N/A</c:v>
                </c:pt>
                <c:pt idx="5">
                  <c:v>0.34</c:v>
                </c:pt>
                <c:pt idx="6">
                  <c:v>#N/A</c:v>
                </c:pt>
                <c:pt idx="7">
                  <c:v>2.35</c:v>
                </c:pt>
                <c:pt idx="8">
                  <c:v>0</c:v>
                </c:pt>
                <c:pt idx="9">
                  <c:v>0</c:v>
                </c:pt>
              </c:numCache>
            </c:numRef>
          </c:val>
          <c:extLst>
            <c:ext xmlns:c16="http://schemas.microsoft.com/office/drawing/2014/chart" uri="{C3380CC4-5D6E-409C-BE32-E72D297353CC}">
              <c16:uniqueId val="{00000000-238D-43CF-8CE1-4A71B5498B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8D-43CF-8CE1-4A71B5498B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38D-43CF-8CE1-4A71B5498B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38D-43CF-8CE1-4A71B5498BE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4-238D-43CF-8CE1-4A71B5498BE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2</c:v>
                </c:pt>
                <c:pt idx="4">
                  <c:v>#N/A</c:v>
                </c:pt>
                <c:pt idx="5">
                  <c:v>1.05</c:v>
                </c:pt>
                <c:pt idx="6">
                  <c:v>#N/A</c:v>
                </c:pt>
                <c:pt idx="7">
                  <c:v>1.62</c:v>
                </c:pt>
                <c:pt idx="8">
                  <c:v>#N/A</c:v>
                </c:pt>
                <c:pt idx="9">
                  <c:v>1.03</c:v>
                </c:pt>
              </c:numCache>
            </c:numRef>
          </c:val>
          <c:extLst>
            <c:ext xmlns:c16="http://schemas.microsoft.com/office/drawing/2014/chart" uri="{C3380CC4-5D6E-409C-BE32-E72D297353CC}">
              <c16:uniqueId val="{00000005-238D-43CF-8CE1-4A71B5498BE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1.53</c:v>
                </c:pt>
                <c:pt idx="2">
                  <c:v>#N/A</c:v>
                </c:pt>
                <c:pt idx="3">
                  <c:v>2.09</c:v>
                </c:pt>
                <c:pt idx="4">
                  <c:v>#N/A</c:v>
                </c:pt>
                <c:pt idx="5">
                  <c:v>1.93</c:v>
                </c:pt>
                <c:pt idx="6">
                  <c:v>#N/A</c:v>
                </c:pt>
                <c:pt idx="7">
                  <c:v>2.4300000000000002</c:v>
                </c:pt>
                <c:pt idx="8">
                  <c:v>#N/A</c:v>
                </c:pt>
                <c:pt idx="9">
                  <c:v>1.43</c:v>
                </c:pt>
              </c:numCache>
            </c:numRef>
          </c:val>
          <c:extLst>
            <c:ext xmlns:c16="http://schemas.microsoft.com/office/drawing/2014/chart" uri="{C3380CC4-5D6E-409C-BE32-E72D297353CC}">
              <c16:uniqueId val="{00000006-238D-43CF-8CE1-4A71B5498BE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8.9499999999999993</c:v>
                </c:pt>
                <c:pt idx="2">
                  <c:v>#N/A</c:v>
                </c:pt>
                <c:pt idx="3">
                  <c:v>14.23</c:v>
                </c:pt>
                <c:pt idx="4">
                  <c:v>#N/A</c:v>
                </c:pt>
                <c:pt idx="5">
                  <c:v>14.39</c:v>
                </c:pt>
                <c:pt idx="6">
                  <c:v>#N/A</c:v>
                </c:pt>
                <c:pt idx="7">
                  <c:v>10.59</c:v>
                </c:pt>
                <c:pt idx="8">
                  <c:v>#N/A</c:v>
                </c:pt>
                <c:pt idx="9">
                  <c:v>12.33</c:v>
                </c:pt>
              </c:numCache>
            </c:numRef>
          </c:val>
          <c:extLst>
            <c:ext xmlns:c16="http://schemas.microsoft.com/office/drawing/2014/chart" uri="{C3380CC4-5D6E-409C-BE32-E72D297353CC}">
              <c16:uniqueId val="{00000007-238D-43CF-8CE1-4A71B5498BE4}"/>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c:v>
                </c:pt>
                <c:pt idx="2">
                  <c:v>#N/A</c:v>
                </c:pt>
                <c:pt idx="3">
                  <c:v>1.06</c:v>
                </c:pt>
                <c:pt idx="4">
                  <c:v>#N/A</c:v>
                </c:pt>
                <c:pt idx="5">
                  <c:v>1.23</c:v>
                </c:pt>
                <c:pt idx="6">
                  <c:v>#N/A</c:v>
                </c:pt>
                <c:pt idx="7">
                  <c:v>1.27</c:v>
                </c:pt>
                <c:pt idx="8">
                  <c:v>#N/A</c:v>
                </c:pt>
                <c:pt idx="9">
                  <c:v>12.79</c:v>
                </c:pt>
              </c:numCache>
            </c:numRef>
          </c:val>
          <c:extLst>
            <c:ext xmlns:c16="http://schemas.microsoft.com/office/drawing/2014/chart" uri="{C3380CC4-5D6E-409C-BE32-E72D297353CC}">
              <c16:uniqueId val="{00000008-238D-43CF-8CE1-4A71B5498BE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18.41</c:v>
                </c:pt>
                <c:pt idx="2">
                  <c:v>#N/A</c:v>
                </c:pt>
                <c:pt idx="3">
                  <c:v>16.899999999999999</c:v>
                </c:pt>
                <c:pt idx="4">
                  <c:v>#N/A</c:v>
                </c:pt>
                <c:pt idx="5">
                  <c:v>17.239999999999998</c:v>
                </c:pt>
                <c:pt idx="6">
                  <c:v>#N/A</c:v>
                </c:pt>
                <c:pt idx="7">
                  <c:v>13.8</c:v>
                </c:pt>
                <c:pt idx="8">
                  <c:v>#N/A</c:v>
                </c:pt>
                <c:pt idx="9">
                  <c:v>14.01</c:v>
                </c:pt>
              </c:numCache>
            </c:numRef>
          </c:val>
          <c:extLst>
            <c:ext xmlns:c16="http://schemas.microsoft.com/office/drawing/2014/chart" uri="{C3380CC4-5D6E-409C-BE32-E72D297353CC}">
              <c16:uniqueId val="{00000009-238D-43CF-8CE1-4A71B5498B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586</c:v>
                </c:pt>
                <c:pt idx="5">
                  <c:v>588</c:v>
                </c:pt>
                <c:pt idx="8">
                  <c:v>586</c:v>
                </c:pt>
                <c:pt idx="11">
                  <c:v>569</c:v>
                </c:pt>
                <c:pt idx="14">
                  <c:v>574</c:v>
                </c:pt>
              </c:numCache>
            </c:numRef>
          </c:val>
          <c:extLst>
            <c:ext xmlns:c16="http://schemas.microsoft.com/office/drawing/2014/chart" uri="{C3380CC4-5D6E-409C-BE32-E72D297353CC}">
              <c16:uniqueId val="{00000000-0609-44A5-A69D-631A114C47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09-44A5-A69D-631A114C47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09-44A5-A69D-631A114C47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25</c:v>
                </c:pt>
                <c:pt idx="6">
                  <c:v>25</c:v>
                </c:pt>
                <c:pt idx="9">
                  <c:v>27</c:v>
                </c:pt>
                <c:pt idx="12">
                  <c:v>26</c:v>
                </c:pt>
              </c:numCache>
            </c:numRef>
          </c:val>
          <c:extLst>
            <c:ext xmlns:c16="http://schemas.microsoft.com/office/drawing/2014/chart" uri="{C3380CC4-5D6E-409C-BE32-E72D297353CC}">
              <c16:uniqueId val="{00000003-0609-44A5-A69D-631A114C47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266</c:v>
                </c:pt>
                <c:pt idx="3">
                  <c:v>242</c:v>
                </c:pt>
                <c:pt idx="6">
                  <c:v>248</c:v>
                </c:pt>
                <c:pt idx="9">
                  <c:v>239</c:v>
                </c:pt>
                <c:pt idx="12">
                  <c:v>289</c:v>
                </c:pt>
              </c:numCache>
            </c:numRef>
          </c:val>
          <c:extLst>
            <c:ext xmlns:c16="http://schemas.microsoft.com/office/drawing/2014/chart" uri="{C3380CC4-5D6E-409C-BE32-E72D297353CC}">
              <c16:uniqueId val="{00000004-0609-44A5-A69D-631A114C47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09-44A5-A69D-631A114C47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09-44A5-A69D-631A114C47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546</c:v>
                </c:pt>
                <c:pt idx="3">
                  <c:v>562</c:v>
                </c:pt>
                <c:pt idx="6">
                  <c:v>572</c:v>
                </c:pt>
                <c:pt idx="9">
                  <c:v>571</c:v>
                </c:pt>
                <c:pt idx="12">
                  <c:v>511</c:v>
                </c:pt>
              </c:numCache>
            </c:numRef>
          </c:val>
          <c:extLst>
            <c:ext xmlns:c16="http://schemas.microsoft.com/office/drawing/2014/chart" uri="{C3380CC4-5D6E-409C-BE32-E72D297353CC}">
              <c16:uniqueId val="{00000007-0609-44A5-A69D-631A114C47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242</c:v>
                </c:pt>
                <c:pt idx="2">
                  <c:v>#N/A</c:v>
                </c:pt>
                <c:pt idx="3">
                  <c:v>#N/A</c:v>
                </c:pt>
                <c:pt idx="4">
                  <c:v>241</c:v>
                </c:pt>
                <c:pt idx="5">
                  <c:v>#N/A</c:v>
                </c:pt>
                <c:pt idx="6">
                  <c:v>#N/A</c:v>
                </c:pt>
                <c:pt idx="7">
                  <c:v>259</c:v>
                </c:pt>
                <c:pt idx="8">
                  <c:v>#N/A</c:v>
                </c:pt>
                <c:pt idx="9">
                  <c:v>#N/A</c:v>
                </c:pt>
                <c:pt idx="10">
                  <c:v>268</c:v>
                </c:pt>
                <c:pt idx="11">
                  <c:v>#N/A</c:v>
                </c:pt>
                <c:pt idx="12">
                  <c:v>#N/A</c:v>
                </c:pt>
                <c:pt idx="13">
                  <c:v>252</c:v>
                </c:pt>
                <c:pt idx="14">
                  <c:v>#N/A</c:v>
                </c:pt>
              </c:numCache>
            </c:numRef>
          </c:val>
          <c:smooth val="0"/>
          <c:extLst>
            <c:ext xmlns:c16="http://schemas.microsoft.com/office/drawing/2014/chart" uri="{C3380CC4-5D6E-409C-BE32-E72D297353CC}">
              <c16:uniqueId val="{00000008-0609-44A5-A69D-631A114C47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6837</c:v>
                </c:pt>
                <c:pt idx="5">
                  <c:v>6759</c:v>
                </c:pt>
                <c:pt idx="8">
                  <c:v>6407</c:v>
                </c:pt>
                <c:pt idx="11">
                  <c:v>6134</c:v>
                </c:pt>
                <c:pt idx="14">
                  <c:v>5803</c:v>
                </c:pt>
              </c:numCache>
            </c:numRef>
          </c:val>
          <c:extLst>
            <c:ext xmlns:c16="http://schemas.microsoft.com/office/drawing/2014/chart" uri="{C3380CC4-5D6E-409C-BE32-E72D297353CC}">
              <c16:uniqueId val="{00000000-FA5A-4392-8BB1-0468BEBADB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1</c:v>
                </c:pt>
                <c:pt idx="8">
                  <c:v>1</c:v>
                </c:pt>
                <c:pt idx="11">
                  <c:v>1</c:v>
                </c:pt>
                <c:pt idx="14">
                  <c:v>1</c:v>
                </c:pt>
              </c:numCache>
            </c:numRef>
          </c:val>
          <c:extLst>
            <c:ext xmlns:c16="http://schemas.microsoft.com/office/drawing/2014/chart" uri="{C3380CC4-5D6E-409C-BE32-E72D297353CC}">
              <c16:uniqueId val="{00000001-FA5A-4392-8BB1-0468BEBADB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2619</c:v>
                </c:pt>
                <c:pt idx="5">
                  <c:v>2939</c:v>
                </c:pt>
                <c:pt idx="8">
                  <c:v>3209</c:v>
                </c:pt>
                <c:pt idx="11">
                  <c:v>3448</c:v>
                </c:pt>
                <c:pt idx="14">
                  <c:v>3165</c:v>
                </c:pt>
              </c:numCache>
            </c:numRef>
          </c:val>
          <c:extLst>
            <c:ext xmlns:c16="http://schemas.microsoft.com/office/drawing/2014/chart" uri="{C3380CC4-5D6E-409C-BE32-E72D297353CC}">
              <c16:uniqueId val="{00000002-FA5A-4392-8BB1-0468BEBADB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5A-4392-8BB1-0468BEBADB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5A-4392-8BB1-0468BEBADB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5A-4392-8BB1-0468BEBADB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1197</c:v>
                </c:pt>
                <c:pt idx="3">
                  <c:v>1205</c:v>
                </c:pt>
                <c:pt idx="6">
                  <c:v>1170</c:v>
                </c:pt>
                <c:pt idx="9">
                  <c:v>1168</c:v>
                </c:pt>
                <c:pt idx="12">
                  <c:v>1180</c:v>
                </c:pt>
              </c:numCache>
            </c:numRef>
          </c:val>
          <c:extLst>
            <c:ext xmlns:c16="http://schemas.microsoft.com/office/drawing/2014/chart" uri="{C3380CC4-5D6E-409C-BE32-E72D297353CC}">
              <c16:uniqueId val="{00000006-FA5A-4392-8BB1-0468BEBADB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272</c:v>
                </c:pt>
                <c:pt idx="3">
                  <c:v>267</c:v>
                </c:pt>
                <c:pt idx="6">
                  <c:v>253</c:v>
                </c:pt>
                <c:pt idx="9">
                  <c:v>263</c:v>
                </c:pt>
                <c:pt idx="12">
                  <c:v>265</c:v>
                </c:pt>
              </c:numCache>
            </c:numRef>
          </c:val>
          <c:extLst>
            <c:ext xmlns:c16="http://schemas.microsoft.com/office/drawing/2014/chart" uri="{C3380CC4-5D6E-409C-BE32-E72D297353CC}">
              <c16:uniqueId val="{00000007-FA5A-4392-8BB1-0468BEBADB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2848</c:v>
                </c:pt>
                <c:pt idx="3">
                  <c:v>2362</c:v>
                </c:pt>
                <c:pt idx="6">
                  <c:v>2241</c:v>
                </c:pt>
                <c:pt idx="9">
                  <c:v>2081</c:v>
                </c:pt>
                <c:pt idx="12">
                  <c:v>2255</c:v>
                </c:pt>
              </c:numCache>
            </c:numRef>
          </c:val>
          <c:extLst>
            <c:ext xmlns:c16="http://schemas.microsoft.com/office/drawing/2014/chart" uri="{C3380CC4-5D6E-409C-BE32-E72D297353CC}">
              <c16:uniqueId val="{00000008-FA5A-4392-8BB1-0468BEBADB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5A-4392-8BB1-0468BEBADB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5501</c:v>
                </c:pt>
                <c:pt idx="3">
                  <c:v>6162</c:v>
                </c:pt>
                <c:pt idx="6">
                  <c:v>5798</c:v>
                </c:pt>
                <c:pt idx="9">
                  <c:v>5373</c:v>
                </c:pt>
                <c:pt idx="12">
                  <c:v>5277</c:v>
                </c:pt>
              </c:numCache>
            </c:numRef>
          </c:val>
          <c:extLst>
            <c:ext xmlns:c16="http://schemas.microsoft.com/office/drawing/2014/chart" uri="{C3380CC4-5D6E-409C-BE32-E72D297353CC}">
              <c16:uniqueId val="{0000000A-FA5A-4392-8BB1-0468BEBADB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362</c:v>
                </c:pt>
                <c:pt idx="2">
                  <c:v>#N/A</c:v>
                </c:pt>
                <c:pt idx="3">
                  <c:v>#N/A</c:v>
                </c:pt>
                <c:pt idx="4">
                  <c:v>297</c:v>
                </c:pt>
                <c:pt idx="5">
                  <c:v>#N/A</c:v>
                </c:pt>
                <c:pt idx="6">
                  <c:v>#N/A</c:v>
                </c:pt>
                <c:pt idx="7">
                  <c:v>0</c:v>
                </c:pt>
                <c:pt idx="8">
                  <c:v>#N/A</c:v>
                </c:pt>
                <c:pt idx="9">
                  <c:v>#N/A</c:v>
                </c:pt>
                <c:pt idx="10">
                  <c:v>0</c:v>
                </c:pt>
                <c:pt idx="11">
                  <c:v>#N/A</c:v>
                </c:pt>
                <c:pt idx="12">
                  <c:v>#N/A</c:v>
                </c:pt>
                <c:pt idx="13">
                  <c:v>8</c:v>
                </c:pt>
                <c:pt idx="14">
                  <c:v>#N/A</c:v>
                </c:pt>
              </c:numCache>
            </c:numRef>
          </c:val>
          <c:smooth val="0"/>
          <c:extLst>
            <c:ext xmlns:c16="http://schemas.microsoft.com/office/drawing/2014/chart" uri="{C3380CC4-5D6E-409C-BE32-E72D297353CC}">
              <c16:uniqueId val="{0000000B-FA5A-4392-8BB1-0468BEBADB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1330</c:v>
                </c:pt>
                <c:pt idx="1">
                  <c:v>1387</c:v>
                </c:pt>
                <c:pt idx="2">
                  <c:v>1101</c:v>
                </c:pt>
              </c:numCache>
            </c:numRef>
          </c:val>
          <c:extLst>
            <c:ext xmlns:c16="http://schemas.microsoft.com/office/drawing/2014/chart" uri="{C3380CC4-5D6E-409C-BE32-E72D297353CC}">
              <c16:uniqueId val="{00000000-EB48-421B-A3DB-CC0158C449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406</c:v>
                </c:pt>
                <c:pt idx="1">
                  <c:v>431</c:v>
                </c:pt>
                <c:pt idx="2">
                  <c:v>452</c:v>
                </c:pt>
              </c:numCache>
            </c:numRef>
          </c:val>
          <c:extLst>
            <c:ext xmlns:c16="http://schemas.microsoft.com/office/drawing/2014/chart" uri="{C3380CC4-5D6E-409C-BE32-E72D297353CC}">
              <c16:uniqueId val="{00000001-EB48-421B-A3DB-CC0158C449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795</c:v>
                </c:pt>
                <c:pt idx="1">
                  <c:v>1056</c:v>
                </c:pt>
                <c:pt idx="2">
                  <c:v>1098</c:v>
                </c:pt>
              </c:numCache>
            </c:numRef>
          </c:val>
          <c:extLst>
            <c:ext xmlns:c16="http://schemas.microsoft.com/office/drawing/2014/chart" uri="{C3380CC4-5D6E-409C-BE32-E72D297353CC}">
              <c16:uniqueId val="{00000002-EB48-421B-A3DB-CC0158C449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埼玉県吉見町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実質公債費比率（単年度）は、平成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年度が一般会計におけるピークであったが、以後減少傾向にある。令和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年度は、一般会計の元利償還金が減少したことにより実質公債費比率の分子が減少となった。今後も交付税算入地方債を活用していくなど、比率の抑制に努める。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実質公債費比率の算定に用いる満期一括償還地方債の財源として積立ては行っていない。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埼玉県吉見町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算定の始まった平成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157.0</a:t>
          </a:r>
          <a:r>
            <a:rPr kumimoji="1" lang="ja-JP" altLang="en-US" sz="1400">
              <a:latin typeface="ＭＳ ゴシック" pitchFamily="49" charset="-128"/>
              <a:ea typeface="ＭＳ ゴシック" pitchFamily="49" charset="-128"/>
            </a:rPr>
            <a:t>％）から令和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年度（比率なし）に至るまで、将来負担比率は下降傾向にある。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年度は、将来負担額の公営企業債等繰入見込額が増加し、充当可能財源等の充当可能基金と基準財政需要額額算入見込額が減少となったことにより分子の上昇が生じた。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引き続き公営企業も含めた公債費の抑制及び基金への積立てを継続し、財政の健全化に努める。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埼玉県吉見町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基金全体でみると、前年比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これは、主な要因として財政調整基金の減（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今後は公共施設等の維持管理に多額の費用が生じ、地方債を活用しての事業が増加すると予想される。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積極的な積立ては行わないものの、現状の残高を維持するよう努めていきたい。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公共施設等の大規模な更新、除却、転用及び保全に必要な経費の財源に充てるための基金。</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・ふるさと納税基金：ふるさと納税制度を活用して本町に寄せられた寄附金を適正に管理し、寄附者の思いを反映した施策等の財源に充てるための基金。</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・庁舎整備基金：庁舎の整備に必要な費用の財源に充てるための基金。</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・企業版ふるさと納税基金：地域再生法に規定するまち・ひと・しごと創生寄附活用事業に要する経費の財源に充てるための基金</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・フレンドシップ・ハイツよしみ整備基金：フレンドシップ・ハイツよしみの施設整備及び解体撤去費用等に充てるための基金。</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・公共施設等総合管理基金：公共施設の計画的な維持管理に備えた積立てによる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1,252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・ふるさと納税基金：ふるさと納税寄附金の積立てによる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47,710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・庁舎整備基金：増減なし。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・企業版ふるさと納税基金：企業版ふるさと納税寄附金の積立てによる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・フレンドシップ・ハイツよしみ整備基金：施設の整備に要する経費として、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21,109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・公共施設等総合管理基金：公共施設個別管理計画等を参考に積立て目標額を検討し、計画的な運用を行う。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・ふるさと納税基金：寄附金の使途を明確にし、必要な事業の財源に充てるため、計画的な運用を行う。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・庁舎整備基金：庁舎の更新時期に備え、引き続き積立てを継続して行く。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・企業版ふるさと納税基金：地域再生法に規定するまち・ひと・しごと創生寄附活用事業に要する経費の財源に充てるため、計画的な運用を行う。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・フレンドシップ・ハイツよしみ整備基金：施設の老朽化に伴い修繕等も年々増加していることから、引き続き積立てを継続して行く。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年度は、事業実施に伴う財源補填のため、財政調整基金を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町の財政指針に定める、財政調整基金残高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億円を堅持できるよう、今後も積立てを継続していく。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普通交付税の再算定による臨時財政対策債償還金先行措置分（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等の維持管理に多額の費用が生じ、地方債を活用しての事業が増加すると予想されることから、減債基金の取崩しを行うことも考えられる。積極的な積立ては行わないものの、現状の残高を維持するよう努め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17,620
17,364
38.64
8,647,587
7,983,468
649,217
5,262,751
5,276,646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全国平均及び類似団体平均を上回っているが、埼玉県平均は下回っている。令和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年度から下降傾向にあり、町税等の減少傾向は続くと考えられることから、今後も財政力指数の減少傾向が見込まれる。町税等の増加により基準財政収入額が増加したものの、社会福祉費等の増加によ り基準財政需要額も増加した。企業立地の促進や税の徴収強化等の取組を行い、自主財源の確保に努める。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55563</xdr:rowOff>
    </xdr:from>
    <xdr:to>
      <xdr:col>23</xdr:col>
      <xdr:colOff>133350</xdr:colOff>
      <xdr:row>42</xdr:row>
      <xdr:rowOff>55563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56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35454</xdr:rowOff>
    </xdr:from>
    <xdr:to>
      <xdr:col>19</xdr:col>
      <xdr:colOff>133350</xdr:colOff>
      <xdr:row>42</xdr:row>
      <xdr:rowOff>55563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3635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35454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263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4763</xdr:rowOff>
    </xdr:from>
    <xdr:to>
      <xdr:col>23</xdr:col>
      <xdr:colOff>184150</xdr:colOff>
      <xdr:row>42</xdr:row>
      <xdr:rowOff>106363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21290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4763</xdr:rowOff>
    </xdr:from>
    <xdr:to>
      <xdr:col>19</xdr:col>
      <xdr:colOff>184150</xdr:colOff>
      <xdr:row>42</xdr:row>
      <xdr:rowOff>106363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116540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7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156104</xdr:rowOff>
    </xdr:from>
    <xdr:to>
      <xdr:col>15</xdr:col>
      <xdr:colOff>133350</xdr:colOff>
      <xdr:row>42</xdr:row>
      <xdr:rowOff>86254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96431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％減少し、全国平均、埼玉県平均、類似団体平均をともに下回っている。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比率算式の分母となる地方特例交付金が増加したが、分子となる歳出において、公債費の元金償還金が減少したことにより経常収支比率が減少となった。 </a:t>
          </a:r>
        </a:p>
        <a:p>
          <a:r>
            <a:rPr kumimoji="1" lang="ja-JP" altLang="en-US" sz="1200">
              <a:latin typeface="ＭＳ Ｐゴシック" panose="020B0600070205080204" pitchFamily="50" charset="-128"/>
              <a:ea typeface="ＭＳ Ｐゴシック" panose="020B0600070205080204" pitchFamily="50" charset="-128"/>
            </a:rPr>
            <a:t>新規借入れの抑制による公債費の減少に努めるほか、経常経費の見直しを進めるとともに、優先度を検討し、今後も財政の弾力性の確保に努める。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64</xdr:row>
      <xdr:rowOff>83608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79996"/>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83608</xdr:rowOff>
    </xdr:from>
    <xdr:to>
      <xdr:col>19</xdr:col>
      <xdr:colOff>133350</xdr:colOff>
      <xdr:row>64</xdr:row>
      <xdr:rowOff>95673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5640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40429</xdr:rowOff>
    </xdr:from>
    <xdr:to>
      <xdr:col>15</xdr:col>
      <xdr:colOff>82550</xdr:colOff>
      <xdr:row>64</xdr:row>
      <xdr:rowOff>95673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70329"/>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64</xdr:row>
      <xdr:rowOff>164042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70329"/>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144373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32808</xdr:rowOff>
    </xdr:from>
    <xdr:to>
      <xdr:col>19</xdr:col>
      <xdr:colOff>184150</xdr:colOff>
      <xdr:row>64</xdr:row>
      <xdr:rowOff>134408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144585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161079</xdr:rowOff>
    </xdr:from>
    <xdr:to>
      <xdr:col>11</xdr:col>
      <xdr:colOff>82550</xdr:colOff>
      <xdr:row>62</xdr:row>
      <xdr:rowOff>91229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101406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28169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類似団体平均、全国平均を下回っているが、埼玉県平均を上回っている。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会計年度任用職員の勤勉手当導入や給与改定により人件費が増加した。また、教育費の事業（小学校統合・給食センター運営）に関する委託料が増加しているのが主な要因である。</a:t>
          </a:r>
        </a:p>
        <a:p>
          <a:r>
            <a:rPr kumimoji="1" lang="ja-JP" altLang="en-US" sz="1200">
              <a:latin typeface="ＭＳ Ｐゴシック" panose="020B0600070205080204" pitchFamily="50" charset="-128"/>
              <a:ea typeface="ＭＳ Ｐゴシック" panose="020B0600070205080204" pitchFamily="50" charset="-128"/>
            </a:rPr>
            <a:t>原油価格・物価高騰や人口減少により、人口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人当たり決算額は上昇傾向にあると考えられる。公共施設の維持・管理についても検討を進め、人件費、物件費等について適正化を図る。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24419</xdr:rowOff>
    </xdr:from>
    <xdr:to>
      <xdr:col>23</xdr:col>
      <xdr:colOff>133350</xdr:colOff>
      <xdr:row>81</xdr:row>
      <xdr:rowOff>43890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11869"/>
          <a:ext cx="838200" cy="1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24419</xdr:rowOff>
    </xdr:from>
    <xdr:to>
      <xdr:col>19</xdr:col>
      <xdr:colOff>133350</xdr:colOff>
      <xdr:row>81</xdr:row>
      <xdr:rowOff>25767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11869"/>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15832</xdr:rowOff>
    </xdr:from>
    <xdr:to>
      <xdr:col>15</xdr:col>
      <xdr:colOff>82550</xdr:colOff>
      <xdr:row>81</xdr:row>
      <xdr:rowOff>25767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03282"/>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15832</xdr:rowOff>
    </xdr:from>
    <xdr:to>
      <xdr:col>11</xdr:col>
      <xdr:colOff>31750</xdr:colOff>
      <xdr:row>81</xdr:row>
      <xdr:rowOff>18974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03282"/>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20146</xdr:rowOff>
    </xdr:from>
    <xdr:to>
      <xdr:col>7</xdr:col>
      <xdr:colOff>31750</xdr:colOff>
      <xdr:row>81</xdr:row>
      <xdr:rowOff>121746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0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106523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9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164540</xdr:rowOff>
    </xdr:from>
    <xdr:to>
      <xdr:col>23</xdr:col>
      <xdr:colOff>184150</xdr:colOff>
      <xdr:row>81</xdr:row>
      <xdr:rowOff>94690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85817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0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145069</xdr:rowOff>
    </xdr:from>
    <xdr:to>
      <xdr:col>19</xdr:col>
      <xdr:colOff>184150</xdr:colOff>
      <xdr:row>81</xdr:row>
      <xdr:rowOff>75219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85396</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29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146417</xdr:rowOff>
    </xdr:from>
    <xdr:to>
      <xdr:col>15</xdr:col>
      <xdr:colOff>133350</xdr:colOff>
      <xdr:row>81</xdr:row>
      <xdr:rowOff>76567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86744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136482</xdr:rowOff>
    </xdr:from>
    <xdr:to>
      <xdr:col>11</xdr:col>
      <xdr:colOff>82550</xdr:colOff>
      <xdr:row>81</xdr:row>
      <xdr:rowOff>66632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76809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2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139624</xdr:rowOff>
    </xdr:from>
    <xdr:to>
      <xdr:col>7</xdr:col>
      <xdr:colOff>31750</xdr:colOff>
      <xdr:row>81</xdr:row>
      <xdr:rowOff>69774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79951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2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全国町村平均及び類似団体平均を上回っているが、全国市平均を下回っている。</a:t>
          </a:r>
        </a:p>
        <a:p>
          <a:r>
            <a:rPr kumimoji="1" lang="ja-JP" altLang="en-US" sz="1300">
              <a:latin typeface="ＭＳ Ｐゴシック" panose="020B0600070205080204" pitchFamily="50" charset="-128"/>
              <a:ea typeface="ＭＳ Ｐゴシック" panose="020B0600070205080204" pitchFamily="50" charset="-128"/>
            </a:rPr>
            <a:t>今後、時代の変化に対応した見直しを図り、給与諸手当等の適正化に努める。また、町の給与改定については国の人事勧告を基本とし、県・近隣市町村の状況を踏まえ適正化に取り組む。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88295</xdr:rowOff>
    </xdr:from>
    <xdr:to>
      <xdr:col>81</xdr:col>
      <xdr:colOff>44450</xdr:colOff>
      <xdr:row>85</xdr:row>
      <xdr:rowOff>20259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490095"/>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77712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59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85</xdr:row>
      <xdr:rowOff>158145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509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158145</xdr:rowOff>
    </xdr:from>
    <xdr:to>
      <xdr:col>68</xdr:col>
      <xdr:colOff>152400</xdr:colOff>
      <xdr:row>86</xdr:row>
      <xdr:rowOff>44148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3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37495</xdr:rowOff>
    </xdr:from>
    <xdr:to>
      <xdr:col>81</xdr:col>
      <xdr:colOff>95250</xdr:colOff>
      <xdr:row>84</xdr:row>
      <xdr:rowOff>139095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54022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55836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2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22272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全国平均及び埼玉県平均を上回っているが、類似団体平均を下回っている。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組織機構改革に伴い、横断的業務や新しい行政課題等に的確に対応し、職員数の適正化に努める。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33444</xdr:rowOff>
    </xdr:from>
    <xdr:to>
      <xdr:col>81</xdr:col>
      <xdr:colOff>44450</xdr:colOff>
      <xdr:row>60</xdr:row>
      <xdr:rowOff>79022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20444"/>
          <a:ext cx="838200" cy="4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9313</xdr:rowOff>
    </xdr:from>
    <xdr:to>
      <xdr:col>77</xdr:col>
      <xdr:colOff>44450</xdr:colOff>
      <xdr:row>60</xdr:row>
      <xdr:rowOff>33444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963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29421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963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13335</xdr:rowOff>
    </xdr:from>
    <xdr:to>
      <xdr:col>68</xdr:col>
      <xdr:colOff>152400</xdr:colOff>
      <xdr:row>60</xdr:row>
      <xdr:rowOff>29421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0033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118039</xdr:rowOff>
    </xdr:from>
    <xdr:to>
      <xdr:col>64</xdr:col>
      <xdr:colOff>152400</xdr:colOff>
      <xdr:row>61</xdr:row>
      <xdr:rowOff>48189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32966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28222</xdr:rowOff>
    </xdr:from>
    <xdr:to>
      <xdr:col>81</xdr:col>
      <xdr:colOff>95250</xdr:colOff>
      <xdr:row>60</xdr:row>
      <xdr:rowOff>129822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44749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154094</xdr:rowOff>
    </xdr:from>
    <xdr:to>
      <xdr:col>77</xdr:col>
      <xdr:colOff>95250</xdr:colOff>
      <xdr:row>60</xdr:row>
      <xdr:rowOff>84244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94421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129963</xdr:rowOff>
    </xdr:from>
    <xdr:to>
      <xdr:col>73</xdr:col>
      <xdr:colOff>44450</xdr:colOff>
      <xdr:row>60</xdr:row>
      <xdr:rowOff>60113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70290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150071</xdr:rowOff>
    </xdr:from>
    <xdr:to>
      <xdr:col>68</xdr:col>
      <xdr:colOff>203200</xdr:colOff>
      <xdr:row>60</xdr:row>
      <xdr:rowOff>80221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90398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133985</xdr:rowOff>
    </xdr:from>
    <xdr:to>
      <xdr:col>64</xdr:col>
      <xdr:colOff>152400</xdr:colOff>
      <xdr:row>60</xdr:row>
      <xdr:rowOff>64135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74312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埼玉県平均を上回っているが、類似団体平均を下回っている。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年度の単年度実質公債費比率は</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であったが、実質公債費比率は、三か年平均で算出するので同率となった。単年度の比率については、分子の一般会計公債費が減少し、分母の標準税収入額等が固定資産税により大幅増となったことが、減少の要因となっている。</a:t>
          </a:r>
        </a:p>
        <a:p>
          <a:r>
            <a:rPr kumimoji="1" lang="ja-JP" altLang="en-US" sz="1100">
              <a:latin typeface="ＭＳ Ｐゴシック" panose="020B0600070205080204" pitchFamily="50" charset="-128"/>
              <a:ea typeface="ＭＳ Ｐゴシック" panose="020B0600070205080204" pitchFamily="50" charset="-128"/>
            </a:rPr>
            <a:t>引き続き、起債対象事業の精査を行うとともに、公共施設等総合管理基金を計画的に活用し、実質公債費比率の上昇の抑制に努める。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3810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3810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27940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及び令和５年度では、将来負担額を充当可能財源等が上回るため、比率なしだったが、令和６年度は０．１％と若干上昇した。主な要因としては、比率算式の分子となる、将来負担額の公営企業等の地方債現在高に対する繰出見込額が増加したことや、充当可能財源の充当可能基金と基準財政需要額参入見込額が減少したことによるもので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今後も公共施設の老朽化に伴い修繕等の対応が見込まれるが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、交付税措置率の高い地方債の借入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を行い、将来負担に配慮した財政運営に努める。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157903</xdr:rowOff>
    </xdr:from>
    <xdr:to>
      <xdr:col>68</xdr:col>
      <xdr:colOff>152400</xdr:colOff>
      <xdr:row>14</xdr:row>
      <xdr:rowOff>8285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38675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17236</xdr:rowOff>
    </xdr:from>
    <xdr:to>
      <xdr:col>64</xdr:col>
      <xdr:colOff>152400</xdr:colOff>
      <xdr:row>14</xdr:row>
      <xdr:rowOff>118836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1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103613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0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34713</xdr:rowOff>
    </xdr:from>
    <xdr:to>
      <xdr:col>81</xdr:col>
      <xdr:colOff>95250</xdr:colOff>
      <xdr:row>13</xdr:row>
      <xdr:rowOff>136313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2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6790</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3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107103</xdr:rowOff>
    </xdr:from>
    <xdr:to>
      <xdr:col>68</xdr:col>
      <xdr:colOff>203200</xdr:colOff>
      <xdr:row>14</xdr:row>
      <xdr:rowOff>37253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22030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42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128935</xdr:rowOff>
    </xdr:from>
    <xdr:to>
      <xdr:col>64</xdr:col>
      <xdr:colOff>152400</xdr:colOff>
      <xdr:row>14</xdr:row>
      <xdr:rowOff>59085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3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69262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1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17,620
17,364
38.64
8,647,587
7,983,468
649,217
5,262,751
5,276,646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全国平均、埼玉県平均、類似団体をともに下回っている。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前年度から０．４ポイント増加した主な要因としては、会計年度任用職員勤勉手当の皆増、給与改定による一般職員給（給料）の増加などが挙げられる。</a:t>
          </a:r>
        </a:p>
        <a:p>
          <a:r>
            <a:rPr kumimoji="1" lang="ja-JP" altLang="en-US" sz="1100">
              <a:latin typeface="ＭＳ Ｐゴシック" panose="020B0600070205080204" pitchFamily="50" charset="-128"/>
              <a:ea typeface="ＭＳ Ｐゴシック" panose="020B0600070205080204" pitchFamily="50" charset="-128"/>
            </a:rPr>
            <a:t>今後も引き続き、職員採用計画に基づいた職員採用等に努め、職員数の適正化を図る。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64407</xdr:rowOff>
    </xdr:from>
    <xdr:to>
      <xdr:col>24</xdr:col>
      <xdr:colOff>25400</xdr:colOff>
      <xdr:row>35</xdr:row>
      <xdr:rowOff>107950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5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64407</xdr:rowOff>
    </xdr:from>
    <xdr:to>
      <xdr:col>19</xdr:col>
      <xdr:colOff>187325</xdr:colOff>
      <xdr:row>35</xdr:row>
      <xdr:rowOff>97064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65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156936</xdr:rowOff>
    </xdr:from>
    <xdr:to>
      <xdr:col>15</xdr:col>
      <xdr:colOff>98425</xdr:colOff>
      <xdr:row>35</xdr:row>
      <xdr:rowOff>97064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14786"/>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156936</xdr:rowOff>
    </xdr:from>
    <xdr:to>
      <xdr:col>11</xdr:col>
      <xdr:colOff>9525</xdr:colOff>
      <xdr:row>36</xdr:row>
      <xdr:rowOff>67128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14786"/>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51905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13607</xdr:rowOff>
    </xdr:from>
    <xdr:to>
      <xdr:col>20</xdr:col>
      <xdr:colOff>38100</xdr:colOff>
      <xdr:row>35</xdr:row>
      <xdr:rowOff>115207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125384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46264</xdr:rowOff>
    </xdr:from>
    <xdr:to>
      <xdr:col>15</xdr:col>
      <xdr:colOff>149225</xdr:colOff>
      <xdr:row>35</xdr:row>
      <xdr:rowOff>147864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158041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106136</xdr:rowOff>
    </xdr:from>
    <xdr:to>
      <xdr:col>11</xdr:col>
      <xdr:colOff>60325</xdr:colOff>
      <xdr:row>34</xdr:row>
      <xdr:rowOff>36286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46463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16328</xdr:rowOff>
    </xdr:from>
    <xdr:to>
      <xdr:col>6</xdr:col>
      <xdr:colOff>171450</xdr:colOff>
      <xdr:row>36</xdr:row>
      <xdr:rowOff>117928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102705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全国平均及び埼玉県平均を下回っているが、類似団体平均を上回っている。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年度と比較して、教育費の事業（小学校統合・給食センター運営）に関する委託料が増加しているのが主な要因である。</a:t>
          </a:r>
        </a:p>
        <a:p>
          <a:r>
            <a:rPr kumimoji="1" lang="ja-JP" altLang="en-US" sz="1100">
              <a:latin typeface="ＭＳ Ｐゴシック" panose="020B0600070205080204" pitchFamily="50" charset="-128"/>
              <a:ea typeface="ＭＳ Ｐゴシック" panose="020B0600070205080204" pitchFamily="50" charset="-128"/>
            </a:rPr>
            <a:t>今度も職員一人ひとりのコスト意識をより一層高め、事務の効率化等の見直しを行い、経費の削減に努める。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932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15</xdr:row>
      <xdr:rowOff>156718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19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0901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15</xdr:row>
      <xdr:rowOff>129286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0901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52849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164863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全国平均、埼玉県平均、類似団体平均をともに下回っている。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前年からの増加要因としては、定額減税調整重点支援給付金の皆増や障害者自立支援給付費の増加などが挙げられる。</a:t>
          </a:r>
        </a:p>
        <a:p>
          <a:r>
            <a:rPr kumimoji="1" lang="ja-JP" altLang="en-US" sz="1100">
              <a:latin typeface="ＭＳ Ｐゴシック" panose="020B0600070205080204" pitchFamily="50" charset="-128"/>
              <a:ea typeface="ＭＳ Ｐゴシック" panose="020B0600070205080204" pitchFamily="50" charset="-128"/>
            </a:rPr>
            <a:t>扶助費に係る経常一般財源については、高齢化の進行等により令和４年度から増加傾向にある。今後も歳出総額における扶助費の占める割合は増加傾向にあると考えられるため、事業精査等により歳出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105228</xdr:rowOff>
    </xdr:from>
    <xdr:to>
      <xdr:col>24</xdr:col>
      <xdr:colOff>25400</xdr:colOff>
      <xdr:row>55</xdr:row>
      <xdr:rowOff>42635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635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54</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41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83457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0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09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54428</xdr:rowOff>
    </xdr:from>
    <xdr:to>
      <xdr:col>20</xdr:col>
      <xdr:colOff>38100</xdr:colOff>
      <xdr:row>54</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166205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32657</xdr:rowOff>
    </xdr:from>
    <xdr:to>
      <xdr:col>15</xdr:col>
      <xdr:colOff>149225</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144434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全国平均、埼玉県平均、類似団体平均をともに上回っている。</a:t>
          </a:r>
        </a:p>
        <a:p>
          <a:r>
            <a:rPr kumimoji="1" lang="ja-JP" altLang="en-US" sz="1100">
              <a:latin typeface="ＭＳ Ｐゴシック" panose="020B0600070205080204" pitchFamily="50" charset="-128"/>
              <a:ea typeface="ＭＳ Ｐゴシック" panose="020B0600070205080204" pitchFamily="50" charset="-128"/>
            </a:rPr>
            <a:t>その他に係る経常収支比率が減少している要因は、経常一般財源が増加したものと考えられる。</a:t>
          </a:r>
        </a:p>
        <a:p>
          <a:r>
            <a:rPr kumimoji="1" lang="ja-JP" altLang="en-US" sz="1100">
              <a:latin typeface="ＭＳ Ｐゴシック" panose="020B0600070205080204" pitchFamily="50" charset="-128"/>
              <a:ea typeface="ＭＳ Ｐゴシック" panose="020B0600070205080204" pitchFamily="50" charset="-128"/>
            </a:rPr>
            <a:t>特別会計への繰出金の増も見込まれるため、事業精査を行い、一般会計の負担額を減らしていくよう努める。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61</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06000"/>
          <a:ext cx="8382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107950</xdr:rowOff>
    </xdr:from>
    <xdr:to>
      <xdr:col>78</xdr:col>
      <xdr:colOff>69850</xdr:colOff>
      <xdr:row>61</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56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61</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12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62</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124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57150</xdr:rowOff>
    </xdr:from>
    <xdr:to>
      <xdr:col>78</xdr:col>
      <xdr:colOff>120650</xdr:colOff>
      <xdr:row>61</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60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95250</xdr:rowOff>
    </xdr:from>
    <xdr:to>
      <xdr:col>74</xdr:col>
      <xdr:colOff>31750</xdr:colOff>
      <xdr:row>62</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158750</xdr:rowOff>
    </xdr:from>
    <xdr:to>
      <xdr:col>65</xdr:col>
      <xdr:colOff>53975</xdr:colOff>
      <xdr:row>62</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0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全国平均及び埼玉県平均を上回っているが、類似団体平均を下回っている。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前年からの増加要因としては、令和６年度から下水道事業が公営企業会計に移行したことに伴い、下水道事業に対する補助費（繰出金）が皆増となった点が大きい。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各種団体等への補助金や一部事務組合の負担金等については、団体所有の施設の老朽化等により増加傾向にあるため、補助費に係る経常収支比率は、増加している。社会経済状況の変化により実情にそぐわないと考えられる補助金等については廃止も含め検討するなど、事業内容の精査を行い、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109855</xdr:rowOff>
    </xdr:from>
    <xdr:to>
      <xdr:col>82</xdr:col>
      <xdr:colOff>107950</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1060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86995</xdr:rowOff>
    </xdr:from>
    <xdr:to>
      <xdr:col>78</xdr:col>
      <xdr:colOff>69850</xdr:colOff>
      <xdr:row>35</xdr:row>
      <xdr:rowOff>109855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87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18415</xdr:rowOff>
    </xdr:from>
    <xdr:to>
      <xdr:col>73</xdr:col>
      <xdr:colOff>180975</xdr:colOff>
      <xdr:row>35</xdr:row>
      <xdr:rowOff>86995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1916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18415</xdr:rowOff>
    </xdr:from>
    <xdr:to>
      <xdr:col>69</xdr:col>
      <xdr:colOff>92075</xdr:colOff>
      <xdr:row>35</xdr:row>
      <xdr:rowOff>109855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1916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59055</xdr:rowOff>
    </xdr:from>
    <xdr:to>
      <xdr:col>78</xdr:col>
      <xdr:colOff>120650</xdr:colOff>
      <xdr:row>35</xdr:row>
      <xdr:rowOff>160655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170832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2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36195</xdr:rowOff>
    </xdr:from>
    <xdr:to>
      <xdr:col>74</xdr:col>
      <xdr:colOff>31750</xdr:colOff>
      <xdr:row>35</xdr:row>
      <xdr:rowOff>137795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147972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139065</xdr:rowOff>
    </xdr:from>
    <xdr:to>
      <xdr:col>69</xdr:col>
      <xdr:colOff>142875</xdr:colOff>
      <xdr:row>35</xdr:row>
      <xdr:rowOff>69215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79392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59055</xdr:rowOff>
    </xdr:from>
    <xdr:to>
      <xdr:col>65</xdr:col>
      <xdr:colOff>53975</xdr:colOff>
      <xdr:row>35</xdr:row>
      <xdr:rowOff>160655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170832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全国平均、埼玉県平均、類似団体平均をともに下回っている。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前年度と比べて、元金・利子償還金が減少したことで１．５ポイント下回った。</a:t>
          </a:r>
        </a:p>
        <a:p>
          <a:r>
            <a:rPr kumimoji="1" lang="ja-JP" altLang="en-US" sz="1100">
              <a:latin typeface="ＭＳ Ｐゴシック" panose="020B0600070205080204" pitchFamily="50" charset="-128"/>
              <a:ea typeface="ＭＳ Ｐゴシック" panose="020B0600070205080204" pitchFamily="50" charset="-128"/>
            </a:rPr>
            <a:t>引き続き安易に財源を地方債に求めた計画にならないよう起債対象事業の選定に努め、新規地方債発行を抑制する。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24613"/>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72137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72137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115062</xdr:rowOff>
    </xdr:from>
    <xdr:to>
      <xdr:col>24</xdr:col>
      <xdr:colOff>76200</xdr:colOff>
      <xdr:row>76</xdr:row>
      <xdr:rowOff>45213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131589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全国平均、埼玉県平均、類似団体平均をともに下回っている。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ポイントの減となった。今後も事業内容の精査を行い、適正化に努める。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88137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715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77</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92024"/>
          <a:ext cx="8890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92024"/>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39131</xdr:rowOff>
    </xdr:from>
    <xdr:to>
      <xdr:col>29</xdr:col>
      <xdr:colOff>127000</xdr:colOff>
      <xdr:row>18</xdr:row>
      <xdr:rowOff>111444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72856"/>
          <a:ext cx="647700" cy="72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111444</xdr:rowOff>
    </xdr:from>
    <xdr:to>
      <xdr:col>26</xdr:col>
      <xdr:colOff>50800</xdr:colOff>
      <xdr:row>18</xdr:row>
      <xdr:rowOff>149392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5169"/>
          <a:ext cx="6985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149392</xdr:rowOff>
    </xdr:from>
    <xdr:to>
      <xdr:col>22</xdr:col>
      <xdr:colOff>114300</xdr:colOff>
      <xdr:row>19</xdr:row>
      <xdr:rowOff>1629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3117"/>
          <a:ext cx="698500" cy="23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1629</xdr:rowOff>
    </xdr:from>
    <xdr:to>
      <xdr:col>18</xdr:col>
      <xdr:colOff>177800</xdr:colOff>
      <xdr:row>19</xdr:row>
      <xdr:rowOff>64146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06804"/>
          <a:ext cx="698500" cy="6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123390</xdr:rowOff>
    </xdr:from>
    <xdr:to>
      <xdr:col>15</xdr:col>
      <xdr:colOff>101600</xdr:colOff>
      <xdr:row>18</xdr:row>
      <xdr:rowOff>53540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63717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159781</xdr:rowOff>
    </xdr:from>
    <xdr:to>
      <xdr:col>29</xdr:col>
      <xdr:colOff>177800</xdr:colOff>
      <xdr:row>18</xdr:row>
      <xdr:rowOff>89931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131858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60644</xdr:rowOff>
    </xdr:from>
    <xdr:to>
      <xdr:col>26</xdr:col>
      <xdr:colOff>101600</xdr:colOff>
      <xdr:row>18</xdr:row>
      <xdr:rowOff>162244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147021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98592</xdr:rowOff>
    </xdr:from>
    <xdr:to>
      <xdr:col>22</xdr:col>
      <xdr:colOff>165100</xdr:colOff>
      <xdr:row>19</xdr:row>
      <xdr:rowOff>28742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2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122279</xdr:rowOff>
    </xdr:from>
    <xdr:to>
      <xdr:col>19</xdr:col>
      <xdr:colOff>38100</xdr:colOff>
      <xdr:row>19</xdr:row>
      <xdr:rowOff>52429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5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37206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4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13346</xdr:rowOff>
    </xdr:from>
    <xdr:to>
      <xdr:col>15</xdr:col>
      <xdr:colOff>101600</xdr:colOff>
      <xdr:row>19</xdr:row>
      <xdr:rowOff>114946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99723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280371</xdr:rowOff>
    </xdr:from>
    <xdr:to>
      <xdr:col>29</xdr:col>
      <xdr:colOff>127000</xdr:colOff>
      <xdr:row>35</xdr:row>
      <xdr:rowOff>292888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90721"/>
          <a:ext cx="647700" cy="1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280371</xdr:rowOff>
    </xdr:from>
    <xdr:to>
      <xdr:col>26</xdr:col>
      <xdr:colOff>50800</xdr:colOff>
      <xdr:row>35</xdr:row>
      <xdr:rowOff>292754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90721"/>
          <a:ext cx="698500" cy="12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292754</xdr:rowOff>
    </xdr:from>
    <xdr:to>
      <xdr:col>22</xdr:col>
      <xdr:colOff>114300</xdr:colOff>
      <xdr:row>35</xdr:row>
      <xdr:rowOff>315423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03104"/>
          <a:ext cx="698500" cy="2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315423</xdr:rowOff>
    </xdr:from>
    <xdr:to>
      <xdr:col>18</xdr:col>
      <xdr:colOff>177800</xdr:colOff>
      <xdr:row>35</xdr:row>
      <xdr:rowOff>318357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25773"/>
          <a:ext cx="698500" cy="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242088</xdr:rowOff>
    </xdr:from>
    <xdr:to>
      <xdr:col>29</xdr:col>
      <xdr:colOff>177800</xdr:colOff>
      <xdr:row>36</xdr:row>
      <xdr:rowOff>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214165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229571</xdr:rowOff>
    </xdr:from>
    <xdr:to>
      <xdr:col>26</xdr:col>
      <xdr:colOff>101600</xdr:colOff>
      <xdr:row>35</xdr:row>
      <xdr:rowOff>331171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9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315948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2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241954</xdr:rowOff>
    </xdr:from>
    <xdr:to>
      <xdr:col>22</xdr:col>
      <xdr:colOff>165100</xdr:colOff>
      <xdr:row>36</xdr:row>
      <xdr:rowOff>654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2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328331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264623</xdr:rowOff>
    </xdr:from>
    <xdr:to>
      <xdr:col>19</xdr:col>
      <xdr:colOff>38100</xdr:colOff>
      <xdr:row>36</xdr:row>
      <xdr:rowOff>23323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267557</xdr:rowOff>
    </xdr:from>
    <xdr:to>
      <xdr:col>15</xdr:col>
      <xdr:colOff>101600</xdr:colOff>
      <xdr:row>36</xdr:row>
      <xdr:rowOff>26257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17,620
17,364
38.64
8,647,587
7,983,468
649,217
5,262,751
5,276,646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18212</xdr:rowOff>
    </xdr:from>
    <xdr:to>
      <xdr:col>24</xdr:col>
      <xdr:colOff>63500</xdr:colOff>
      <xdr:row>37</xdr:row>
      <xdr:rowOff>85522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1862"/>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85522</xdr:rowOff>
    </xdr:from>
    <xdr:to>
      <xdr:col>19</xdr:col>
      <xdr:colOff>177800</xdr:colOff>
      <xdr:row>37</xdr:row>
      <xdr:rowOff>124904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9172"/>
          <a:ext cx="889000" cy="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124904</xdr:rowOff>
    </xdr:from>
    <xdr:to>
      <xdr:col>15</xdr:col>
      <xdr:colOff>50800</xdr:colOff>
      <xdr:row>38</xdr:row>
      <xdr:rowOff>1804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8554"/>
          <a:ext cx="889000" cy="4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1804</xdr:rowOff>
    </xdr:from>
    <xdr:to>
      <xdr:col>10</xdr:col>
      <xdr:colOff>114300</xdr:colOff>
      <xdr:row>38</xdr:row>
      <xdr:rowOff>12941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6904"/>
          <a:ext cx="889000"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138862</xdr:rowOff>
    </xdr:from>
    <xdr:to>
      <xdr:col>24</xdr:col>
      <xdr:colOff>114300</xdr:colOff>
      <xdr:row>37</xdr:row>
      <xdr:rowOff>69012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117289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34722</xdr:rowOff>
    </xdr:from>
    <xdr:to>
      <xdr:col>20</xdr:col>
      <xdr:colOff>38100</xdr:colOff>
      <xdr:row>37</xdr:row>
      <xdr:rowOff>136322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127449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74104</xdr:rowOff>
    </xdr:from>
    <xdr:to>
      <xdr:col>15</xdr:col>
      <xdr:colOff>101600</xdr:colOff>
      <xdr:row>38</xdr:row>
      <xdr:rowOff>4254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166832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122453</xdr:rowOff>
    </xdr:from>
    <xdr:to>
      <xdr:col>10</xdr:col>
      <xdr:colOff>165100</xdr:colOff>
      <xdr:row>38</xdr:row>
      <xdr:rowOff>52603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43731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133591</xdr:rowOff>
    </xdr:from>
    <xdr:to>
      <xdr:col>6</xdr:col>
      <xdr:colOff>38100</xdr:colOff>
      <xdr:row>38</xdr:row>
      <xdr:rowOff>63742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7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54868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120815</xdr:rowOff>
    </xdr:from>
    <xdr:to>
      <xdr:col>24</xdr:col>
      <xdr:colOff>63500</xdr:colOff>
      <xdr:row>58</xdr:row>
      <xdr:rowOff>138350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915"/>
          <a:ext cx="838200" cy="1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135723</xdr:rowOff>
    </xdr:from>
    <xdr:to>
      <xdr:col>19</xdr:col>
      <xdr:colOff>177800</xdr:colOff>
      <xdr:row>58</xdr:row>
      <xdr:rowOff>138350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9823"/>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135723</xdr:rowOff>
    </xdr:from>
    <xdr:to>
      <xdr:col>15</xdr:col>
      <xdr:colOff>50800</xdr:colOff>
      <xdr:row>58</xdr:row>
      <xdr:rowOff>141753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9823"/>
          <a:ext cx="8890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135086</xdr:rowOff>
    </xdr:from>
    <xdr:to>
      <xdr:col>10</xdr:col>
      <xdr:colOff>114300</xdr:colOff>
      <xdr:row>58</xdr:row>
      <xdr:rowOff>141753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9186"/>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50512</xdr:rowOff>
    </xdr:from>
    <xdr:to>
      <xdr:col>6</xdr:col>
      <xdr:colOff>38100</xdr:colOff>
      <xdr:row>58</xdr:row>
      <xdr:rowOff>152112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168639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70015</xdr:rowOff>
    </xdr:from>
    <xdr:to>
      <xdr:col>24</xdr:col>
      <xdr:colOff>114300</xdr:colOff>
      <xdr:row>59</xdr:row>
      <xdr:rowOff>165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87550</xdr:rowOff>
    </xdr:from>
    <xdr:to>
      <xdr:col>20</xdr:col>
      <xdr:colOff>38100</xdr:colOff>
      <xdr:row>59</xdr:row>
      <xdr:rowOff>17700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8827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84923</xdr:rowOff>
    </xdr:from>
    <xdr:to>
      <xdr:col>15</xdr:col>
      <xdr:colOff>101600</xdr:colOff>
      <xdr:row>59</xdr:row>
      <xdr:rowOff>15073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6200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90953</xdr:rowOff>
    </xdr:from>
    <xdr:to>
      <xdr:col>10</xdr:col>
      <xdr:colOff>165100</xdr:colOff>
      <xdr:row>59</xdr:row>
      <xdr:rowOff>21103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12230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84286</xdr:rowOff>
    </xdr:from>
    <xdr:to>
      <xdr:col>6</xdr:col>
      <xdr:colOff>38100</xdr:colOff>
      <xdr:row>59</xdr:row>
      <xdr:rowOff>14436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5563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168115</xdr:rowOff>
    </xdr:from>
    <xdr:to>
      <xdr:col>24</xdr:col>
      <xdr:colOff>63500</xdr:colOff>
      <xdr:row>78</xdr:row>
      <xdr:rowOff>57564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69765"/>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104107</xdr:rowOff>
    </xdr:from>
    <xdr:to>
      <xdr:col>19</xdr:col>
      <xdr:colOff>177800</xdr:colOff>
      <xdr:row>77</xdr:row>
      <xdr:rowOff>168115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0575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104107</xdr:rowOff>
    </xdr:from>
    <xdr:to>
      <xdr:col>15</xdr:col>
      <xdr:colOff>50800</xdr:colOff>
      <xdr:row>77</xdr:row>
      <xdr:rowOff>159497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05757"/>
          <a:ext cx="889000" cy="5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150879</xdr:rowOff>
    </xdr:from>
    <xdr:to>
      <xdr:col>10</xdr:col>
      <xdr:colOff>114300</xdr:colOff>
      <xdr:row>77</xdr:row>
      <xdr:rowOff>159497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5252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44186</xdr:rowOff>
    </xdr:from>
    <xdr:to>
      <xdr:col>6</xdr:col>
      <xdr:colOff>38100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162313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6764</xdr:rowOff>
    </xdr:from>
    <xdr:to>
      <xdr:col>24</xdr:col>
      <xdr:colOff>114300</xdr:colOff>
      <xdr:row>78</xdr:row>
      <xdr:rowOff>108364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93141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117315</xdr:rowOff>
    </xdr:from>
    <xdr:to>
      <xdr:col>20</xdr:col>
      <xdr:colOff>38100</xdr:colOff>
      <xdr:row>78</xdr:row>
      <xdr:rowOff>47465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38592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53307</xdr:rowOff>
    </xdr:from>
    <xdr:to>
      <xdr:col>15</xdr:col>
      <xdr:colOff>101600</xdr:colOff>
      <xdr:row>77</xdr:row>
      <xdr:rowOff>154907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171434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3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108697</xdr:rowOff>
    </xdr:from>
    <xdr:to>
      <xdr:col>10</xdr:col>
      <xdr:colOff>165100</xdr:colOff>
      <xdr:row>78</xdr:row>
      <xdr:rowOff>38847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1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29974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0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100079</xdr:rowOff>
    </xdr:from>
    <xdr:to>
      <xdr:col>6</xdr:col>
      <xdr:colOff>38100</xdr:colOff>
      <xdr:row>78</xdr:row>
      <xdr:rowOff>30229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21356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9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159218</xdr:rowOff>
    </xdr:from>
    <xdr:to>
      <xdr:col>24</xdr:col>
      <xdr:colOff>63500</xdr:colOff>
      <xdr:row>97</xdr:row>
      <xdr:rowOff>77859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8418"/>
          <a:ext cx="838200" cy="9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68911</xdr:rowOff>
    </xdr:from>
    <xdr:to>
      <xdr:col>19</xdr:col>
      <xdr:colOff>177800</xdr:colOff>
      <xdr:row>97</xdr:row>
      <xdr:rowOff>77859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99561"/>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63064</xdr:rowOff>
    </xdr:from>
    <xdr:to>
      <xdr:col>15</xdr:col>
      <xdr:colOff>50800</xdr:colOff>
      <xdr:row>97</xdr:row>
      <xdr:rowOff>68911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93714"/>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63064</xdr:rowOff>
    </xdr:from>
    <xdr:to>
      <xdr:col>10</xdr:col>
      <xdr:colOff>114300</xdr:colOff>
      <xdr:row>98</xdr:row>
      <xdr:rowOff>56620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93714"/>
          <a:ext cx="889000" cy="16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41002</xdr:rowOff>
    </xdr:from>
    <xdr:to>
      <xdr:col>6</xdr:col>
      <xdr:colOff>38100</xdr:colOff>
      <xdr:row>97</xdr:row>
      <xdr:rowOff>142602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159129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108418</xdr:rowOff>
    </xdr:from>
    <xdr:to>
      <xdr:col>24</xdr:col>
      <xdr:colOff>114300</xdr:colOff>
      <xdr:row>97</xdr:row>
      <xdr:rowOff>38568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86845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27059</xdr:rowOff>
    </xdr:from>
    <xdr:to>
      <xdr:col>20</xdr:col>
      <xdr:colOff>38100</xdr:colOff>
      <xdr:row>97</xdr:row>
      <xdr:rowOff>128659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119786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18111</xdr:rowOff>
    </xdr:from>
    <xdr:to>
      <xdr:col>15</xdr:col>
      <xdr:colOff>101600</xdr:colOff>
      <xdr:row>97</xdr:row>
      <xdr:rowOff>119711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110838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12264</xdr:rowOff>
    </xdr:from>
    <xdr:to>
      <xdr:col>10</xdr:col>
      <xdr:colOff>165100</xdr:colOff>
      <xdr:row>97</xdr:row>
      <xdr:rowOff>113864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104991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5820</xdr:rowOff>
    </xdr:from>
    <xdr:to>
      <xdr:col>6</xdr:col>
      <xdr:colOff>38100</xdr:colOff>
      <xdr:row>98</xdr:row>
      <xdr:rowOff>107420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98547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0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67020</xdr:rowOff>
    </xdr:from>
    <xdr:to>
      <xdr:col>55</xdr:col>
      <xdr:colOff>0</xdr:colOff>
      <xdr:row>37</xdr:row>
      <xdr:rowOff>153656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0670"/>
          <a:ext cx="838200" cy="8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148634</xdr:rowOff>
    </xdr:from>
    <xdr:to>
      <xdr:col>50</xdr:col>
      <xdr:colOff>114300</xdr:colOff>
      <xdr:row>37</xdr:row>
      <xdr:rowOff>153656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92284"/>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148634</xdr:rowOff>
    </xdr:from>
    <xdr:to>
      <xdr:col>45</xdr:col>
      <xdr:colOff>177800</xdr:colOff>
      <xdr:row>38</xdr:row>
      <xdr:rowOff>24805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2284"/>
          <a:ext cx="889000" cy="4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131764</xdr:rowOff>
    </xdr:from>
    <xdr:to>
      <xdr:col>41</xdr:col>
      <xdr:colOff>50800</xdr:colOff>
      <xdr:row>38</xdr:row>
      <xdr:rowOff>24805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32514"/>
          <a:ext cx="889000" cy="40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101778</xdr:rowOff>
    </xdr:from>
    <xdr:to>
      <xdr:col>36</xdr:col>
      <xdr:colOff>165100</xdr:colOff>
      <xdr:row>35</xdr:row>
      <xdr:rowOff>31928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3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48455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0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16220</xdr:rowOff>
    </xdr:from>
    <xdr:to>
      <xdr:col>55</xdr:col>
      <xdr:colOff>50800</xdr:colOff>
      <xdr:row>37</xdr:row>
      <xdr:rowOff>117820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166097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102856</xdr:rowOff>
    </xdr:from>
    <xdr:to>
      <xdr:col>50</xdr:col>
      <xdr:colOff>165100</xdr:colOff>
      <xdr:row>38</xdr:row>
      <xdr:rowOff>33006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24133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97834</xdr:rowOff>
    </xdr:from>
    <xdr:to>
      <xdr:col>46</xdr:col>
      <xdr:colOff>38100</xdr:colOff>
      <xdr:row>38</xdr:row>
      <xdr:rowOff>27984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19111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145455</xdr:rowOff>
    </xdr:from>
    <xdr:to>
      <xdr:col>41</xdr:col>
      <xdr:colOff>101600</xdr:colOff>
      <xdr:row>38</xdr:row>
      <xdr:rowOff>75605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66732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80964</xdr:rowOff>
    </xdr:from>
    <xdr:to>
      <xdr:col>36</xdr:col>
      <xdr:colOff>165100</xdr:colOff>
      <xdr:row>36</xdr:row>
      <xdr:rowOff>11114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8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2241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69963</xdr:rowOff>
    </xdr:from>
    <xdr:to>
      <xdr:col>55</xdr:col>
      <xdr:colOff>0</xdr:colOff>
      <xdr:row>58</xdr:row>
      <xdr:rowOff>12987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42613"/>
          <a:ext cx="838200" cy="11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165792</xdr:rowOff>
    </xdr:from>
    <xdr:to>
      <xdr:col>50</xdr:col>
      <xdr:colOff>114300</xdr:colOff>
      <xdr:row>58</xdr:row>
      <xdr:rowOff>12987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38442"/>
          <a:ext cx="889000" cy="1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57802</xdr:rowOff>
    </xdr:from>
    <xdr:to>
      <xdr:col>45</xdr:col>
      <xdr:colOff>177800</xdr:colOff>
      <xdr:row>57</xdr:row>
      <xdr:rowOff>165792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59002"/>
          <a:ext cx="889000" cy="27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57802</xdr:rowOff>
    </xdr:from>
    <xdr:to>
      <xdr:col>41</xdr:col>
      <xdr:colOff>50800</xdr:colOff>
      <xdr:row>57</xdr:row>
      <xdr:rowOff>52233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59002"/>
          <a:ext cx="889000" cy="16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45654</xdr:rowOff>
    </xdr:from>
    <xdr:to>
      <xdr:col>36</xdr:col>
      <xdr:colOff>165100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163781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19163</xdr:rowOff>
    </xdr:from>
    <xdr:to>
      <xdr:col>55</xdr:col>
      <xdr:colOff>50800</xdr:colOff>
      <xdr:row>57</xdr:row>
      <xdr:rowOff>120763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169040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133637</xdr:rowOff>
    </xdr:from>
    <xdr:to>
      <xdr:col>50</xdr:col>
      <xdr:colOff>165100</xdr:colOff>
      <xdr:row>58</xdr:row>
      <xdr:rowOff>63787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54914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114992</xdr:rowOff>
    </xdr:from>
    <xdr:to>
      <xdr:col>46</xdr:col>
      <xdr:colOff>38100</xdr:colOff>
      <xdr:row>58</xdr:row>
      <xdr:rowOff>45142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36269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7002</xdr:rowOff>
    </xdr:from>
    <xdr:to>
      <xdr:col>41</xdr:col>
      <xdr:colOff>101600</xdr:colOff>
      <xdr:row>56</xdr:row>
      <xdr:rowOff>108602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125129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1433</xdr:rowOff>
    </xdr:from>
    <xdr:to>
      <xdr:col>36</xdr:col>
      <xdr:colOff>165100</xdr:colOff>
      <xdr:row>57</xdr:row>
      <xdr:rowOff>103033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94160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80274</xdr:rowOff>
    </xdr:from>
    <xdr:to>
      <xdr:col>55</xdr:col>
      <xdr:colOff>0</xdr:colOff>
      <xdr:row>79</xdr:row>
      <xdr:rowOff>82528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24824"/>
          <a:ext cx="8382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80274</xdr:rowOff>
    </xdr:from>
    <xdr:to>
      <xdr:col>50</xdr:col>
      <xdr:colOff>114300</xdr:colOff>
      <xdr:row>79</xdr:row>
      <xdr:rowOff>86872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24824"/>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24802</xdr:rowOff>
    </xdr:from>
    <xdr:to>
      <xdr:col>45</xdr:col>
      <xdr:colOff>177800</xdr:colOff>
      <xdr:row>79</xdr:row>
      <xdr:rowOff>86872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9352"/>
          <a:ext cx="889000" cy="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24802</xdr:rowOff>
    </xdr:from>
    <xdr:to>
      <xdr:col>41</xdr:col>
      <xdr:colOff>50800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9352"/>
          <a:ext cx="889000" cy="7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65191</xdr:rowOff>
    </xdr:from>
    <xdr:to>
      <xdr:col>36</xdr:col>
      <xdr:colOff>165100</xdr:colOff>
      <xdr:row>78</xdr:row>
      <xdr:rowOff>166791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31728</xdr:rowOff>
    </xdr:from>
    <xdr:to>
      <xdr:col>55</xdr:col>
      <xdr:colOff>50800</xdr:colOff>
      <xdr:row>79</xdr:row>
      <xdr:rowOff>133328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118105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29474</xdr:rowOff>
    </xdr:from>
    <xdr:to>
      <xdr:col>50</xdr:col>
      <xdr:colOff>165100</xdr:colOff>
      <xdr:row>79</xdr:row>
      <xdr:rowOff>131074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7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122201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6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36072</xdr:rowOff>
    </xdr:from>
    <xdr:to>
      <xdr:col>46</xdr:col>
      <xdr:colOff>38100</xdr:colOff>
      <xdr:row>79</xdr:row>
      <xdr:rowOff>137672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128799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7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145452</xdr:rowOff>
    </xdr:from>
    <xdr:to>
      <xdr:col>41</xdr:col>
      <xdr:colOff>101600</xdr:colOff>
      <xdr:row>79</xdr:row>
      <xdr:rowOff>75602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66729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92872</xdr:rowOff>
    </xdr:from>
    <xdr:to>
      <xdr:col>55</xdr:col>
      <xdr:colOff>0</xdr:colOff>
      <xdr:row>97</xdr:row>
      <xdr:rowOff>89866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52072"/>
          <a:ext cx="838200" cy="16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89866</xdr:rowOff>
    </xdr:from>
    <xdr:to>
      <xdr:col>50</xdr:col>
      <xdr:colOff>114300</xdr:colOff>
      <xdr:row>97</xdr:row>
      <xdr:rowOff>102850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20516"/>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27200</xdr:rowOff>
    </xdr:from>
    <xdr:to>
      <xdr:col>45</xdr:col>
      <xdr:colOff>177800</xdr:colOff>
      <xdr:row>97</xdr:row>
      <xdr:rowOff>102850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86400"/>
          <a:ext cx="889000" cy="24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27200</xdr:rowOff>
    </xdr:from>
    <xdr:to>
      <xdr:col>41</xdr:col>
      <xdr:colOff>50800</xdr:colOff>
      <xdr:row>96</xdr:row>
      <xdr:rowOff>142215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486400"/>
          <a:ext cx="889000" cy="11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155125</xdr:rowOff>
    </xdr:from>
    <xdr:to>
      <xdr:col>36</xdr:col>
      <xdr:colOff>165100</xdr:colOff>
      <xdr:row>96</xdr:row>
      <xdr:rowOff>85275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101802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42072</xdr:rowOff>
    </xdr:from>
    <xdr:to>
      <xdr:col>55</xdr:col>
      <xdr:colOff>50800</xdr:colOff>
      <xdr:row>96</xdr:row>
      <xdr:rowOff>143672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0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20499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7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39066</xdr:rowOff>
    </xdr:from>
    <xdr:to>
      <xdr:col>50</xdr:col>
      <xdr:colOff>165100</xdr:colOff>
      <xdr:row>97</xdr:row>
      <xdr:rowOff>140666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131793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6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52050</xdr:rowOff>
    </xdr:from>
    <xdr:to>
      <xdr:col>46</xdr:col>
      <xdr:colOff>38100</xdr:colOff>
      <xdr:row>97</xdr:row>
      <xdr:rowOff>153650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144777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7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147850</xdr:rowOff>
    </xdr:from>
    <xdr:to>
      <xdr:col>41</xdr:col>
      <xdr:colOff>101600</xdr:colOff>
      <xdr:row>96</xdr:row>
      <xdr:rowOff>78000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94527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91415</xdr:rowOff>
    </xdr:from>
    <xdr:to>
      <xdr:col>36</xdr:col>
      <xdr:colOff>165100</xdr:colOff>
      <xdr:row>97</xdr:row>
      <xdr:rowOff>21565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35832</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238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137862</xdr:rowOff>
    </xdr:from>
    <xdr:to>
      <xdr:col>67</xdr:col>
      <xdr:colOff>101600</xdr:colOff>
      <xdr:row>39</xdr:row>
      <xdr:rowOff>68012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84539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156482</xdr:rowOff>
    </xdr:from>
    <xdr:to>
      <xdr:col>67</xdr:col>
      <xdr:colOff>101600</xdr:colOff>
      <xdr:row>39</xdr:row>
      <xdr:rowOff>86632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77759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18825</xdr:rowOff>
    </xdr:from>
    <xdr:to>
      <xdr:col>85</xdr:col>
      <xdr:colOff>127000</xdr:colOff>
      <xdr:row>77</xdr:row>
      <xdr:rowOff>46194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20475"/>
          <a:ext cx="8382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18825</xdr:rowOff>
    </xdr:from>
    <xdr:to>
      <xdr:col>81</xdr:col>
      <xdr:colOff>50800</xdr:colOff>
      <xdr:row>77</xdr:row>
      <xdr:rowOff>22292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20475"/>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22292</xdr:rowOff>
    </xdr:from>
    <xdr:to>
      <xdr:col>76</xdr:col>
      <xdr:colOff>114300</xdr:colOff>
      <xdr:row>77</xdr:row>
      <xdr:rowOff>31691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23942"/>
          <a:ext cx="889000" cy="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31691</xdr:rowOff>
    </xdr:from>
    <xdr:to>
      <xdr:col>71</xdr:col>
      <xdr:colOff>177800</xdr:colOff>
      <xdr:row>77</xdr:row>
      <xdr:rowOff>43523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33341"/>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91168</xdr:rowOff>
    </xdr:from>
    <xdr:to>
      <xdr:col>67</xdr:col>
      <xdr:colOff>101600</xdr:colOff>
      <xdr:row>76</xdr:row>
      <xdr:rowOff>21318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37845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166844</xdr:rowOff>
    </xdr:from>
    <xdr:to>
      <xdr:col>85</xdr:col>
      <xdr:colOff>177800</xdr:colOff>
      <xdr:row>77</xdr:row>
      <xdr:rowOff>96994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9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145271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7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139475</xdr:rowOff>
    </xdr:from>
    <xdr:to>
      <xdr:col>81</xdr:col>
      <xdr:colOff>101600</xdr:colOff>
      <xdr:row>77</xdr:row>
      <xdr:rowOff>69625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60752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142942</xdr:rowOff>
    </xdr:from>
    <xdr:to>
      <xdr:col>76</xdr:col>
      <xdr:colOff>165100</xdr:colOff>
      <xdr:row>77</xdr:row>
      <xdr:rowOff>73092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64219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152341</xdr:rowOff>
    </xdr:from>
    <xdr:to>
      <xdr:col>72</xdr:col>
      <xdr:colOff>38100</xdr:colOff>
      <xdr:row>77</xdr:row>
      <xdr:rowOff>82491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8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73618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7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164173</xdr:rowOff>
    </xdr:from>
    <xdr:to>
      <xdr:col>67</xdr:col>
      <xdr:colOff>101600</xdr:colOff>
      <xdr:row>77</xdr:row>
      <xdr:rowOff>94323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85450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68880</xdr:rowOff>
    </xdr:from>
    <xdr:to>
      <xdr:col>85</xdr:col>
      <xdr:colOff>127000</xdr:colOff>
      <xdr:row>98</xdr:row>
      <xdr:rowOff>168230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70980"/>
          <a:ext cx="838200" cy="9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68880</xdr:rowOff>
    </xdr:from>
    <xdr:to>
      <xdr:col>81</xdr:col>
      <xdr:colOff>50800</xdr:colOff>
      <xdr:row>98</xdr:row>
      <xdr:rowOff>93743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70980"/>
          <a:ext cx="8890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50088</xdr:rowOff>
    </xdr:from>
    <xdr:to>
      <xdr:col>76</xdr:col>
      <xdr:colOff>114300</xdr:colOff>
      <xdr:row>98</xdr:row>
      <xdr:rowOff>93743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52188"/>
          <a:ext cx="889000" cy="4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50088</xdr:rowOff>
    </xdr:from>
    <xdr:to>
      <xdr:col>71</xdr:col>
      <xdr:colOff>177800</xdr:colOff>
      <xdr:row>99</xdr:row>
      <xdr:rowOff>19974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52188"/>
          <a:ext cx="889000" cy="14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19924</xdr:rowOff>
    </xdr:from>
    <xdr:to>
      <xdr:col>67</xdr:col>
      <xdr:colOff>101600</xdr:colOff>
      <xdr:row>98</xdr:row>
      <xdr:rowOff>121524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117430</xdr:rowOff>
    </xdr:from>
    <xdr:to>
      <xdr:col>85</xdr:col>
      <xdr:colOff>177800</xdr:colOff>
      <xdr:row>99</xdr:row>
      <xdr:rowOff>47580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32357</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3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18080</xdr:rowOff>
    </xdr:from>
    <xdr:to>
      <xdr:col>81</xdr:col>
      <xdr:colOff>101600</xdr:colOff>
      <xdr:row>98</xdr:row>
      <xdr:rowOff>119680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110807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42943</xdr:rowOff>
    </xdr:from>
    <xdr:to>
      <xdr:col>76</xdr:col>
      <xdr:colOff>165100</xdr:colOff>
      <xdr:row>98</xdr:row>
      <xdr:rowOff>144543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135670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170738</xdr:rowOff>
    </xdr:from>
    <xdr:to>
      <xdr:col>72</xdr:col>
      <xdr:colOff>38100</xdr:colOff>
      <xdr:row>98</xdr:row>
      <xdr:rowOff>100888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92015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140624</xdr:rowOff>
    </xdr:from>
    <xdr:to>
      <xdr:col>67</xdr:col>
      <xdr:colOff>101600</xdr:colOff>
      <xdr:row>99</xdr:row>
      <xdr:rowOff>70774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61901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3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153806</xdr:rowOff>
    </xdr:from>
    <xdr:to>
      <xdr:col>98</xdr:col>
      <xdr:colOff>38100</xdr:colOff>
      <xdr:row>39</xdr:row>
      <xdr:rowOff>83956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100483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154565</xdr:rowOff>
    </xdr:from>
    <xdr:to>
      <xdr:col>98</xdr:col>
      <xdr:colOff>38100</xdr:colOff>
      <xdr:row>57</xdr:row>
      <xdr:rowOff>84715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101242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86299</xdr:rowOff>
    </xdr:from>
    <xdr:to>
      <xdr:col>116</xdr:col>
      <xdr:colOff>63500</xdr:colOff>
      <xdr:row>75</xdr:row>
      <xdr:rowOff>155862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602149"/>
          <a:ext cx="838200" cy="4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86299</xdr:rowOff>
    </xdr:from>
    <xdr:to>
      <xdr:col>111</xdr:col>
      <xdr:colOff>177800</xdr:colOff>
      <xdr:row>73</xdr:row>
      <xdr:rowOff>116908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02149"/>
          <a:ext cx="889000" cy="3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116908</xdr:rowOff>
    </xdr:from>
    <xdr:to>
      <xdr:col>107</xdr:col>
      <xdr:colOff>50800</xdr:colOff>
      <xdr:row>74</xdr:row>
      <xdr:rowOff>9032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632758"/>
          <a:ext cx="889000" cy="6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9032</xdr:rowOff>
    </xdr:from>
    <xdr:to>
      <xdr:col>102</xdr:col>
      <xdr:colOff>114300</xdr:colOff>
      <xdr:row>74</xdr:row>
      <xdr:rowOff>12781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696332"/>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163950</xdr:rowOff>
    </xdr:from>
    <xdr:to>
      <xdr:col>98</xdr:col>
      <xdr:colOff>38100</xdr:colOff>
      <xdr:row>74</xdr:row>
      <xdr:rowOff>94100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85227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105062</xdr:rowOff>
    </xdr:from>
    <xdr:to>
      <xdr:col>116</xdr:col>
      <xdr:colOff>114300</xdr:colOff>
      <xdr:row>76</xdr:row>
      <xdr:rowOff>35212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83489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35499</xdr:rowOff>
    </xdr:from>
    <xdr:to>
      <xdr:col>112</xdr:col>
      <xdr:colOff>38100</xdr:colOff>
      <xdr:row>73</xdr:row>
      <xdr:rowOff>137099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5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153626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2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66108</xdr:rowOff>
    </xdr:from>
    <xdr:to>
      <xdr:col>107</xdr:col>
      <xdr:colOff>101600</xdr:colOff>
      <xdr:row>73</xdr:row>
      <xdr:rowOff>167708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12785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5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129682</xdr:rowOff>
    </xdr:from>
    <xdr:to>
      <xdr:col>102</xdr:col>
      <xdr:colOff>165100</xdr:colOff>
      <xdr:row>74</xdr:row>
      <xdr:rowOff>59832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76359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4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133431</xdr:rowOff>
    </xdr:from>
    <xdr:to>
      <xdr:col>98</xdr:col>
      <xdr:colOff>38100</xdr:colOff>
      <xdr:row>74</xdr:row>
      <xdr:rowOff>63581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80108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性質別歳出の住民一人当たりのコストについては、すべての指標が類似団体平均を下回っている。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特に普通建設事業費の更新整備が前年より増加幅が大きく、施設の照明設備</a:t>
          </a:r>
          <a:r>
            <a:rPr kumimoji="1" lang="en-US" altLang="ja-JP" sz="1100">
              <a:latin typeface="ＭＳ Ｐゴシック" panose="020B0600070205080204" pitchFamily="50" charset="-128"/>
              <a:ea typeface="ＭＳ Ｐゴシック" panose="020B0600070205080204" pitchFamily="50" charset="-128"/>
            </a:rPr>
            <a:t>LED</a:t>
          </a:r>
          <a:r>
            <a:rPr kumimoji="1" lang="ja-JP" altLang="en-US" sz="1100">
              <a:latin typeface="ＭＳ Ｐゴシック" panose="020B0600070205080204" pitchFamily="50" charset="-128"/>
              <a:ea typeface="ＭＳ Ｐゴシック" panose="020B0600070205080204" pitchFamily="50" charset="-128"/>
            </a:rPr>
            <a:t>化やフレンドシップ・ハイツよしみの更新整備を実施したことによる。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今後も施設の老朽化により、各種施設に係る修繕料が年々増加傾向にあるため、比率の上昇が見込まれる。引き続きコスト意識を高め事業の取捨選択を徹底していくことで、事業費の減少をめざす。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17,620
17,364
38.64
8,647,587
7,983,468
649,217
5,262,751
5,276,646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36830</xdr:rowOff>
    </xdr:from>
    <xdr:to>
      <xdr:col>24</xdr:col>
      <xdr:colOff>63500</xdr:colOff>
      <xdr:row>34</xdr:row>
      <xdr:rowOff>86665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6130"/>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78892</xdr:rowOff>
    </xdr:from>
    <xdr:to>
      <xdr:col>19</xdr:col>
      <xdr:colOff>177800</xdr:colOff>
      <xdr:row>34</xdr:row>
      <xdr:rowOff>86665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08192"/>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78892</xdr:rowOff>
    </xdr:from>
    <xdr:to>
      <xdr:col>15</xdr:col>
      <xdr:colOff>50800</xdr:colOff>
      <xdr:row>34</xdr:row>
      <xdr:rowOff>134671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08192"/>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134671</xdr:rowOff>
    </xdr:from>
    <xdr:to>
      <xdr:col>10</xdr:col>
      <xdr:colOff>114300</xdr:colOff>
      <xdr:row>34</xdr:row>
      <xdr:rowOff>152044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6397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xdr:rowOff>
    </xdr:from>
    <xdr:to>
      <xdr:col>6</xdr:col>
      <xdr:colOff>38100</xdr:colOff>
      <xdr:row>34</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157480</xdr:rowOff>
    </xdr:from>
    <xdr:to>
      <xdr:col>24</xdr:col>
      <xdr:colOff>114300</xdr:colOff>
      <xdr:row>34</xdr:row>
      <xdr:rowOff>87630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135907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35865</xdr:rowOff>
    </xdr:from>
    <xdr:to>
      <xdr:col>20</xdr:col>
      <xdr:colOff>38100</xdr:colOff>
      <xdr:row>34</xdr:row>
      <xdr:rowOff>137465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128592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28092</xdr:rowOff>
    </xdr:from>
    <xdr:to>
      <xdr:col>15</xdr:col>
      <xdr:colOff>101600</xdr:colOff>
      <xdr:row>34</xdr:row>
      <xdr:rowOff>129692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120819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5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83871</xdr:rowOff>
    </xdr:from>
    <xdr:to>
      <xdr:col>10</xdr:col>
      <xdr:colOff>165100</xdr:colOff>
      <xdr:row>35</xdr:row>
      <xdr:rowOff>14021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101244</xdr:rowOff>
    </xdr:from>
    <xdr:to>
      <xdr:col>6</xdr:col>
      <xdr:colOff>38100</xdr:colOff>
      <xdr:row>35</xdr:row>
      <xdr:rowOff>31394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22521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2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93831</xdr:rowOff>
    </xdr:from>
    <xdr:to>
      <xdr:col>24</xdr:col>
      <xdr:colOff>63500</xdr:colOff>
      <xdr:row>57</xdr:row>
      <xdr:rowOff>157642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66481"/>
          <a:ext cx="838200" cy="6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86177</xdr:rowOff>
    </xdr:from>
    <xdr:to>
      <xdr:col>19</xdr:col>
      <xdr:colOff>177800</xdr:colOff>
      <xdr:row>57</xdr:row>
      <xdr:rowOff>93831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8827"/>
          <a:ext cx="889000" cy="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83316</xdr:rowOff>
    </xdr:from>
    <xdr:to>
      <xdr:col>15</xdr:col>
      <xdr:colOff>50800</xdr:colOff>
      <xdr:row>57</xdr:row>
      <xdr:rowOff>86177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55966"/>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131619</xdr:rowOff>
    </xdr:from>
    <xdr:to>
      <xdr:col>10</xdr:col>
      <xdr:colOff>114300</xdr:colOff>
      <xdr:row>57</xdr:row>
      <xdr:rowOff>83316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61369"/>
          <a:ext cx="889000" cy="29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106758</xdr:rowOff>
    </xdr:from>
    <xdr:to>
      <xdr:col>6</xdr:col>
      <xdr:colOff>38100</xdr:colOff>
      <xdr:row>55</xdr:row>
      <xdr:rowOff>36908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36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53435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14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106842</xdr:rowOff>
    </xdr:from>
    <xdr:to>
      <xdr:col>24</xdr:col>
      <xdr:colOff>114300</xdr:colOff>
      <xdr:row>58</xdr:row>
      <xdr:rowOff>36992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21769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9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43031</xdr:rowOff>
    </xdr:from>
    <xdr:to>
      <xdr:col>20</xdr:col>
      <xdr:colOff>38100</xdr:colOff>
      <xdr:row>57</xdr:row>
      <xdr:rowOff>144631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135758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35377</xdr:rowOff>
    </xdr:from>
    <xdr:to>
      <xdr:col>15</xdr:col>
      <xdr:colOff>101600</xdr:colOff>
      <xdr:row>57</xdr:row>
      <xdr:rowOff>136977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128104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32516</xdr:rowOff>
    </xdr:from>
    <xdr:to>
      <xdr:col>10</xdr:col>
      <xdr:colOff>165100</xdr:colOff>
      <xdr:row>57</xdr:row>
      <xdr:rowOff>134116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125243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80819</xdr:rowOff>
    </xdr:from>
    <xdr:to>
      <xdr:col>6</xdr:col>
      <xdr:colOff>38100</xdr:colOff>
      <xdr:row>56</xdr:row>
      <xdr:rowOff>10969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0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14419</xdr:rowOff>
    </xdr:from>
    <xdr:to>
      <xdr:col>24</xdr:col>
      <xdr:colOff>63500</xdr:colOff>
      <xdr:row>78</xdr:row>
      <xdr:rowOff>77814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87519"/>
          <a:ext cx="838200" cy="6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77814</xdr:rowOff>
    </xdr:from>
    <xdr:to>
      <xdr:col>19</xdr:col>
      <xdr:colOff>177800</xdr:colOff>
      <xdr:row>78</xdr:row>
      <xdr:rowOff>94124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50914"/>
          <a:ext cx="889000" cy="1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94124</xdr:rowOff>
    </xdr:from>
    <xdr:to>
      <xdr:col>15</xdr:col>
      <xdr:colOff>50800</xdr:colOff>
      <xdr:row>78</xdr:row>
      <xdr:rowOff>115427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67224"/>
          <a:ext cx="889000" cy="2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115427</xdr:rowOff>
    </xdr:from>
    <xdr:to>
      <xdr:col>10</xdr:col>
      <xdr:colOff>114300</xdr:colOff>
      <xdr:row>78</xdr:row>
      <xdr:rowOff>165805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8527"/>
          <a:ext cx="889000" cy="5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157274</xdr:rowOff>
    </xdr:from>
    <xdr:to>
      <xdr:col>6</xdr:col>
      <xdr:colOff>38100</xdr:colOff>
      <xdr:row>78</xdr:row>
      <xdr:rowOff>87424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103951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135069</xdr:rowOff>
    </xdr:from>
    <xdr:to>
      <xdr:col>24</xdr:col>
      <xdr:colOff>114300</xdr:colOff>
      <xdr:row>78</xdr:row>
      <xdr:rowOff>65219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3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49996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5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27014</xdr:rowOff>
    </xdr:from>
    <xdr:to>
      <xdr:col>20</xdr:col>
      <xdr:colOff>38100</xdr:colOff>
      <xdr:row>78</xdr:row>
      <xdr:rowOff>128614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119741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9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43324</xdr:rowOff>
    </xdr:from>
    <xdr:to>
      <xdr:col>15</xdr:col>
      <xdr:colOff>101600</xdr:colOff>
      <xdr:row>78</xdr:row>
      <xdr:rowOff>144924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1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136051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0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64627</xdr:rowOff>
    </xdr:from>
    <xdr:to>
      <xdr:col>10</xdr:col>
      <xdr:colOff>165100</xdr:colOff>
      <xdr:row>78</xdr:row>
      <xdr:rowOff>166227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157354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3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115005</xdr:rowOff>
    </xdr:from>
    <xdr:to>
      <xdr:col>6</xdr:col>
      <xdr:colOff>38100</xdr:colOff>
      <xdr:row>79</xdr:row>
      <xdr:rowOff>45155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36282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8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6136</xdr:rowOff>
    </xdr:from>
    <xdr:to>
      <xdr:col>24</xdr:col>
      <xdr:colOff>63500</xdr:colOff>
      <xdr:row>99</xdr:row>
      <xdr:rowOff>6204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79686"/>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2856</xdr:rowOff>
    </xdr:from>
    <xdr:to>
      <xdr:col>19</xdr:col>
      <xdr:colOff>177800</xdr:colOff>
      <xdr:row>99</xdr:row>
      <xdr:rowOff>6136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76406"/>
          <a:ext cx="889000" cy="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1493</xdr:rowOff>
    </xdr:from>
    <xdr:to>
      <xdr:col>15</xdr:col>
      <xdr:colOff>50800</xdr:colOff>
      <xdr:row>99</xdr:row>
      <xdr:rowOff>2856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75043"/>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1493</xdr:rowOff>
    </xdr:from>
    <xdr:to>
      <xdr:col>10</xdr:col>
      <xdr:colOff>114300</xdr:colOff>
      <xdr:row>99</xdr:row>
      <xdr:rowOff>14086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75043"/>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100564</xdr:rowOff>
    </xdr:from>
    <xdr:to>
      <xdr:col>6</xdr:col>
      <xdr:colOff>38100</xdr:colOff>
      <xdr:row>99</xdr:row>
      <xdr:rowOff>30714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47241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126854</xdr:rowOff>
    </xdr:from>
    <xdr:to>
      <xdr:col>24</xdr:col>
      <xdr:colOff>114300</xdr:colOff>
      <xdr:row>99</xdr:row>
      <xdr:rowOff>57004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126786</xdr:rowOff>
    </xdr:from>
    <xdr:to>
      <xdr:col>20</xdr:col>
      <xdr:colOff>38100</xdr:colOff>
      <xdr:row>99</xdr:row>
      <xdr:rowOff>56936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48063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2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123506</xdr:rowOff>
    </xdr:from>
    <xdr:to>
      <xdr:col>15</xdr:col>
      <xdr:colOff>101600</xdr:colOff>
      <xdr:row>99</xdr:row>
      <xdr:rowOff>53656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2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44783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122143</xdr:rowOff>
    </xdr:from>
    <xdr:to>
      <xdr:col>10</xdr:col>
      <xdr:colOff>165100</xdr:colOff>
      <xdr:row>99</xdr:row>
      <xdr:rowOff>52293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43420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134736</xdr:rowOff>
    </xdr:from>
    <xdr:to>
      <xdr:col>6</xdr:col>
      <xdr:colOff>38100</xdr:colOff>
      <xdr:row>99</xdr:row>
      <xdr:rowOff>64886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56013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127290</xdr:rowOff>
    </xdr:from>
    <xdr:to>
      <xdr:col>55</xdr:col>
      <xdr:colOff>0</xdr:colOff>
      <xdr:row>38</xdr:row>
      <xdr:rowOff>150477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42390"/>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127290</xdr:rowOff>
    </xdr:from>
    <xdr:to>
      <xdr:col>50</xdr:col>
      <xdr:colOff>114300</xdr:colOff>
      <xdr:row>38</xdr:row>
      <xdr:rowOff>166479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4239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154069</xdr:rowOff>
    </xdr:from>
    <xdr:to>
      <xdr:col>45</xdr:col>
      <xdr:colOff>177800</xdr:colOff>
      <xdr:row>38</xdr:row>
      <xdr:rowOff>166479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69169"/>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154069</xdr:rowOff>
    </xdr:from>
    <xdr:to>
      <xdr:col>41</xdr:col>
      <xdr:colOff>50800</xdr:colOff>
      <xdr:row>38</xdr:row>
      <xdr:rowOff>156355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691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49385</xdr:rowOff>
    </xdr:from>
    <xdr:to>
      <xdr:col>36</xdr:col>
      <xdr:colOff>165100</xdr:colOff>
      <xdr:row>38</xdr:row>
      <xdr:rowOff>150985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167512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99677</xdr:rowOff>
    </xdr:from>
    <xdr:to>
      <xdr:col>55</xdr:col>
      <xdr:colOff>50800</xdr:colOff>
      <xdr:row>39</xdr:row>
      <xdr:rowOff>29827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14604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29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76490</xdr:rowOff>
    </xdr:from>
    <xdr:to>
      <xdr:col>50</xdr:col>
      <xdr:colOff>165100</xdr:colOff>
      <xdr:row>39</xdr:row>
      <xdr:rowOff>6640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169217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8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115679</xdr:rowOff>
    </xdr:from>
    <xdr:to>
      <xdr:col>46</xdr:col>
      <xdr:colOff>38100</xdr:colOff>
      <xdr:row>39</xdr:row>
      <xdr:rowOff>45829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36956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3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103269</xdr:rowOff>
    </xdr:from>
    <xdr:to>
      <xdr:col>41</xdr:col>
      <xdr:colOff>101600</xdr:colOff>
      <xdr:row>39</xdr:row>
      <xdr:rowOff>33419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24546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1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105555</xdr:rowOff>
    </xdr:from>
    <xdr:to>
      <xdr:col>36</xdr:col>
      <xdr:colOff>165100</xdr:colOff>
      <xdr:row>39</xdr:row>
      <xdr:rowOff>35705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26832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123752</xdr:rowOff>
    </xdr:from>
    <xdr:to>
      <xdr:col>55</xdr:col>
      <xdr:colOff>0</xdr:colOff>
      <xdr:row>57</xdr:row>
      <xdr:rowOff>128684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96402"/>
          <a:ext cx="8382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123752</xdr:rowOff>
    </xdr:from>
    <xdr:to>
      <xdr:col>50</xdr:col>
      <xdr:colOff>114300</xdr:colOff>
      <xdr:row>58</xdr:row>
      <xdr:rowOff>461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96402"/>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148627</xdr:rowOff>
    </xdr:from>
    <xdr:to>
      <xdr:col>45</xdr:col>
      <xdr:colOff>177800</xdr:colOff>
      <xdr:row>58</xdr:row>
      <xdr:rowOff>461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21277"/>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124667</xdr:rowOff>
    </xdr:from>
    <xdr:to>
      <xdr:col>41</xdr:col>
      <xdr:colOff>50800</xdr:colOff>
      <xdr:row>57</xdr:row>
      <xdr:rowOff>148627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97317"/>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2838</xdr:rowOff>
    </xdr:from>
    <xdr:to>
      <xdr:col>36</xdr:col>
      <xdr:colOff>165100</xdr:colOff>
      <xdr:row>57</xdr:row>
      <xdr:rowOff>104438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120965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77884</xdr:rowOff>
    </xdr:from>
    <xdr:to>
      <xdr:col>55</xdr:col>
      <xdr:colOff>50800</xdr:colOff>
      <xdr:row>58</xdr:row>
      <xdr:rowOff>8034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100761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72952</xdr:rowOff>
    </xdr:from>
    <xdr:to>
      <xdr:col>50</xdr:col>
      <xdr:colOff>165100</xdr:colOff>
      <xdr:row>58</xdr:row>
      <xdr:rowOff>3102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4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19629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2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121111</xdr:rowOff>
    </xdr:from>
    <xdr:to>
      <xdr:col>46</xdr:col>
      <xdr:colOff>38100</xdr:colOff>
      <xdr:row>58</xdr:row>
      <xdr:rowOff>51261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67788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97827</xdr:rowOff>
    </xdr:from>
    <xdr:to>
      <xdr:col>41</xdr:col>
      <xdr:colOff>101600</xdr:colOff>
      <xdr:row>58</xdr:row>
      <xdr:rowOff>27977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44504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73867</xdr:rowOff>
    </xdr:from>
    <xdr:to>
      <xdr:col>36</xdr:col>
      <xdr:colOff>165100</xdr:colOff>
      <xdr:row>58</xdr:row>
      <xdr:rowOff>4017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166594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3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55657</xdr:rowOff>
    </xdr:from>
    <xdr:to>
      <xdr:col>55</xdr:col>
      <xdr:colOff>0</xdr:colOff>
      <xdr:row>78</xdr:row>
      <xdr:rowOff>25955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085857"/>
          <a:ext cx="838200" cy="31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25955</xdr:rowOff>
    </xdr:from>
    <xdr:to>
      <xdr:col>50</xdr:col>
      <xdr:colOff>114300</xdr:colOff>
      <xdr:row>78</xdr:row>
      <xdr:rowOff>86127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9055"/>
          <a:ext cx="889000" cy="6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86127</xdr:rowOff>
    </xdr:from>
    <xdr:to>
      <xdr:col>45</xdr:col>
      <xdr:colOff>177800</xdr:colOff>
      <xdr:row>78</xdr:row>
      <xdr:rowOff>150558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9227"/>
          <a:ext cx="889000" cy="6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70794</xdr:rowOff>
    </xdr:from>
    <xdr:to>
      <xdr:col>41</xdr:col>
      <xdr:colOff>50800</xdr:colOff>
      <xdr:row>78</xdr:row>
      <xdr:rowOff>150558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3894"/>
          <a:ext cx="889000" cy="7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40371</xdr:rowOff>
    </xdr:from>
    <xdr:to>
      <xdr:col>36</xdr:col>
      <xdr:colOff>165100</xdr:colOff>
      <xdr:row>77</xdr:row>
      <xdr:rowOff>141971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158498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1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4857</xdr:rowOff>
    </xdr:from>
    <xdr:to>
      <xdr:col>55</xdr:col>
      <xdr:colOff>50800</xdr:colOff>
      <xdr:row>76</xdr:row>
      <xdr:rowOff>106457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27734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146605</xdr:rowOff>
    </xdr:from>
    <xdr:to>
      <xdr:col>50</xdr:col>
      <xdr:colOff>165100</xdr:colOff>
      <xdr:row>78</xdr:row>
      <xdr:rowOff>76755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67882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35327</xdr:rowOff>
    </xdr:from>
    <xdr:to>
      <xdr:col>46</xdr:col>
      <xdr:colOff>38100</xdr:colOff>
      <xdr:row>78</xdr:row>
      <xdr:rowOff>136927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128054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99758</xdr:rowOff>
    </xdr:from>
    <xdr:to>
      <xdr:col>41</xdr:col>
      <xdr:colOff>101600</xdr:colOff>
      <xdr:row>79</xdr:row>
      <xdr:rowOff>29908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21035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6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19994</xdr:rowOff>
    </xdr:from>
    <xdr:to>
      <xdr:col>36</xdr:col>
      <xdr:colOff>165100</xdr:colOff>
      <xdr:row>78</xdr:row>
      <xdr:rowOff>121594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112721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25019</xdr:rowOff>
    </xdr:from>
    <xdr:to>
      <xdr:col>55</xdr:col>
      <xdr:colOff>0</xdr:colOff>
      <xdr:row>97</xdr:row>
      <xdr:rowOff>72405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55669"/>
          <a:ext cx="838200" cy="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148256</xdr:rowOff>
    </xdr:from>
    <xdr:to>
      <xdr:col>50</xdr:col>
      <xdr:colOff>114300</xdr:colOff>
      <xdr:row>97</xdr:row>
      <xdr:rowOff>72405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07456"/>
          <a:ext cx="889000" cy="9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35589</xdr:rowOff>
    </xdr:from>
    <xdr:to>
      <xdr:col>45</xdr:col>
      <xdr:colOff>177800</xdr:colOff>
      <xdr:row>96</xdr:row>
      <xdr:rowOff>148256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9478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35589</xdr:rowOff>
    </xdr:from>
    <xdr:to>
      <xdr:col>41</xdr:col>
      <xdr:colOff>50800</xdr:colOff>
      <xdr:row>96</xdr:row>
      <xdr:rowOff>45408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94789"/>
          <a:ext cx="8890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81911</xdr:rowOff>
    </xdr:from>
    <xdr:to>
      <xdr:col>36</xdr:col>
      <xdr:colOff>165100</xdr:colOff>
      <xdr:row>96</xdr:row>
      <xdr:rowOff>12061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28588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145669</xdr:rowOff>
    </xdr:from>
    <xdr:to>
      <xdr:col>55</xdr:col>
      <xdr:colOff>50800</xdr:colOff>
      <xdr:row>97</xdr:row>
      <xdr:rowOff>75819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124096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21605</xdr:rowOff>
    </xdr:from>
    <xdr:to>
      <xdr:col>50</xdr:col>
      <xdr:colOff>165100</xdr:colOff>
      <xdr:row>97</xdr:row>
      <xdr:rowOff>123205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114332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4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97456</xdr:rowOff>
    </xdr:from>
    <xdr:to>
      <xdr:col>46</xdr:col>
      <xdr:colOff>38100</xdr:colOff>
      <xdr:row>97</xdr:row>
      <xdr:rowOff>27606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18733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4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156239</xdr:rowOff>
    </xdr:from>
    <xdr:to>
      <xdr:col>41</xdr:col>
      <xdr:colOff>101600</xdr:colOff>
      <xdr:row>96</xdr:row>
      <xdr:rowOff>86389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77516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166058</xdr:rowOff>
    </xdr:from>
    <xdr:to>
      <xdr:col>36</xdr:col>
      <xdr:colOff>165100</xdr:colOff>
      <xdr:row>96</xdr:row>
      <xdr:rowOff>96208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87335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54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100724</xdr:rowOff>
    </xdr:from>
    <xdr:to>
      <xdr:col>85</xdr:col>
      <xdr:colOff>127000</xdr:colOff>
      <xdr:row>37</xdr:row>
      <xdr:rowOff>116889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4374"/>
          <a:ext cx="8382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111141</xdr:rowOff>
    </xdr:from>
    <xdr:to>
      <xdr:col>81</xdr:col>
      <xdr:colOff>50800</xdr:colOff>
      <xdr:row>37</xdr:row>
      <xdr:rowOff>116889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54791"/>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163752</xdr:rowOff>
    </xdr:from>
    <xdr:to>
      <xdr:col>76</xdr:col>
      <xdr:colOff>114300</xdr:colOff>
      <xdr:row>37</xdr:row>
      <xdr:rowOff>111141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35952"/>
          <a:ext cx="889000" cy="1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163752</xdr:rowOff>
    </xdr:from>
    <xdr:to>
      <xdr:col>71</xdr:col>
      <xdr:colOff>177800</xdr:colOff>
      <xdr:row>37</xdr:row>
      <xdr:rowOff>70875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35952"/>
          <a:ext cx="8890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43425</xdr:rowOff>
    </xdr:from>
    <xdr:to>
      <xdr:col>67</xdr:col>
      <xdr:colOff>101600</xdr:colOff>
      <xdr:row>36</xdr:row>
      <xdr:rowOff>145025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161552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49924</xdr:rowOff>
    </xdr:from>
    <xdr:to>
      <xdr:col>85</xdr:col>
      <xdr:colOff>177800</xdr:colOff>
      <xdr:row>37</xdr:row>
      <xdr:rowOff>151524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28351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7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66089</xdr:rowOff>
    </xdr:from>
    <xdr:to>
      <xdr:col>81</xdr:col>
      <xdr:colOff>101600</xdr:colOff>
      <xdr:row>37</xdr:row>
      <xdr:rowOff>167689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158816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0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60341</xdr:rowOff>
    </xdr:from>
    <xdr:to>
      <xdr:col>76</xdr:col>
      <xdr:colOff>165100</xdr:colOff>
      <xdr:row>37</xdr:row>
      <xdr:rowOff>161941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153068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112952</xdr:rowOff>
    </xdr:from>
    <xdr:to>
      <xdr:col>72</xdr:col>
      <xdr:colOff>38100</xdr:colOff>
      <xdr:row>37</xdr:row>
      <xdr:rowOff>43102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59629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6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20075</xdr:rowOff>
    </xdr:from>
    <xdr:to>
      <xdr:col>67</xdr:col>
      <xdr:colOff>101600</xdr:colOff>
      <xdr:row>37</xdr:row>
      <xdr:rowOff>121675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5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168671</xdr:rowOff>
    </xdr:from>
    <xdr:to>
      <xdr:col>85</xdr:col>
      <xdr:colOff>126364</xdr:colOff>
      <xdr:row>57</xdr:row>
      <xdr:rowOff>111072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41171"/>
          <a:ext cx="1269" cy="1142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114899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111072</xdr:rowOff>
    </xdr:from>
    <xdr:to>
      <xdr:col>86</xdr:col>
      <xdr:colOff>25400</xdr:colOff>
      <xdr:row>57</xdr:row>
      <xdr:rowOff>111072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8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115348</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168671</xdr:rowOff>
    </xdr:from>
    <xdr:to>
      <xdr:col>86</xdr:col>
      <xdr:colOff>25400</xdr:colOff>
      <xdr:row>50</xdr:row>
      <xdr:rowOff>168671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4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155481</xdr:rowOff>
    </xdr:from>
    <xdr:to>
      <xdr:col>85</xdr:col>
      <xdr:colOff>127000</xdr:colOff>
      <xdr:row>57</xdr:row>
      <xdr:rowOff>116307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56681"/>
          <a:ext cx="838200" cy="13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164035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22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141158</xdr:rowOff>
    </xdr:from>
    <xdr:to>
      <xdr:col>85</xdr:col>
      <xdr:colOff>177800</xdr:colOff>
      <xdr:row>56</xdr:row>
      <xdr:rowOff>71308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100068</xdr:rowOff>
    </xdr:from>
    <xdr:to>
      <xdr:col>81</xdr:col>
      <xdr:colOff>50800</xdr:colOff>
      <xdr:row>57</xdr:row>
      <xdr:rowOff>116307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72718"/>
          <a:ext cx="8890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24747</xdr:rowOff>
    </xdr:from>
    <xdr:to>
      <xdr:col>81</xdr:col>
      <xdr:colOff>101600</xdr:colOff>
      <xdr:row>56</xdr:row>
      <xdr:rowOff>126347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2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142874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0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48382</xdr:rowOff>
    </xdr:from>
    <xdr:to>
      <xdr:col>76</xdr:col>
      <xdr:colOff>114300</xdr:colOff>
      <xdr:row>57</xdr:row>
      <xdr:rowOff>100068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49582"/>
          <a:ext cx="889000" cy="22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22316</xdr:rowOff>
    </xdr:from>
    <xdr:to>
      <xdr:col>76</xdr:col>
      <xdr:colOff>165100</xdr:colOff>
      <xdr:row>56</xdr:row>
      <xdr:rowOff>123916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140443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48382</xdr:rowOff>
    </xdr:from>
    <xdr:to>
      <xdr:col>71</xdr:col>
      <xdr:colOff>177800</xdr:colOff>
      <xdr:row>56</xdr:row>
      <xdr:rowOff>154688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49582"/>
          <a:ext cx="889000" cy="10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18941</xdr:rowOff>
    </xdr:from>
    <xdr:to>
      <xdr:col>72</xdr:col>
      <xdr:colOff>38100</xdr:colOff>
      <xdr:row>56</xdr:row>
      <xdr:rowOff>120541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111668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1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166121</xdr:rowOff>
    </xdr:from>
    <xdr:to>
      <xdr:col>67</xdr:col>
      <xdr:colOff>101600</xdr:colOff>
      <xdr:row>56</xdr:row>
      <xdr:rowOff>96271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9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112798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7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104681</xdr:rowOff>
    </xdr:from>
    <xdr:to>
      <xdr:col>85</xdr:col>
      <xdr:colOff>177800</xdr:colOff>
      <xdr:row>57</xdr:row>
      <xdr:rowOff>34831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83108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65507</xdr:rowOff>
    </xdr:from>
    <xdr:to>
      <xdr:col>81</xdr:col>
      <xdr:colOff>101600</xdr:colOff>
      <xdr:row>57</xdr:row>
      <xdr:rowOff>167107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158234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49268</xdr:rowOff>
    </xdr:from>
    <xdr:to>
      <xdr:col>76</xdr:col>
      <xdr:colOff>165100</xdr:colOff>
      <xdr:row>57</xdr:row>
      <xdr:rowOff>150868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141995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1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169032</xdr:rowOff>
    </xdr:from>
    <xdr:to>
      <xdr:col>72</xdr:col>
      <xdr:colOff>38100</xdr:colOff>
      <xdr:row>56</xdr:row>
      <xdr:rowOff>99182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115709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7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103888</xdr:rowOff>
    </xdr:from>
    <xdr:to>
      <xdr:col>67</xdr:col>
      <xdr:colOff>101600</xdr:colOff>
      <xdr:row>57</xdr:row>
      <xdr:rowOff>34038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25165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35832</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038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137863</xdr:rowOff>
    </xdr:from>
    <xdr:to>
      <xdr:col>67</xdr:col>
      <xdr:colOff>101600</xdr:colOff>
      <xdr:row>79</xdr:row>
      <xdr:rowOff>68013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84540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156482</xdr:rowOff>
    </xdr:from>
    <xdr:to>
      <xdr:col>67</xdr:col>
      <xdr:colOff>101600</xdr:colOff>
      <xdr:row>79</xdr:row>
      <xdr:rowOff>86632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77759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2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18825</xdr:rowOff>
    </xdr:from>
    <xdr:to>
      <xdr:col>85</xdr:col>
      <xdr:colOff>127000</xdr:colOff>
      <xdr:row>97</xdr:row>
      <xdr:rowOff>46194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649475"/>
          <a:ext cx="8382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18825</xdr:rowOff>
    </xdr:from>
    <xdr:to>
      <xdr:col>81</xdr:col>
      <xdr:colOff>50800</xdr:colOff>
      <xdr:row>97</xdr:row>
      <xdr:rowOff>22292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49475"/>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22292</xdr:rowOff>
    </xdr:from>
    <xdr:to>
      <xdr:col>76</xdr:col>
      <xdr:colOff>114300</xdr:colOff>
      <xdr:row>97</xdr:row>
      <xdr:rowOff>31691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52942"/>
          <a:ext cx="889000" cy="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31691</xdr:rowOff>
    </xdr:from>
    <xdr:to>
      <xdr:col>71</xdr:col>
      <xdr:colOff>177800</xdr:colOff>
      <xdr:row>97</xdr:row>
      <xdr:rowOff>43523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62341"/>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91159</xdr:rowOff>
    </xdr:from>
    <xdr:to>
      <xdr:col>67</xdr:col>
      <xdr:colOff>101600</xdr:colOff>
      <xdr:row>96</xdr:row>
      <xdr:rowOff>21309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7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37836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166844</xdr:rowOff>
    </xdr:from>
    <xdr:to>
      <xdr:col>85</xdr:col>
      <xdr:colOff>177800</xdr:colOff>
      <xdr:row>97</xdr:row>
      <xdr:rowOff>96994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2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145271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139475</xdr:rowOff>
    </xdr:from>
    <xdr:to>
      <xdr:col>81</xdr:col>
      <xdr:colOff>101600</xdr:colOff>
      <xdr:row>97</xdr:row>
      <xdr:rowOff>69625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60752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142942</xdr:rowOff>
    </xdr:from>
    <xdr:to>
      <xdr:col>76</xdr:col>
      <xdr:colOff>165100</xdr:colOff>
      <xdr:row>97</xdr:row>
      <xdr:rowOff>73092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64219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9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152341</xdr:rowOff>
    </xdr:from>
    <xdr:to>
      <xdr:col>72</xdr:col>
      <xdr:colOff>38100</xdr:colOff>
      <xdr:row>97</xdr:row>
      <xdr:rowOff>82491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1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73618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0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164173</xdr:rowOff>
    </xdr:from>
    <xdr:to>
      <xdr:col>67</xdr:col>
      <xdr:colOff>101600</xdr:colOff>
      <xdr:row>97</xdr:row>
      <xdr:rowOff>94323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85450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19575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目的別歳出の住民一人当たりのコストについては、農林水産業費、商工費は全国平均・埼玉県平均・類似団体内平均を上回っている。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商工費については、フレンドシップ・ハイツよしみ再生整備工事により、増加している。</a:t>
          </a:r>
        </a:p>
        <a:p>
          <a:r>
            <a:rPr kumimoji="1" lang="ja-JP" altLang="en-US" sz="1300">
              <a:latin typeface="ＭＳ Ｐゴシック" panose="020B0600070205080204" pitchFamily="50" charset="-128"/>
              <a:ea typeface="ＭＳ Ｐゴシック" panose="020B0600070205080204" pitchFamily="50" charset="-128"/>
            </a:rPr>
            <a:t>教育費については、小学校統合再編事業及び給食センターに関する委託料、教育施設（埋蔵文化財センター等）の照明設備改修（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化）実施により増加幅が大きかった。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今後は、小学校の統合再編事業の実施に伴い、教育費の増加が考えられる。事業を新設・拡充する場合は、後年度の財政負担を検証し、健全な財政運営に努める。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埼玉県吉見町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財政調整基金残高の標準財政規模比は、財政調整基金からの取崩額が</a:t>
          </a:r>
          <a:r>
            <a:rPr kumimoji="1" lang="en-US" altLang="ja-JP" sz="1200">
              <a:latin typeface="ＭＳ ゴシック" pitchFamily="49" charset="-128"/>
              <a:ea typeface="ＭＳ ゴシック" pitchFamily="49" charset="-128"/>
            </a:rPr>
            <a:t>286,455</a:t>
          </a:r>
          <a:r>
            <a:rPr kumimoji="1" lang="ja-JP" altLang="en-US" sz="1200">
              <a:latin typeface="ＭＳ ゴシック" pitchFamily="49" charset="-128"/>
              <a:ea typeface="ＭＳ ゴシック" pitchFamily="49" charset="-128"/>
            </a:rPr>
            <a:t>千円となり、前年度から</a:t>
          </a:r>
          <a:r>
            <a:rPr kumimoji="1" lang="en-US" altLang="ja-JP" sz="1200">
              <a:latin typeface="ＭＳ ゴシック" pitchFamily="49" charset="-128"/>
              <a:ea typeface="ＭＳ ゴシック" pitchFamily="49" charset="-128"/>
            </a:rPr>
            <a:t>6.19</a:t>
          </a:r>
          <a:r>
            <a:rPr kumimoji="1" lang="ja-JP" altLang="en-US" sz="1200">
              <a:latin typeface="ＭＳ ゴシック" pitchFamily="49" charset="-128"/>
              <a:ea typeface="ＭＳ ゴシック" pitchFamily="49" charset="-128"/>
            </a:rPr>
            <a:t>ポイント減となった。</a:t>
          </a:r>
        </a:p>
        <a:p>
          <a:r>
            <a:rPr kumimoji="1" lang="ja-JP" altLang="en-US" sz="1200">
              <a:latin typeface="ＭＳ ゴシック" pitchFamily="49" charset="-128"/>
              <a:ea typeface="ＭＳ ゴシック" pitchFamily="49" charset="-128"/>
            </a:rPr>
            <a:t>また、固定資産税の大幅増により、令和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年度の実質単年度収支の標準財政規模費が</a:t>
          </a:r>
          <a:r>
            <a:rPr kumimoji="1" lang="en-US" altLang="ja-JP" sz="1200">
              <a:latin typeface="ＭＳ ゴシック" pitchFamily="49" charset="-128"/>
              <a:ea typeface="ＭＳ ゴシック" pitchFamily="49" charset="-128"/>
            </a:rPr>
            <a:t>1.75</a:t>
          </a:r>
          <a:r>
            <a:rPr kumimoji="1" lang="ja-JP" altLang="en-US" sz="1200">
              <a:latin typeface="ＭＳ ゴシック" pitchFamily="49" charset="-128"/>
              <a:ea typeface="ＭＳ ゴシック" pitchFamily="49" charset="-128"/>
            </a:rPr>
            <a:t>ポイント増となっている。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埼玉県吉見町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算定の始まった平成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年度現在まで、すべての会計で赤字額が生じていない。今後も、一般会計及び各特別会計においても、赤字が生じないよう、健全な財政運営に努める。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8647587</v>
      </c>
      <c r="BO4" s="371"/>
      <c r="BP4" s="371"/>
      <c r="BQ4" s="371"/>
      <c r="BR4" s="371"/>
      <c r="BS4" s="371"/>
      <c r="BT4" s="371"/>
      <c r="BU4" s="372"/>
      <c r="BV4" s="370">
        <v>8022108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12.3</v>
      </c>
      <c r="CU4" s="377"/>
      <c r="CV4" s="377"/>
      <c r="CW4" s="377"/>
      <c r="CX4" s="377"/>
      <c r="CY4" s="377"/>
      <c r="CZ4" s="377"/>
      <c r="DA4" s="378"/>
      <c r="DB4" s="376">
        <v>10.6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7983468</v>
      </c>
      <c r="BO5" s="408"/>
      <c r="BP5" s="408"/>
      <c r="BQ5" s="408"/>
      <c r="BR5" s="408"/>
      <c r="BS5" s="408"/>
      <c r="BT5" s="408"/>
      <c r="BU5" s="409"/>
      <c r="BV5" s="407">
        <v>7405574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84.6</v>
      </c>
      <c r="CU5" s="405"/>
      <c r="CV5" s="405"/>
      <c r="CW5" s="405"/>
      <c r="CX5" s="405"/>
      <c r="CY5" s="405"/>
      <c r="CZ5" s="405"/>
      <c r="DA5" s="406"/>
      <c r="DB5" s="404">
        <v>86.5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664119</v>
      </c>
      <c r="BO6" s="408"/>
      <c r="BP6" s="408"/>
      <c r="BQ6" s="408"/>
      <c r="BR6" s="408"/>
      <c r="BS6" s="408"/>
      <c r="BT6" s="408"/>
      <c r="BU6" s="409"/>
      <c r="BV6" s="407">
        <v>616534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84.9</v>
      </c>
      <c r="CU6" s="445"/>
      <c r="CV6" s="445"/>
      <c r="CW6" s="445"/>
      <c r="CX6" s="445"/>
      <c r="CY6" s="445"/>
      <c r="CZ6" s="445"/>
      <c r="DA6" s="446"/>
      <c r="DB6" s="444">
        <v>87.4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14902</v>
      </c>
      <c r="BO7" s="408"/>
      <c r="BP7" s="408"/>
      <c r="BQ7" s="408"/>
      <c r="BR7" s="408"/>
      <c r="BS7" s="408"/>
      <c r="BT7" s="408"/>
      <c r="BU7" s="409"/>
      <c r="BV7" s="407">
        <v>74249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5262751</v>
      </c>
      <c r="CU7" s="408"/>
      <c r="CV7" s="408"/>
      <c r="CW7" s="408"/>
      <c r="CX7" s="408"/>
      <c r="CY7" s="408"/>
      <c r="CZ7" s="408"/>
      <c r="DA7" s="409"/>
      <c r="DB7" s="407">
        <v>5118409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649217</v>
      </c>
      <c r="BO8" s="408"/>
      <c r="BP8" s="408"/>
      <c r="BQ8" s="408"/>
      <c r="BR8" s="408"/>
      <c r="BS8" s="408"/>
      <c r="BT8" s="408"/>
      <c r="BU8" s="409"/>
      <c r="BV8" s="407">
        <v>542285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18192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106932</v>
      </c>
      <c r="BO9" s="408"/>
      <c r="BP9" s="408"/>
      <c r="BQ9" s="408"/>
      <c r="BR9" s="408"/>
      <c r="BS9" s="408"/>
      <c r="BT9" s="408"/>
      <c r="BU9" s="409"/>
      <c r="BV9" s="407">
        <v>-192802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7.6</v>
      </c>
      <c r="CU9" s="405"/>
      <c r="CV9" s="405"/>
      <c r="CW9" s="405"/>
      <c r="CX9" s="405"/>
      <c r="CY9" s="405"/>
      <c r="CZ9" s="405"/>
      <c r="DA9" s="406"/>
      <c r="DB9" s="404">
        <v>8.6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19631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64</v>
      </c>
      <c r="BO10" s="408"/>
      <c r="BP10" s="408"/>
      <c r="BQ10" s="408"/>
      <c r="BR10" s="408"/>
      <c r="BS10" s="408"/>
      <c r="BT10" s="408"/>
      <c r="BU10" s="409"/>
      <c r="BV10" s="407">
        <v>57431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17620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286455</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17364</v>
      </c>
      <c r="S13" s="492"/>
      <c r="T13" s="492"/>
      <c r="U13" s="492"/>
      <c r="V13" s="493"/>
      <c r="W13" s="423" t="s">
        <v>131</v>
      </c>
      <c r="X13" s="424"/>
      <c r="Y13" s="424"/>
      <c r="Z13" s="424"/>
      <c r="AA13" s="424"/>
      <c r="AB13" s="414"/>
      <c r="AC13" s="458">
        <v>557</v>
      </c>
      <c r="AD13" s="459"/>
      <c r="AE13" s="459"/>
      <c r="AF13" s="459"/>
      <c r="AG13" s="501"/>
      <c r="AH13" s="458">
        <v>666</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-179459</v>
      </c>
      <c r="BO13" s="408"/>
      <c r="BP13" s="408"/>
      <c r="BQ13" s="408"/>
      <c r="BR13" s="408"/>
      <c r="BS13" s="408"/>
      <c r="BT13" s="408"/>
      <c r="BU13" s="409"/>
      <c r="BV13" s="407">
        <v>-135371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17859</v>
      </c>
      <c r="S14" s="492"/>
      <c r="T14" s="492"/>
      <c r="U14" s="492"/>
      <c r="V14" s="493"/>
      <c r="W14" s="397"/>
      <c r="X14" s="398"/>
      <c r="Y14" s="398"/>
      <c r="Z14" s="398"/>
      <c r="AA14" s="398"/>
      <c r="AB14" s="387"/>
      <c r="AC14" s="494">
        <v>6</v>
      </c>
      <c r="AD14" s="495"/>
      <c r="AE14" s="495"/>
      <c r="AF14" s="495"/>
      <c r="AG14" s="496"/>
      <c r="AH14" s="494">
        <v>6.6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0.1</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17631</v>
      </c>
      <c r="S15" s="492"/>
      <c r="T15" s="492"/>
      <c r="U15" s="492"/>
      <c r="V15" s="493"/>
      <c r="W15" s="423" t="s">
        <v>137</v>
      </c>
      <c r="X15" s="424"/>
      <c r="Y15" s="424"/>
      <c r="Z15" s="424"/>
      <c r="AA15" s="424"/>
      <c r="AB15" s="414"/>
      <c r="AC15" s="458">
        <v>2690</v>
      </c>
      <c r="AD15" s="459"/>
      <c r="AE15" s="459"/>
      <c r="AF15" s="459"/>
      <c r="AG15" s="501"/>
      <c r="AH15" s="458">
        <v>3122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2830121</v>
      </c>
      <c r="BO15" s="371"/>
      <c r="BP15" s="371"/>
      <c r="BQ15" s="371"/>
      <c r="BR15" s="371"/>
      <c r="BS15" s="371"/>
      <c r="BT15" s="371"/>
      <c r="BU15" s="372"/>
      <c r="BV15" s="370">
        <v>2710785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28.9</v>
      </c>
      <c r="AD16" s="495"/>
      <c r="AE16" s="495"/>
      <c r="AF16" s="495"/>
      <c r="AG16" s="496"/>
      <c r="AH16" s="494">
        <v>31.1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4479272</v>
      </c>
      <c r="BO16" s="408"/>
      <c r="BP16" s="408"/>
      <c r="BQ16" s="408"/>
      <c r="BR16" s="408"/>
      <c r="BS16" s="408"/>
      <c r="BT16" s="408"/>
      <c r="BU16" s="409"/>
      <c r="BV16" s="407">
        <v>4350656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6048</v>
      </c>
      <c r="AD17" s="459"/>
      <c r="AE17" s="459"/>
      <c r="AF17" s="459"/>
      <c r="AG17" s="501"/>
      <c r="AH17" s="458">
        <v>6257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3591382</v>
      </c>
      <c r="BO17" s="408"/>
      <c r="BP17" s="408"/>
      <c r="BQ17" s="408"/>
      <c r="BR17" s="408"/>
      <c r="BS17" s="408"/>
      <c r="BT17" s="408"/>
      <c r="BU17" s="409"/>
      <c r="BV17" s="407">
        <v>3432192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38.64</v>
      </c>
      <c r="M18" s="531"/>
      <c r="N18" s="531"/>
      <c r="O18" s="531"/>
      <c r="P18" s="531"/>
      <c r="Q18" s="531"/>
      <c r="R18" s="532"/>
      <c r="S18" s="532"/>
      <c r="T18" s="532"/>
      <c r="U18" s="532"/>
      <c r="V18" s="533"/>
      <c r="W18" s="425"/>
      <c r="X18" s="426"/>
      <c r="Y18" s="426"/>
      <c r="Z18" s="426"/>
      <c r="AA18" s="426"/>
      <c r="AB18" s="417"/>
      <c r="AC18" s="534">
        <v>65.099999999999994</v>
      </c>
      <c r="AD18" s="535"/>
      <c r="AE18" s="535"/>
      <c r="AF18" s="535"/>
      <c r="AG18" s="536"/>
      <c r="AH18" s="534">
        <v>62.3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4483879</v>
      </c>
      <c r="BO18" s="408"/>
      <c r="BP18" s="408"/>
      <c r="BQ18" s="408"/>
      <c r="BR18" s="408"/>
      <c r="BS18" s="408"/>
      <c r="BT18" s="408"/>
      <c r="BU18" s="409"/>
      <c r="BV18" s="407">
        <v>4466541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471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6737149</v>
      </c>
      <c r="BO19" s="408"/>
      <c r="BP19" s="408"/>
      <c r="BQ19" s="408"/>
      <c r="BR19" s="408"/>
      <c r="BS19" s="408"/>
      <c r="BT19" s="408"/>
      <c r="BU19" s="409"/>
      <c r="BV19" s="407">
        <v>6632425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6864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5276646</v>
      </c>
      <c r="BO22" s="371"/>
      <c r="BP22" s="371"/>
      <c r="BQ22" s="371"/>
      <c r="BR22" s="371"/>
      <c r="BS22" s="371"/>
      <c r="BT22" s="371"/>
      <c r="BU22" s="372"/>
      <c r="BV22" s="370">
        <v>5373134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5049188</v>
      </c>
      <c r="BO23" s="408"/>
      <c r="BP23" s="408"/>
      <c r="BQ23" s="408"/>
      <c r="BR23" s="408"/>
      <c r="BS23" s="408"/>
      <c r="BT23" s="408"/>
      <c r="BU23" s="409"/>
      <c r="BV23" s="407">
        <v>5047232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6920</v>
      </c>
      <c r="R24" s="459"/>
      <c r="S24" s="459"/>
      <c r="T24" s="459"/>
      <c r="U24" s="459"/>
      <c r="V24" s="501"/>
      <c r="W24" s="553"/>
      <c r="X24" s="554"/>
      <c r="Y24" s="555"/>
      <c r="Z24" s="457" t="s">
        <v>162</v>
      </c>
      <c r="AA24" s="437"/>
      <c r="AB24" s="437"/>
      <c r="AC24" s="437"/>
      <c r="AD24" s="437"/>
      <c r="AE24" s="437"/>
      <c r="AF24" s="437"/>
      <c r="AG24" s="438"/>
      <c r="AH24" s="458">
        <v>153</v>
      </c>
      <c r="AI24" s="459"/>
      <c r="AJ24" s="459"/>
      <c r="AK24" s="459"/>
      <c r="AL24" s="501"/>
      <c r="AM24" s="458">
        <v>486540</v>
      </c>
      <c r="AN24" s="459"/>
      <c r="AO24" s="459"/>
      <c r="AP24" s="459"/>
      <c r="AQ24" s="459"/>
      <c r="AR24" s="501"/>
      <c r="AS24" s="458">
        <v>3180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2010083</v>
      </c>
      <c r="BO24" s="408"/>
      <c r="BP24" s="408"/>
      <c r="BQ24" s="408"/>
      <c r="BR24" s="408"/>
      <c r="BS24" s="408"/>
      <c r="BT24" s="408"/>
      <c r="BU24" s="409"/>
      <c r="BV24" s="407">
        <v>1805259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5970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300199</v>
      </c>
      <c r="BO25" s="371"/>
      <c r="BP25" s="371"/>
      <c r="BQ25" s="371"/>
      <c r="BR25" s="371"/>
      <c r="BS25" s="371"/>
      <c r="BT25" s="371"/>
      <c r="BU25" s="372"/>
      <c r="BV25" s="370">
        <v>200100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5650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15620</v>
      </c>
      <c r="AN26" s="459"/>
      <c r="AO26" s="459"/>
      <c r="AP26" s="459"/>
      <c r="AQ26" s="459"/>
      <c r="AR26" s="501"/>
      <c r="AS26" s="458">
        <v>3124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3070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230487</v>
      </c>
      <c r="BO27" s="527"/>
      <c r="BP27" s="527"/>
      <c r="BQ27" s="527"/>
      <c r="BR27" s="527"/>
      <c r="BS27" s="527"/>
      <c r="BT27" s="527"/>
      <c r="BU27" s="528"/>
      <c r="BV27" s="526">
        <v>230483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2470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1101040</v>
      </c>
      <c r="BO28" s="371"/>
      <c r="BP28" s="371"/>
      <c r="BQ28" s="371"/>
      <c r="BR28" s="371"/>
      <c r="BS28" s="371"/>
      <c r="BT28" s="371"/>
      <c r="BU28" s="372"/>
      <c r="BV28" s="370">
        <v>1387431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12</v>
      </c>
      <c r="M29" s="459"/>
      <c r="N29" s="459"/>
      <c r="O29" s="459"/>
      <c r="P29" s="501"/>
      <c r="Q29" s="458">
        <v>2300</v>
      </c>
      <c r="R29" s="459"/>
      <c r="S29" s="459"/>
      <c r="T29" s="459"/>
      <c r="U29" s="459"/>
      <c r="V29" s="501"/>
      <c r="W29" s="556"/>
      <c r="X29" s="557"/>
      <c r="Y29" s="558"/>
      <c r="Z29" s="457" t="s">
        <v>178</v>
      </c>
      <c r="AA29" s="437"/>
      <c r="AB29" s="437"/>
      <c r="AC29" s="437"/>
      <c r="AD29" s="437"/>
      <c r="AE29" s="437"/>
      <c r="AF29" s="437"/>
      <c r="AG29" s="438"/>
      <c r="AH29" s="458">
        <v>155</v>
      </c>
      <c r="AI29" s="459"/>
      <c r="AJ29" s="459"/>
      <c r="AK29" s="459"/>
      <c r="AL29" s="501"/>
      <c r="AM29" s="458">
        <v>494320</v>
      </c>
      <c r="AN29" s="459"/>
      <c r="AO29" s="459"/>
      <c r="AP29" s="459"/>
      <c r="AQ29" s="459"/>
      <c r="AR29" s="501"/>
      <c r="AS29" s="458">
        <v>3189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452236</v>
      </c>
      <c r="BO29" s="408"/>
      <c r="BP29" s="408"/>
      <c r="BQ29" s="408"/>
      <c r="BR29" s="408"/>
      <c r="BS29" s="408"/>
      <c r="BT29" s="408"/>
      <c r="BU29" s="409"/>
      <c r="BV29" s="407">
        <v>431384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1097895</v>
      </c>
      <c r="BO30" s="527"/>
      <c r="BP30" s="527"/>
      <c r="BQ30" s="527"/>
      <c r="BR30" s="527"/>
      <c r="BS30" s="527"/>
      <c r="BT30" s="527"/>
      <c r="BU30" s="528"/>
      <c r="BV30" s="526">
        <v>1056300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比企広域市町村圏組合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有限会社いちごの里よしみ</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比企広域市町村圏組合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比企広域市町村圏組合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比企広域市町村圏組合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比企広域市町村圏組合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北本地区衛生組合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埼玉中部環境保全組合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彩の国さいたま人づくり広域連合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埼玉県市町村総合事務組合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埼玉県市町村総合事務組合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P/K/pVGpYw5uUpJvb9J0DCddrjiFBTCTlcTNuxcYcZljhZ99YX3XlhTr0dJkN7F2TSBlOAkNPm/YlyqqN9qZOQ==" saltValue="oMe3IbTG2+0Vea37NPY3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18.41</v>
      </c>
      <c r="G34" s="33">
        <v>16.899999999999999</v>
      </c>
      <c r="H34" s="33">
        <v>17.239999999999998</v>
      </c>
      <c r="I34" s="33">
        <v>13.8</v>
      </c>
      <c r="J34" s="34">
        <v>14.01</v>
      </c>
      <c r="K34" s="22"/>
      <c r="L34" s="22"/>
      <c r="M34" s="22"/>
      <c r="N34" s="22"/>
      <c r="O34" s="22"/>
      <c r="P34" s="22"/>
    </row>
    <row r="35" spans="1:16" ht="39" customHeight="1" x14ac:dyDescent="0.2">
      <c r="A35" s="22"/>
      <c r="B35" s="35"/>
      <c r="C35" s="1145" t="s">
        <v>533</v>
      </c>
      <c r="D35" s="1146"/>
      <c r="E35" s="1147"/>
      <c r="F35" s="36">
        <v>0.6</v>
      </c>
      <c r="G35" s="37">
        <v>1.06</v>
      </c>
      <c r="H35" s="37">
        <v>1.23</v>
      </c>
      <c r="I35" s="37">
        <v>1.27</v>
      </c>
      <c r="J35" s="38">
        <v>12.79</v>
      </c>
      <c r="K35" s="22"/>
      <c r="L35" s="22"/>
      <c r="M35" s="22"/>
      <c r="N35" s="22"/>
      <c r="O35" s="22"/>
      <c r="P35" s="22"/>
    </row>
    <row r="36" spans="1:16" ht="39" customHeight="1" x14ac:dyDescent="0.2">
      <c r="A36" s="22"/>
      <c r="B36" s="35"/>
      <c r="C36" s="1145" t="s">
        <v>534</v>
      </c>
      <c r="D36" s="1146"/>
      <c r="E36" s="1147"/>
      <c r="F36" s="36">
        <v>8.9499999999999993</v>
      </c>
      <c r="G36" s="37">
        <v>14.23</v>
      </c>
      <c r="H36" s="37">
        <v>14.39</v>
      </c>
      <c r="I36" s="37">
        <v>10.59</v>
      </c>
      <c r="J36" s="38">
        <v>12.33</v>
      </c>
      <c r="K36" s="22"/>
      <c r="L36" s="22"/>
      <c r="M36" s="22"/>
      <c r="N36" s="22"/>
      <c r="O36" s="22"/>
      <c r="P36" s="22"/>
    </row>
    <row r="37" spans="1:16" ht="39" customHeight="1" x14ac:dyDescent="0.2">
      <c r="A37" s="22"/>
      <c r="B37" s="35"/>
      <c r="C37" s="1145" t="s">
        <v>535</v>
      </c>
      <c r="D37" s="1146"/>
      <c r="E37" s="1147"/>
      <c r="F37" s="36">
        <v>1.53</v>
      </c>
      <c r="G37" s="37">
        <v>2.09</v>
      </c>
      <c r="H37" s="37">
        <v>1.93</v>
      </c>
      <c r="I37" s="37">
        <v>2.4300000000000002</v>
      </c>
      <c r="J37" s="38">
        <v>1.43</v>
      </c>
      <c r="K37" s="22"/>
      <c r="L37" s="22"/>
      <c r="M37" s="22"/>
      <c r="N37" s="22"/>
      <c r="O37" s="22"/>
      <c r="P37" s="22"/>
    </row>
    <row r="38" spans="1:16" ht="39" customHeight="1" x14ac:dyDescent="0.2">
      <c r="A38" s="22"/>
      <c r="B38" s="35"/>
      <c r="C38" s="1145" t="s">
        <v>536</v>
      </c>
      <c r="D38" s="1146"/>
      <c r="E38" s="1147"/>
      <c r="F38" s="36">
        <v>1.44</v>
      </c>
      <c r="G38" s="37">
        <v>2</v>
      </c>
      <c r="H38" s="37">
        <v>1.05</v>
      </c>
      <c r="I38" s="37">
        <v>1.62</v>
      </c>
      <c r="J38" s="38">
        <v>1.03</v>
      </c>
      <c r="K38" s="22"/>
      <c r="L38" s="22"/>
      <c r="M38" s="22"/>
      <c r="N38" s="22"/>
      <c r="O38" s="22"/>
      <c r="P38" s="22"/>
    </row>
    <row r="39" spans="1:16" ht="39" customHeight="1" x14ac:dyDescent="0.2">
      <c r="A39" s="22"/>
      <c r="B39" s="35"/>
      <c r="C39" s="1145" t="s">
        <v>537</v>
      </c>
      <c r="D39" s="1146"/>
      <c r="E39" s="1147"/>
      <c r="F39" s="36">
        <v>0.05</v>
      </c>
      <c r="G39" s="37">
        <v>0.04</v>
      </c>
      <c r="H39" s="37">
        <v>7.0000000000000007E-2</v>
      </c>
      <c r="I39" s="37">
        <v>7.0000000000000007E-2</v>
      </c>
      <c r="J39" s="38">
        <v>0.08</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0.64</v>
      </c>
      <c r="G43" s="42">
        <v>0.53</v>
      </c>
      <c r="H43" s="42">
        <v>0.34</v>
      </c>
      <c r="I43" s="42">
        <v>2.35</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iGAosOOFU5t9p+nFOfEuIGyu6k8Y/eGCQXjPZfPPIdf+j/T96Dts4ZITn+c8bjVxQwZsTUDg4WaZen4sO1nxA==" saltValue="pvUTrghkohkSLiULip/M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80" zoomScaleNormal="80" zoomScaleSheetLayoutView="55" workbookViewId="0">
      <selection activeCell="B45" sqref="B45:C5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546</v>
      </c>
      <c r="L45" s="60">
        <v>562</v>
      </c>
      <c r="M45" s="60">
        <v>572</v>
      </c>
      <c r="N45" s="60">
        <v>571</v>
      </c>
      <c r="O45" s="61">
        <v>511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266</v>
      </c>
      <c r="L48" s="64">
        <v>242</v>
      </c>
      <c r="M48" s="64">
        <v>248</v>
      </c>
      <c r="N48" s="64">
        <v>239</v>
      </c>
      <c r="O48" s="65">
        <v>289</v>
      </c>
      <c r="P48" s="48"/>
      <c r="Q48" s="48"/>
      <c r="R48" s="48"/>
      <c r="S48" s="48"/>
      <c r="T48" s="48"/>
      <c r="U48" s="48"/>
    </row>
    <row r="49" spans="1:21" ht="30.75" customHeight="1" x14ac:dyDescent="0.2">
      <c r="A49" s="48"/>
      <c r="B49" s="1155"/>
      <c r="C49" s="1156"/>
      <c r="D49" s="62"/>
      <c r="E49" s="1161" t="s">
        <v>14</v>
      </c>
      <c r="F49" s="1161"/>
      <c r="G49" s="1161"/>
      <c r="H49" s="1161"/>
      <c r="I49" s="1161"/>
      <c r="J49" s="1162"/>
      <c r="K49" s="63">
        <v>16</v>
      </c>
      <c r="L49" s="64">
        <v>25</v>
      </c>
      <c r="M49" s="64">
        <v>25</v>
      </c>
      <c r="N49" s="64">
        <v>27</v>
      </c>
      <c r="O49" s="65">
        <v>26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586</v>
      </c>
      <c r="L52" s="64">
        <v>588</v>
      </c>
      <c r="M52" s="64">
        <v>586</v>
      </c>
      <c r="N52" s="64">
        <v>569</v>
      </c>
      <c r="O52" s="65">
        <v>574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242</v>
      </c>
      <c r="L53" s="69">
        <v>241</v>
      </c>
      <c r="M53" s="69">
        <v>259</v>
      </c>
      <c r="N53" s="69">
        <v>268</v>
      </c>
      <c r="O53" s="70">
        <v>252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ed4T3kUwWjsq2q1aPGGn9rJcYsbkGchbNLUEsdL7LWIfrnkwizC2LQUDWiFS+o3q3uP0ZDsXXAPNXE6z6Wfg==" saltValue="0jt381gU2lWOFaa10m/L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80" zoomScaleNormal="80" zoomScaleSheetLayoutView="100" workbookViewId="0">
      <selection activeCell="I44" sqref="I4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5501</v>
      </c>
      <c r="J41" s="344">
        <v>6162</v>
      </c>
      <c r="K41" s="344">
        <v>5798</v>
      </c>
      <c r="L41" s="344">
        <v>5373</v>
      </c>
      <c r="M41" s="345">
        <v>5277</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2848</v>
      </c>
      <c r="J43" s="347">
        <v>2362</v>
      </c>
      <c r="K43" s="347">
        <v>2241</v>
      </c>
      <c r="L43" s="347">
        <v>2081</v>
      </c>
      <c r="M43" s="348">
        <v>2255</v>
      </c>
    </row>
    <row r="44" spans="2:13" ht="27.75" customHeight="1" x14ac:dyDescent="0.2">
      <c r="B44" s="1186"/>
      <c r="C44" s="1187"/>
      <c r="D44" s="106"/>
      <c r="E44" s="1192" t="s">
        <v>34</v>
      </c>
      <c r="F44" s="1192"/>
      <c r="G44" s="1192"/>
      <c r="H44" s="1193"/>
      <c r="I44" s="346">
        <v>272</v>
      </c>
      <c r="J44" s="347">
        <v>267</v>
      </c>
      <c r="K44" s="347">
        <v>253</v>
      </c>
      <c r="L44" s="347">
        <v>263</v>
      </c>
      <c r="M44" s="348">
        <v>265</v>
      </c>
    </row>
    <row r="45" spans="2:13" ht="27.75" customHeight="1" x14ac:dyDescent="0.2">
      <c r="B45" s="1186"/>
      <c r="C45" s="1187"/>
      <c r="D45" s="106"/>
      <c r="E45" s="1192" t="s">
        <v>35</v>
      </c>
      <c r="F45" s="1192"/>
      <c r="G45" s="1192"/>
      <c r="H45" s="1193"/>
      <c r="I45" s="346">
        <v>1197</v>
      </c>
      <c r="J45" s="347">
        <v>1205</v>
      </c>
      <c r="K45" s="347">
        <v>1170</v>
      </c>
      <c r="L45" s="347">
        <v>1168</v>
      </c>
      <c r="M45" s="348">
        <v>1180</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2619</v>
      </c>
      <c r="J50" s="347">
        <v>2939</v>
      </c>
      <c r="K50" s="347">
        <v>3209</v>
      </c>
      <c r="L50" s="347">
        <v>3448</v>
      </c>
      <c r="M50" s="348">
        <v>3165</v>
      </c>
    </row>
    <row r="51" spans="2:13" ht="27.75" customHeight="1" x14ac:dyDescent="0.2">
      <c r="B51" s="1186"/>
      <c r="C51" s="1187"/>
      <c r="D51" s="106"/>
      <c r="E51" s="1192" t="s">
        <v>42</v>
      </c>
      <c r="F51" s="1192"/>
      <c r="G51" s="1192"/>
      <c r="H51" s="1193"/>
      <c r="I51" s="346" t="s">
        <v>486</v>
      </c>
      <c r="J51" s="347">
        <v>1</v>
      </c>
      <c r="K51" s="347">
        <v>1</v>
      </c>
      <c r="L51" s="347">
        <v>1</v>
      </c>
      <c r="M51" s="348">
        <v>1</v>
      </c>
    </row>
    <row r="52" spans="2:13" ht="27.75" customHeight="1" x14ac:dyDescent="0.2">
      <c r="B52" s="1188"/>
      <c r="C52" s="1189"/>
      <c r="D52" s="106"/>
      <c r="E52" s="1192" t="s">
        <v>43</v>
      </c>
      <c r="F52" s="1192"/>
      <c r="G52" s="1192"/>
      <c r="H52" s="1193"/>
      <c r="I52" s="346">
        <v>6837</v>
      </c>
      <c r="J52" s="347">
        <v>6759</v>
      </c>
      <c r="K52" s="347">
        <v>6407</v>
      </c>
      <c r="L52" s="347">
        <v>6134</v>
      </c>
      <c r="M52" s="348">
        <v>5803</v>
      </c>
    </row>
    <row r="53" spans="2:13" ht="27.75" customHeight="1" thickBot="1" x14ac:dyDescent="0.25">
      <c r="B53" s="1199" t="s">
        <v>19</v>
      </c>
      <c r="C53" s="1200"/>
      <c r="D53" s="110"/>
      <c r="E53" s="1201" t="s">
        <v>44</v>
      </c>
      <c r="F53" s="1201"/>
      <c r="G53" s="1201"/>
      <c r="H53" s="1202"/>
      <c r="I53" s="349">
        <v>362</v>
      </c>
      <c r="J53" s="350">
        <v>297</v>
      </c>
      <c r="K53" s="350">
        <v>-154</v>
      </c>
      <c r="L53" s="350">
        <v>-697</v>
      </c>
      <c r="M53" s="351">
        <v>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DoT7N+xAczdeyt4KDBWWwSD5GtVjJhlOAieUae3UvFLf8z2FkMT8SE5g+l9nenCiJltbXENHiz9QoMFz0Cxxg==" saltValue="XJIywrtCGnO3kytO4Ir4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topLeftCell="D34"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1330</v>
      </c>
      <c r="G55" s="352">
        <v>1387</v>
      </c>
      <c r="H55" s="353">
        <v>1101</v>
      </c>
    </row>
    <row r="56" spans="2:8" ht="52.5" customHeight="1" x14ac:dyDescent="0.2">
      <c r="B56" s="122"/>
      <c r="C56" s="1213" t="s">
        <v>47</v>
      </c>
      <c r="D56" s="1213"/>
      <c r="E56" s="1214"/>
      <c r="F56" s="354">
        <v>406</v>
      </c>
      <c r="G56" s="354">
        <v>431</v>
      </c>
      <c r="H56" s="355">
        <v>452</v>
      </c>
    </row>
    <row r="57" spans="2:8" ht="53.25" customHeight="1" x14ac:dyDescent="0.2">
      <c r="B57" s="122"/>
      <c r="C57" s="1215" t="s">
        <v>48</v>
      </c>
      <c r="D57" s="1215"/>
      <c r="E57" s="1216"/>
      <c r="F57" s="356">
        <v>795</v>
      </c>
      <c r="G57" s="356">
        <v>1056</v>
      </c>
      <c r="H57" s="357">
        <v>1098</v>
      </c>
    </row>
    <row r="58" spans="2:8" ht="45.75" customHeight="1" x14ac:dyDescent="0.2">
      <c r="B58" s="123"/>
      <c r="C58" s="1203" t="s">
        <v>561</v>
      </c>
      <c r="D58" s="1204"/>
      <c r="E58" s="1205"/>
      <c r="F58" s="358">
        <v>751</v>
      </c>
      <c r="G58" s="358">
        <v>917</v>
      </c>
      <c r="H58" s="359">
        <v>918</v>
      </c>
    </row>
    <row r="59" spans="2:8" ht="45.75" customHeight="1" x14ac:dyDescent="0.2">
      <c r="B59" s="123"/>
      <c r="C59" s="1203" t="s">
        <v>562</v>
      </c>
      <c r="D59" s="1204"/>
      <c r="E59" s="1205"/>
      <c r="F59" s="358" t="s">
        <v>563</v>
      </c>
      <c r="G59" s="358">
        <v>43</v>
      </c>
      <c r="H59" s="359">
        <v>77</v>
      </c>
    </row>
    <row r="60" spans="2:8" ht="45.75" customHeight="1" x14ac:dyDescent="0.2">
      <c r="B60" s="123"/>
      <c r="C60" s="1203" t="s">
        <v>564</v>
      </c>
      <c r="D60" s="1204"/>
      <c r="E60" s="1205"/>
      <c r="F60" s="358" t="s">
        <v>563</v>
      </c>
      <c r="G60" s="358">
        <v>50</v>
      </c>
      <c r="H60" s="359">
        <v>50</v>
      </c>
    </row>
    <row r="61" spans="2:8" ht="45.75" customHeight="1" x14ac:dyDescent="0.2">
      <c r="B61" s="123"/>
      <c r="C61" s="1203" t="s">
        <v>565</v>
      </c>
      <c r="D61" s="1204"/>
      <c r="E61" s="1205"/>
      <c r="F61" s="358" t="s">
        <v>563</v>
      </c>
      <c r="G61" s="358" t="s">
        <v>563</v>
      </c>
      <c r="H61" s="359">
        <v>25</v>
      </c>
    </row>
    <row r="62" spans="2:8" ht="45.75" customHeight="1" thickBot="1" x14ac:dyDescent="0.25">
      <c r="B62" s="124"/>
      <c r="C62" s="1206" t="s">
        <v>566</v>
      </c>
      <c r="D62" s="1207"/>
      <c r="E62" s="1208"/>
      <c r="F62" s="360">
        <v>40</v>
      </c>
      <c r="G62" s="360">
        <v>40</v>
      </c>
      <c r="H62" s="361">
        <v>19</v>
      </c>
    </row>
    <row r="63" spans="2:8" ht="52.5" customHeight="1" thickBot="1" x14ac:dyDescent="0.25">
      <c r="B63" s="125"/>
      <c r="C63" s="1209" t="s">
        <v>49</v>
      </c>
      <c r="D63" s="1209"/>
      <c r="E63" s="1210"/>
      <c r="F63" s="362">
        <v>2531</v>
      </c>
      <c r="G63" s="362">
        <v>2875</v>
      </c>
      <c r="H63" s="363">
        <v>2651</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Mn1hU/2kFLFHLh8a7mKgHhQnY18zk8b7qe2+vNH5APRbL91CfvkG3/j1Vq3p8L7Ttk5xbO8nkS9gYacoSdzkDg==" saltValue="lHUlxNdhikyuuapjoxAL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56631</v>
      </c>
      <c r="E3" s="144"/>
      <c r="F3" s="145">
        <v>84459</v>
      </c>
      <c r="G3" s="146"/>
      <c r="H3" s="147"/>
    </row>
    <row r="4" spans="1:8" x14ac:dyDescent="0.2">
      <c r="A4" s="148"/>
      <c r="B4" s="149"/>
      <c r="C4" s="150"/>
      <c r="D4" s="151">
        <v>37487</v>
      </c>
      <c r="E4" s="152"/>
      <c r="F4" s="153">
        <v>47314</v>
      </c>
      <c r="G4" s="154"/>
      <c r="H4" s="155"/>
    </row>
    <row r="5" spans="1:8" x14ac:dyDescent="0.2">
      <c r="A5" s="136" t="s">
        <v>519</v>
      </c>
      <c r="B5" s="141"/>
      <c r="C5" s="142"/>
      <c r="D5" s="143">
        <v>92913</v>
      </c>
      <c r="E5" s="144"/>
      <c r="F5" s="145">
        <v>76413</v>
      </c>
      <c r="G5" s="146"/>
      <c r="H5" s="147"/>
    </row>
    <row r="6" spans="1:8" x14ac:dyDescent="0.2">
      <c r="A6" s="148"/>
      <c r="B6" s="149"/>
      <c r="C6" s="150"/>
      <c r="D6" s="151">
        <v>66068</v>
      </c>
      <c r="E6" s="152"/>
      <c r="F6" s="153">
        <v>39658</v>
      </c>
      <c r="G6" s="154"/>
      <c r="H6" s="155"/>
    </row>
    <row r="7" spans="1:8" x14ac:dyDescent="0.2">
      <c r="A7" s="136" t="s">
        <v>520</v>
      </c>
      <c r="B7" s="141"/>
      <c r="C7" s="142"/>
      <c r="D7" s="143">
        <v>31793</v>
      </c>
      <c r="E7" s="144"/>
      <c r="F7" s="145">
        <v>66481</v>
      </c>
      <c r="G7" s="146"/>
      <c r="H7" s="147"/>
    </row>
    <row r="8" spans="1:8" x14ac:dyDescent="0.2">
      <c r="A8" s="148"/>
      <c r="B8" s="149"/>
      <c r="C8" s="150"/>
      <c r="D8" s="151">
        <v>13136</v>
      </c>
      <c r="E8" s="152"/>
      <c r="F8" s="153">
        <v>36120</v>
      </c>
      <c r="G8" s="154"/>
      <c r="H8" s="155"/>
    </row>
    <row r="9" spans="1:8" x14ac:dyDescent="0.2">
      <c r="A9" s="136" t="s">
        <v>521</v>
      </c>
      <c r="B9" s="141"/>
      <c r="C9" s="142"/>
      <c r="D9" s="143">
        <v>27715</v>
      </c>
      <c r="E9" s="144"/>
      <c r="F9" s="145">
        <v>67825</v>
      </c>
      <c r="G9" s="146"/>
      <c r="H9" s="147"/>
    </row>
    <row r="10" spans="1:8" x14ac:dyDescent="0.2">
      <c r="A10" s="148"/>
      <c r="B10" s="149"/>
      <c r="C10" s="150"/>
      <c r="D10" s="151">
        <v>17954</v>
      </c>
      <c r="E10" s="152"/>
      <c r="F10" s="153">
        <v>39417</v>
      </c>
      <c r="G10" s="154"/>
      <c r="H10" s="155"/>
    </row>
    <row r="11" spans="1:8" x14ac:dyDescent="0.2">
      <c r="A11" s="136" t="s">
        <v>522</v>
      </c>
      <c r="B11" s="141"/>
      <c r="C11" s="142"/>
      <c r="D11" s="143">
        <v>52753</v>
      </c>
      <c r="E11" s="144"/>
      <c r="F11" s="145">
        <v>81158</v>
      </c>
      <c r="G11" s="146"/>
      <c r="H11" s="147"/>
    </row>
    <row r="12" spans="1:8" x14ac:dyDescent="0.2">
      <c r="A12" s="148"/>
      <c r="B12" s="149"/>
      <c r="C12" s="156"/>
      <c r="D12" s="151">
        <v>22257</v>
      </c>
      <c r="E12" s="152"/>
      <c r="F12" s="153">
        <v>45320</v>
      </c>
      <c r="G12" s="154"/>
      <c r="H12" s="155"/>
    </row>
    <row r="13" spans="1:8" x14ac:dyDescent="0.2">
      <c r="A13" s="136"/>
      <c r="B13" s="141"/>
      <c r="C13" s="157"/>
      <c r="D13" s="158">
        <v>52361</v>
      </c>
      <c r="E13" s="159"/>
      <c r="F13" s="160">
        <v>75267</v>
      </c>
      <c r="G13" s="161"/>
      <c r="H13" s="147"/>
    </row>
    <row r="14" spans="1:8" x14ac:dyDescent="0.2">
      <c r="A14" s="148"/>
      <c r="B14" s="149"/>
      <c r="C14" s="150"/>
      <c r="D14" s="151">
        <v>31380</v>
      </c>
      <c r="E14" s="152"/>
      <c r="F14" s="153">
        <v>41566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8.9499999999999993</v>
      </c>
      <c r="C19" s="162">
        <f>ROUND(VALUE(SUBSTITUTE(実質収支比率等に係る経年分析!G$48,"▲","-")),2)</f>
        <v>14.24</v>
      </c>
      <c r="D19" s="162">
        <f>ROUND(VALUE(SUBSTITUTE(実質収支比率等に係る経年分析!H$48,"▲","-")),2)</f>
        <v>14.4</v>
      </c>
      <c r="E19" s="162">
        <f>ROUND(VALUE(SUBSTITUTE(実質収支比率等に係る経年分析!I$48,"▲","-")),2)</f>
        <v>10.59</v>
      </c>
      <c r="F19" s="162">
        <f>ROUND(VALUE(SUBSTITUTE(実質収支比率等に係る経年分析!J$48,"▲","-")),2)</f>
        <v>12.34</v>
      </c>
    </row>
    <row r="20" spans="1:11" x14ac:dyDescent="0.2">
      <c r="A20" s="162" t="s">
        <v>53</v>
      </c>
      <c r="B20" s="162">
        <f>ROUND(VALUE(SUBSTITUTE(実質収支比率等に係る経年分析!F$47,"▲","-")),2)</f>
        <v>25.97</v>
      </c>
      <c r="C20" s="162">
        <f>ROUND(VALUE(SUBSTITUTE(実質収支比率等に係る経年分析!G$47,"▲","-")),2)</f>
        <v>24.75</v>
      </c>
      <c r="D20" s="162">
        <f>ROUND(VALUE(SUBSTITUTE(実質収支比率等に係る経年分析!H$47,"▲","-")),2)</f>
        <v>26.05</v>
      </c>
      <c r="E20" s="162">
        <f>ROUND(VALUE(SUBSTITUTE(実質収支比率等に係る経年分析!I$47,"▲","-")),2)</f>
        <v>27.11</v>
      </c>
      <c r="F20" s="162">
        <f>ROUND(VALUE(SUBSTITUTE(実質収支比率等に係る経年分析!J$47,"▲","-")),2)</f>
        <v>20.92</v>
      </c>
    </row>
    <row r="21" spans="1:11" x14ac:dyDescent="0.2">
      <c r="A21" s="162" t="s">
        <v>54</v>
      </c>
      <c r="B21" s="162">
        <f>IF(ISNUMBER(VALUE(SUBSTITUTE(実質収支比率等に係る経年分析!F$49,"▲","-"))),ROUND(VALUE(SUBSTITUTE(実質収支比率等に係る経年分析!F$49,"▲","-")),2),NA())</f>
        <v>0.84</v>
      </c>
      <c r="C21" s="162">
        <f>IF(ISNUMBER(VALUE(SUBSTITUTE(実質収支比率等に係る経年分析!G$49,"▲","-"))),ROUND(VALUE(SUBSTITUTE(実質収支比率等に係る経年分析!G$49,"▲","-")),2),NA())</f>
        <v>5.95</v>
      </c>
      <c r="D21" s="162">
        <f>IF(ISNUMBER(VALUE(SUBSTITUTE(実質収支比率等に係る経年分析!H$49,"▲","-"))),ROUND(VALUE(SUBSTITUTE(実質収支比率等に係る経年分析!H$49,"▲","-")),2),NA())</f>
        <v>0.77</v>
      </c>
      <c r="E21" s="162">
        <f>IF(ISNUMBER(VALUE(SUBSTITUTE(実質収支比率等に係る経年分析!I$49,"▲","-"))),ROUND(VALUE(SUBSTITUTE(実質収支比率等に係る経年分析!I$49,"▲","-")),2),NA())</f>
        <v>-2.64</v>
      </c>
      <c r="F21" s="162">
        <f>IF(ISNUMBER(VALUE(SUBSTITUTE(実質収支比率等に係る経年分析!J$49,"▲","-"))),ROUND(VALUE(SUBSTITUTE(実質収支比率等に係る経年分析!J$49,"▲","-")),2),NA())</f>
        <v>-3.41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2.35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1.03</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2.4300000000000002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1.43</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8.9499999999999993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14.23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14.39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12.33</v>
      </c>
    </row>
    <row r="35" spans="1:16" x14ac:dyDescent="0.2">
      <c r="A35" s="163" t="str">
        <f>IF(連結実質赤字比率に係る赤字・黒字の構成分析!C$35="",NA(),連結実質赤字比率に係る赤字・黒字の構成分析!C$35)</f>
        <v>下水道事業特別会計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12.79</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16.899999999999999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17.239999999999998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586</v>
      </c>
      <c r="E42" s="164"/>
      <c r="F42" s="164"/>
      <c r="G42" s="164">
        <f>'実質公債費比率（分子）の構造'!L$52</f>
        <v>588</v>
      </c>
      <c r="H42" s="164"/>
      <c r="I42" s="164"/>
      <c r="J42" s="164">
        <f>'実質公債費比率（分子）の構造'!M$52</f>
        <v>586</v>
      </c>
      <c r="K42" s="164"/>
      <c r="L42" s="164"/>
      <c r="M42" s="164">
        <f>'実質公債費比率（分子）の構造'!N$52</f>
        <v>569</v>
      </c>
      <c r="N42" s="164"/>
      <c r="O42" s="164"/>
      <c r="P42" s="164">
        <f>'実質公債費比率（分子）の構造'!O$52</f>
        <v>574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16</v>
      </c>
      <c r="C45" s="164"/>
      <c r="D45" s="164"/>
      <c r="E45" s="164">
        <f>'実質公債費比率（分子）の構造'!L$49</f>
        <v>25</v>
      </c>
      <c r="F45" s="164"/>
      <c r="G45" s="164"/>
      <c r="H45" s="164">
        <f>'実質公債費比率（分子）の構造'!M$49</f>
        <v>25</v>
      </c>
      <c r="I45" s="164"/>
      <c r="J45" s="164"/>
      <c r="K45" s="164">
        <f>'実質公債費比率（分子）の構造'!N$49</f>
        <v>27</v>
      </c>
      <c r="L45" s="164"/>
      <c r="M45" s="164"/>
      <c r="N45" s="164">
        <f>'実質公債費比率（分子）の構造'!O$49</f>
        <v>26</v>
      </c>
      <c r="O45" s="164"/>
      <c r="P45" s="164"/>
    </row>
    <row r="46" spans="1:16" x14ac:dyDescent="0.2">
      <c r="A46" s="164" t="s">
        <v>64</v>
      </c>
      <c r="B46" s="164">
        <f>'実質公債費比率（分子）の構造'!K$48</f>
        <v>266</v>
      </c>
      <c r="C46" s="164"/>
      <c r="D46" s="164"/>
      <c r="E46" s="164">
        <f>'実質公債費比率（分子）の構造'!L$48</f>
        <v>242</v>
      </c>
      <c r="F46" s="164"/>
      <c r="G46" s="164"/>
      <c r="H46" s="164">
        <f>'実質公債費比率（分子）の構造'!M$48</f>
        <v>248</v>
      </c>
      <c r="I46" s="164"/>
      <c r="J46" s="164"/>
      <c r="K46" s="164">
        <f>'実質公債費比率（分子）の構造'!N$48</f>
        <v>239</v>
      </c>
      <c r="L46" s="164"/>
      <c r="M46" s="164"/>
      <c r="N46" s="164">
        <f>'実質公債費比率（分子）の構造'!O$48</f>
        <v>289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546</v>
      </c>
      <c r="C49" s="164"/>
      <c r="D49" s="164"/>
      <c r="E49" s="164">
        <f>'実質公債費比率（分子）の構造'!L$45</f>
        <v>562</v>
      </c>
      <c r="F49" s="164"/>
      <c r="G49" s="164"/>
      <c r="H49" s="164">
        <f>'実質公債費比率（分子）の構造'!M$45</f>
        <v>572</v>
      </c>
      <c r="I49" s="164"/>
      <c r="J49" s="164"/>
      <c r="K49" s="164">
        <f>'実質公債費比率（分子）の構造'!N$45</f>
        <v>571</v>
      </c>
      <c r="L49" s="164"/>
      <c r="M49" s="164"/>
      <c r="N49" s="164">
        <f>'実質公債費比率（分子）の構造'!O$45</f>
        <v>511</v>
      </c>
      <c r="O49" s="164"/>
      <c r="P49" s="164"/>
    </row>
    <row r="50" spans="1:16" x14ac:dyDescent="0.2">
      <c r="A50" s="164" t="s">
        <v>67</v>
      </c>
      <c r="B50" s="164" t="e">
        <f>NA()</f>
        <v>#N/A</v>
      </c>
      <c r="C50" s="164">
        <f>IF(ISNUMBER('実質公債費比率（分子）の構造'!K$53),'実質公債費比率（分子）の構造'!K$53,NA())</f>
        <v>242</v>
      </c>
      <c r="D50" s="164" t="e">
        <f>NA()</f>
        <v>#N/A</v>
      </c>
      <c r="E50" s="164" t="e">
        <f>NA()</f>
        <v>#N/A</v>
      </c>
      <c r="F50" s="164">
        <f>IF(ISNUMBER('実質公債費比率（分子）の構造'!L$53),'実質公債費比率（分子）の構造'!L$53,NA())</f>
        <v>241</v>
      </c>
      <c r="G50" s="164" t="e">
        <f>NA()</f>
        <v>#N/A</v>
      </c>
      <c r="H50" s="164" t="e">
        <f>NA()</f>
        <v>#N/A</v>
      </c>
      <c r="I50" s="164">
        <f>IF(ISNUMBER('実質公債費比率（分子）の構造'!M$53),'実質公債費比率（分子）の構造'!M$53,NA())</f>
        <v>259</v>
      </c>
      <c r="J50" s="164" t="e">
        <f>NA()</f>
        <v>#N/A</v>
      </c>
      <c r="K50" s="164" t="e">
        <f>NA()</f>
        <v>#N/A</v>
      </c>
      <c r="L50" s="164">
        <f>IF(ISNUMBER('実質公債費比率（分子）の構造'!N$53),'実質公債費比率（分子）の構造'!N$53,NA())</f>
        <v>268</v>
      </c>
      <c r="M50" s="164" t="e">
        <f>NA()</f>
        <v>#N/A</v>
      </c>
      <c r="N50" s="164" t="e">
        <f>NA()</f>
        <v>#N/A</v>
      </c>
      <c r="O50" s="164">
        <f>IF(ISNUMBER('実質公債費比率（分子）の構造'!O$53),'実質公債費比率（分子）の構造'!O$53,NA())</f>
        <v>252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6837</v>
      </c>
      <c r="E56" s="163"/>
      <c r="F56" s="163"/>
      <c r="G56" s="163">
        <f>'将来負担比率（分子）の構造'!J$52</f>
        <v>6759</v>
      </c>
      <c r="H56" s="163"/>
      <c r="I56" s="163"/>
      <c r="J56" s="163">
        <f>'将来負担比率（分子）の構造'!K$52</f>
        <v>6407</v>
      </c>
      <c r="K56" s="163"/>
      <c r="L56" s="163"/>
      <c r="M56" s="163">
        <f>'将来負担比率（分子）の構造'!L$52</f>
        <v>6134</v>
      </c>
      <c r="N56" s="163"/>
      <c r="O56" s="163"/>
      <c r="P56" s="163">
        <f>'将来負担比率（分子）の構造'!M$52</f>
        <v>5803</v>
      </c>
    </row>
    <row r="57" spans="1:16" x14ac:dyDescent="0.2">
      <c r="A57" s="163" t="s">
        <v>42</v>
      </c>
      <c r="B57" s="163"/>
      <c r="C57" s="163"/>
      <c r="D57" s="163" t="str">
        <f>'将来負担比率（分子）の構造'!I$51</f>
        <v>-</v>
      </c>
      <c r="E57" s="163"/>
      <c r="F57" s="163"/>
      <c r="G57" s="163">
        <f>'将来負担比率（分子）の構造'!J$51</f>
        <v>1</v>
      </c>
      <c r="H57" s="163"/>
      <c r="I57" s="163"/>
      <c r="J57" s="163">
        <f>'将来負担比率（分子）の構造'!K$51</f>
        <v>1</v>
      </c>
      <c r="K57" s="163"/>
      <c r="L57" s="163"/>
      <c r="M57" s="163">
        <f>'将来負担比率（分子）の構造'!L$51</f>
        <v>1</v>
      </c>
      <c r="N57" s="163"/>
      <c r="O57" s="163"/>
      <c r="P57" s="163">
        <f>'将来負担比率（分子）の構造'!M$51</f>
        <v>1</v>
      </c>
    </row>
    <row r="58" spans="1:16" x14ac:dyDescent="0.2">
      <c r="A58" s="163" t="s">
        <v>41</v>
      </c>
      <c r="B58" s="163"/>
      <c r="C58" s="163"/>
      <c r="D58" s="163">
        <f>'将来負担比率（分子）の構造'!I$50</f>
        <v>2619</v>
      </c>
      <c r="E58" s="163"/>
      <c r="F58" s="163"/>
      <c r="G58" s="163">
        <f>'将来負担比率（分子）の構造'!J$50</f>
        <v>2939</v>
      </c>
      <c r="H58" s="163"/>
      <c r="I58" s="163"/>
      <c r="J58" s="163">
        <f>'将来負担比率（分子）の構造'!K$50</f>
        <v>3209</v>
      </c>
      <c r="K58" s="163"/>
      <c r="L58" s="163"/>
      <c r="M58" s="163">
        <f>'将来負担比率（分子）の構造'!L$50</f>
        <v>3448</v>
      </c>
      <c r="N58" s="163"/>
      <c r="O58" s="163"/>
      <c r="P58" s="163">
        <f>'将来負担比率（分子）の構造'!M$50</f>
        <v>3165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1197</v>
      </c>
      <c r="C62" s="163"/>
      <c r="D62" s="163"/>
      <c r="E62" s="163">
        <f>'将来負担比率（分子）の構造'!J$45</f>
        <v>1205</v>
      </c>
      <c r="F62" s="163"/>
      <c r="G62" s="163"/>
      <c r="H62" s="163">
        <f>'将来負担比率（分子）の構造'!K$45</f>
        <v>1170</v>
      </c>
      <c r="I62" s="163"/>
      <c r="J62" s="163"/>
      <c r="K62" s="163">
        <f>'将来負担比率（分子）の構造'!L$45</f>
        <v>1168</v>
      </c>
      <c r="L62" s="163"/>
      <c r="M62" s="163"/>
      <c r="N62" s="163">
        <f>'将来負担比率（分子）の構造'!M$45</f>
        <v>1180</v>
      </c>
      <c r="O62" s="163"/>
      <c r="P62" s="163"/>
    </row>
    <row r="63" spans="1:16" x14ac:dyDescent="0.2">
      <c r="A63" s="163" t="s">
        <v>34</v>
      </c>
      <c r="B63" s="163">
        <f>'将来負担比率（分子）の構造'!I$44</f>
        <v>272</v>
      </c>
      <c r="C63" s="163"/>
      <c r="D63" s="163"/>
      <c r="E63" s="163">
        <f>'将来負担比率（分子）の構造'!J$44</f>
        <v>267</v>
      </c>
      <c r="F63" s="163"/>
      <c r="G63" s="163"/>
      <c r="H63" s="163">
        <f>'将来負担比率（分子）の構造'!K$44</f>
        <v>253</v>
      </c>
      <c r="I63" s="163"/>
      <c r="J63" s="163"/>
      <c r="K63" s="163">
        <f>'将来負担比率（分子）の構造'!L$44</f>
        <v>263</v>
      </c>
      <c r="L63" s="163"/>
      <c r="M63" s="163"/>
      <c r="N63" s="163">
        <f>'将来負担比率（分子）の構造'!M$44</f>
        <v>265</v>
      </c>
      <c r="O63" s="163"/>
      <c r="P63" s="163"/>
    </row>
    <row r="64" spans="1:16" x14ac:dyDescent="0.2">
      <c r="A64" s="163" t="s">
        <v>33</v>
      </c>
      <c r="B64" s="163">
        <f>'将来負担比率（分子）の構造'!I$43</f>
        <v>2848</v>
      </c>
      <c r="C64" s="163"/>
      <c r="D64" s="163"/>
      <c r="E64" s="163">
        <f>'将来負担比率（分子）の構造'!J$43</f>
        <v>2362</v>
      </c>
      <c r="F64" s="163"/>
      <c r="G64" s="163"/>
      <c r="H64" s="163">
        <f>'将来負担比率（分子）の構造'!K$43</f>
        <v>2241</v>
      </c>
      <c r="I64" s="163"/>
      <c r="J64" s="163"/>
      <c r="K64" s="163">
        <f>'将来負担比率（分子）の構造'!L$43</f>
        <v>2081</v>
      </c>
      <c r="L64" s="163"/>
      <c r="M64" s="163"/>
      <c r="N64" s="163">
        <f>'将来負担比率（分子）の構造'!M$43</f>
        <v>2255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5501</v>
      </c>
      <c r="C66" s="163"/>
      <c r="D66" s="163"/>
      <c r="E66" s="163">
        <f>'将来負担比率（分子）の構造'!J$41</f>
        <v>6162</v>
      </c>
      <c r="F66" s="163"/>
      <c r="G66" s="163"/>
      <c r="H66" s="163">
        <f>'将来負担比率（分子）の構造'!K$41</f>
        <v>5798</v>
      </c>
      <c r="I66" s="163"/>
      <c r="J66" s="163"/>
      <c r="K66" s="163">
        <f>'将来負担比率（分子）の構造'!L$41</f>
        <v>5373</v>
      </c>
      <c r="L66" s="163"/>
      <c r="M66" s="163"/>
      <c r="N66" s="163">
        <f>'将来負担比率（分子）の構造'!M$41</f>
        <v>5277</v>
      </c>
      <c r="O66" s="163"/>
      <c r="P66" s="163"/>
    </row>
    <row r="67" spans="1:16" x14ac:dyDescent="0.2">
      <c r="A67" s="163" t="s">
        <v>71</v>
      </c>
      <c r="B67" s="163" t="e">
        <f>NA()</f>
        <v>#N/A</v>
      </c>
      <c r="C67" s="163">
        <f>IF(ISNUMBER('将来負担比率（分子）の構造'!I$53), IF('将来負担比率（分子）の構造'!I$53 &lt; 0, 0, '将来負担比率（分子）の構造'!I$53), NA())</f>
        <v>362</v>
      </c>
      <c r="D67" s="163" t="e">
        <f>NA()</f>
        <v>#N/A</v>
      </c>
      <c r="E67" s="163" t="e">
        <f>NA()</f>
        <v>#N/A</v>
      </c>
      <c r="F67" s="163">
        <f>IF(ISNUMBER('将来負担比率（分子）の構造'!J$53), IF('将来負担比率（分子）の構造'!J$53 &lt; 0, 0, '将来負担比率（分子）の構造'!J$53), NA())</f>
        <v>297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1330</v>
      </c>
      <c r="C72" s="167">
        <f>基金残高に係る経年分析!G55</f>
        <v>1387</v>
      </c>
      <c r="D72" s="167">
        <f>基金残高に係る経年分析!H55</f>
        <v>1101</v>
      </c>
    </row>
    <row r="73" spans="1:16" x14ac:dyDescent="0.2">
      <c r="A73" s="166" t="s">
        <v>74</v>
      </c>
      <c r="B73" s="167">
        <f>基金残高に係る経年分析!F56</f>
        <v>406</v>
      </c>
      <c r="C73" s="167">
        <f>基金残高に係る経年分析!G56</f>
        <v>431</v>
      </c>
      <c r="D73" s="167">
        <f>基金残高に係る経年分析!H56</f>
        <v>452</v>
      </c>
    </row>
    <row r="74" spans="1:16" x14ac:dyDescent="0.2">
      <c r="A74" s="166" t="s">
        <v>75</v>
      </c>
      <c r="B74" s="167">
        <f>基金残高に係る経年分析!F57</f>
        <v>795</v>
      </c>
      <c r="C74" s="167">
        <f>基金残高に係る経年分析!G57</f>
        <v>1056</v>
      </c>
      <c r="D74" s="167">
        <f>基金残高に係る経年分析!H57</f>
        <v>1098</v>
      </c>
    </row>
  </sheetData>
  <sheetProtection algorithmName="SHA-512" hashValue="cyWkIeSTUFuM/OI+eF7Hzuw6bArwjvgpmDWVLb1RgjgBskTZRLdPaQGkYO41M7IxedmGdrioc1xlMoWH6l484A==" saltValue="W0NOWlY0UOJYXOxmx9rA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2825287</v>
      </c>
      <c r="S5" s="613"/>
      <c r="T5" s="613"/>
      <c r="U5" s="613"/>
      <c r="V5" s="613"/>
      <c r="W5" s="613"/>
      <c r="X5" s="613"/>
      <c r="Y5" s="614"/>
      <c r="Z5" s="615">
        <v>32.700000000000003</v>
      </c>
      <c r="AA5" s="615"/>
      <c r="AB5" s="615"/>
      <c r="AC5" s="615"/>
      <c r="AD5" s="616">
        <v>2825287</v>
      </c>
      <c r="AE5" s="616"/>
      <c r="AF5" s="616"/>
      <c r="AG5" s="616"/>
      <c r="AH5" s="616"/>
      <c r="AI5" s="616"/>
      <c r="AJ5" s="616"/>
      <c r="AK5" s="616"/>
      <c r="AL5" s="617">
        <v>53.5</v>
      </c>
      <c r="AM5" s="618"/>
      <c r="AN5" s="618"/>
      <c r="AO5" s="619"/>
      <c r="AP5" s="609" t="s">
        <v>217</v>
      </c>
      <c r="AQ5" s="610"/>
      <c r="AR5" s="610"/>
      <c r="AS5" s="610"/>
      <c r="AT5" s="610"/>
      <c r="AU5" s="610"/>
      <c r="AV5" s="610"/>
      <c r="AW5" s="610"/>
      <c r="AX5" s="610"/>
      <c r="AY5" s="610"/>
      <c r="AZ5" s="610"/>
      <c r="BA5" s="610"/>
      <c r="BB5" s="610"/>
      <c r="BC5" s="610"/>
      <c r="BD5" s="610"/>
      <c r="BE5" s="610"/>
      <c r="BF5" s="611"/>
      <c r="BG5" s="623">
        <v>2825287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105398</v>
      </c>
      <c r="S6" s="624"/>
      <c r="T6" s="624"/>
      <c r="U6" s="624"/>
      <c r="V6" s="624"/>
      <c r="W6" s="624"/>
      <c r="X6" s="624"/>
      <c r="Y6" s="625"/>
      <c r="Z6" s="626">
        <v>1.2</v>
      </c>
      <c r="AA6" s="626"/>
      <c r="AB6" s="626"/>
      <c r="AC6" s="626"/>
      <c r="AD6" s="627">
        <v>105398</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2825287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96031</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96031</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1039</v>
      </c>
      <c r="S7" s="624"/>
      <c r="T7" s="624"/>
      <c r="U7" s="624"/>
      <c r="V7" s="624"/>
      <c r="W7" s="624"/>
      <c r="X7" s="624"/>
      <c r="Y7" s="625"/>
      <c r="Z7" s="626">
        <v>0</v>
      </c>
      <c r="AA7" s="626"/>
      <c r="AB7" s="626"/>
      <c r="AC7" s="626"/>
      <c r="AD7" s="627">
        <v>1039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983572</v>
      </c>
      <c r="BH7" s="624"/>
      <c r="BI7" s="624"/>
      <c r="BJ7" s="624"/>
      <c r="BK7" s="624"/>
      <c r="BL7" s="624"/>
      <c r="BM7" s="624"/>
      <c r="BN7" s="625"/>
      <c r="BO7" s="626">
        <v>34.799999999999997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1062320</v>
      </c>
      <c r="CS7" s="624"/>
      <c r="CT7" s="624"/>
      <c r="CU7" s="624"/>
      <c r="CV7" s="624"/>
      <c r="CW7" s="624"/>
      <c r="CX7" s="624"/>
      <c r="CY7" s="625"/>
      <c r="CZ7" s="626">
        <v>13.3</v>
      </c>
      <c r="DA7" s="626"/>
      <c r="DB7" s="626"/>
      <c r="DC7" s="626"/>
      <c r="DD7" s="632">
        <v>28253</v>
      </c>
      <c r="DE7" s="624"/>
      <c r="DF7" s="624"/>
      <c r="DG7" s="624"/>
      <c r="DH7" s="624"/>
      <c r="DI7" s="624"/>
      <c r="DJ7" s="624"/>
      <c r="DK7" s="624"/>
      <c r="DL7" s="624"/>
      <c r="DM7" s="624"/>
      <c r="DN7" s="624"/>
      <c r="DO7" s="624"/>
      <c r="DP7" s="625"/>
      <c r="DQ7" s="632">
        <v>950760</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19685</v>
      </c>
      <c r="S8" s="624"/>
      <c r="T8" s="624"/>
      <c r="U8" s="624"/>
      <c r="V8" s="624"/>
      <c r="W8" s="624"/>
      <c r="X8" s="624"/>
      <c r="Y8" s="625"/>
      <c r="Z8" s="626">
        <v>0.2</v>
      </c>
      <c r="AA8" s="626"/>
      <c r="AB8" s="626"/>
      <c r="AC8" s="626"/>
      <c r="AD8" s="627">
        <v>19685</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29703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2693785</v>
      </c>
      <c r="CS8" s="624"/>
      <c r="CT8" s="624"/>
      <c r="CU8" s="624"/>
      <c r="CV8" s="624"/>
      <c r="CW8" s="624"/>
      <c r="CX8" s="624"/>
      <c r="CY8" s="625"/>
      <c r="CZ8" s="626">
        <v>33.700000000000003</v>
      </c>
      <c r="DA8" s="626"/>
      <c r="DB8" s="626"/>
      <c r="DC8" s="626"/>
      <c r="DD8" s="632">
        <v>20483</v>
      </c>
      <c r="DE8" s="624"/>
      <c r="DF8" s="624"/>
      <c r="DG8" s="624"/>
      <c r="DH8" s="624"/>
      <c r="DI8" s="624"/>
      <c r="DJ8" s="624"/>
      <c r="DK8" s="624"/>
      <c r="DL8" s="624"/>
      <c r="DM8" s="624"/>
      <c r="DN8" s="624"/>
      <c r="DO8" s="624"/>
      <c r="DP8" s="625"/>
      <c r="DQ8" s="632">
        <v>1789248</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28191</v>
      </c>
      <c r="S9" s="624"/>
      <c r="T9" s="624"/>
      <c r="U9" s="624"/>
      <c r="V9" s="624"/>
      <c r="W9" s="624"/>
      <c r="X9" s="624"/>
      <c r="Y9" s="625"/>
      <c r="Z9" s="626">
        <v>0.3</v>
      </c>
      <c r="AA9" s="626"/>
      <c r="AB9" s="626"/>
      <c r="AC9" s="626"/>
      <c r="AD9" s="627">
        <v>28191</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809286</v>
      </c>
      <c r="BH9" s="624"/>
      <c r="BI9" s="624"/>
      <c r="BJ9" s="624"/>
      <c r="BK9" s="624"/>
      <c r="BL9" s="624"/>
      <c r="BM9" s="624"/>
      <c r="BN9" s="625"/>
      <c r="BO9" s="626">
        <v>28.6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530624</v>
      </c>
      <c r="CS9" s="624"/>
      <c r="CT9" s="624"/>
      <c r="CU9" s="624"/>
      <c r="CV9" s="624"/>
      <c r="CW9" s="624"/>
      <c r="CX9" s="624"/>
      <c r="CY9" s="625"/>
      <c r="CZ9" s="626">
        <v>6.6</v>
      </c>
      <c r="DA9" s="626"/>
      <c r="DB9" s="626"/>
      <c r="DC9" s="626"/>
      <c r="DD9" s="632">
        <v>23581</v>
      </c>
      <c r="DE9" s="624"/>
      <c r="DF9" s="624"/>
      <c r="DG9" s="624"/>
      <c r="DH9" s="624"/>
      <c r="DI9" s="624"/>
      <c r="DJ9" s="624"/>
      <c r="DK9" s="624"/>
      <c r="DL9" s="624"/>
      <c r="DM9" s="624"/>
      <c r="DN9" s="624"/>
      <c r="DO9" s="624"/>
      <c r="DP9" s="625"/>
      <c r="DQ9" s="632">
        <v>458425</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65271</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6465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6340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458509</v>
      </c>
      <c r="S11" s="624"/>
      <c r="T11" s="624"/>
      <c r="U11" s="624"/>
      <c r="V11" s="624"/>
      <c r="W11" s="624"/>
      <c r="X11" s="624"/>
      <c r="Y11" s="625"/>
      <c r="Z11" s="628">
        <v>5.3</v>
      </c>
      <c r="AA11" s="629"/>
      <c r="AB11" s="629"/>
      <c r="AC11" s="635"/>
      <c r="AD11" s="632">
        <v>458509</v>
      </c>
      <c r="AE11" s="624"/>
      <c r="AF11" s="624"/>
      <c r="AG11" s="624"/>
      <c r="AH11" s="624"/>
      <c r="AI11" s="624"/>
      <c r="AJ11" s="624"/>
      <c r="AK11" s="625"/>
      <c r="AL11" s="628">
        <v>8.6999999999999993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79312</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506779</v>
      </c>
      <c r="CS11" s="624"/>
      <c r="CT11" s="624"/>
      <c r="CU11" s="624"/>
      <c r="CV11" s="624"/>
      <c r="CW11" s="624"/>
      <c r="CX11" s="624"/>
      <c r="CY11" s="625"/>
      <c r="CZ11" s="626">
        <v>6.3</v>
      </c>
      <c r="DA11" s="626"/>
      <c r="DB11" s="626"/>
      <c r="DC11" s="626"/>
      <c r="DD11" s="632">
        <v>58934</v>
      </c>
      <c r="DE11" s="624"/>
      <c r="DF11" s="624"/>
      <c r="DG11" s="624"/>
      <c r="DH11" s="624"/>
      <c r="DI11" s="624"/>
      <c r="DJ11" s="624"/>
      <c r="DK11" s="624"/>
      <c r="DL11" s="624"/>
      <c r="DM11" s="624"/>
      <c r="DN11" s="624"/>
      <c r="DO11" s="624"/>
      <c r="DP11" s="625"/>
      <c r="DQ11" s="632">
        <v>434724</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28008</v>
      </c>
      <c r="S12" s="624"/>
      <c r="T12" s="624"/>
      <c r="U12" s="624"/>
      <c r="V12" s="624"/>
      <c r="W12" s="624"/>
      <c r="X12" s="624"/>
      <c r="Y12" s="625"/>
      <c r="Z12" s="626">
        <v>0.3</v>
      </c>
      <c r="AA12" s="626"/>
      <c r="AB12" s="626"/>
      <c r="AC12" s="626"/>
      <c r="AD12" s="627">
        <v>28008</v>
      </c>
      <c r="AE12" s="627"/>
      <c r="AF12" s="627"/>
      <c r="AG12" s="627"/>
      <c r="AH12" s="627"/>
      <c r="AI12" s="627"/>
      <c r="AJ12" s="627"/>
      <c r="AK12" s="627"/>
      <c r="AL12" s="628">
        <v>0.5</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1652562</v>
      </c>
      <c r="BH12" s="624"/>
      <c r="BI12" s="624"/>
      <c r="BJ12" s="624"/>
      <c r="BK12" s="624"/>
      <c r="BL12" s="624"/>
      <c r="BM12" s="624"/>
      <c r="BN12" s="625"/>
      <c r="BO12" s="626">
        <v>58.5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601677</v>
      </c>
      <c r="CS12" s="624"/>
      <c r="CT12" s="624"/>
      <c r="CU12" s="624"/>
      <c r="CV12" s="624"/>
      <c r="CW12" s="624"/>
      <c r="CX12" s="624"/>
      <c r="CY12" s="625"/>
      <c r="CZ12" s="626">
        <v>7.5</v>
      </c>
      <c r="DA12" s="626"/>
      <c r="DB12" s="626"/>
      <c r="DC12" s="626"/>
      <c r="DD12" s="632">
        <v>441509</v>
      </c>
      <c r="DE12" s="624"/>
      <c r="DF12" s="624"/>
      <c r="DG12" s="624"/>
      <c r="DH12" s="624"/>
      <c r="DI12" s="624"/>
      <c r="DJ12" s="624"/>
      <c r="DK12" s="624"/>
      <c r="DL12" s="624"/>
      <c r="DM12" s="624"/>
      <c r="DN12" s="624"/>
      <c r="DO12" s="624"/>
      <c r="DP12" s="625"/>
      <c r="DQ12" s="632">
        <v>155503</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1628846</v>
      </c>
      <c r="BH13" s="624"/>
      <c r="BI13" s="624"/>
      <c r="BJ13" s="624"/>
      <c r="BK13" s="624"/>
      <c r="BL13" s="624"/>
      <c r="BM13" s="624"/>
      <c r="BN13" s="625"/>
      <c r="BO13" s="626">
        <v>57.7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674582</v>
      </c>
      <c r="CS13" s="624"/>
      <c r="CT13" s="624"/>
      <c r="CU13" s="624"/>
      <c r="CV13" s="624"/>
      <c r="CW13" s="624"/>
      <c r="CX13" s="624"/>
      <c r="CY13" s="625"/>
      <c r="CZ13" s="626">
        <v>8.4</v>
      </c>
      <c r="DA13" s="626"/>
      <c r="DB13" s="626"/>
      <c r="DC13" s="626"/>
      <c r="DD13" s="632">
        <v>310600</v>
      </c>
      <c r="DE13" s="624"/>
      <c r="DF13" s="624"/>
      <c r="DG13" s="624"/>
      <c r="DH13" s="624"/>
      <c r="DI13" s="624"/>
      <c r="DJ13" s="624"/>
      <c r="DK13" s="624"/>
      <c r="DL13" s="624"/>
      <c r="DM13" s="624"/>
      <c r="DN13" s="624"/>
      <c r="DO13" s="624"/>
      <c r="DP13" s="625"/>
      <c r="DQ13" s="632">
        <v>516874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83099</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368032</v>
      </c>
      <c r="CS14" s="624"/>
      <c r="CT14" s="624"/>
      <c r="CU14" s="624"/>
      <c r="CV14" s="624"/>
      <c r="CW14" s="624"/>
      <c r="CX14" s="624"/>
      <c r="CY14" s="625"/>
      <c r="CZ14" s="626">
        <v>4.5999999999999996</v>
      </c>
      <c r="DA14" s="626"/>
      <c r="DB14" s="626"/>
      <c r="DC14" s="626"/>
      <c r="DD14" s="632">
        <v>4453</v>
      </c>
      <c r="DE14" s="624"/>
      <c r="DF14" s="624"/>
      <c r="DG14" s="624"/>
      <c r="DH14" s="624"/>
      <c r="DI14" s="624"/>
      <c r="DJ14" s="624"/>
      <c r="DK14" s="624"/>
      <c r="DL14" s="624"/>
      <c r="DM14" s="624"/>
      <c r="DN14" s="624"/>
      <c r="DO14" s="624"/>
      <c r="DP14" s="625"/>
      <c r="DQ14" s="632">
        <v>366838</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23295</v>
      </c>
      <c r="S15" s="624"/>
      <c r="T15" s="624"/>
      <c r="U15" s="624"/>
      <c r="V15" s="624"/>
      <c r="W15" s="624"/>
      <c r="X15" s="624"/>
      <c r="Y15" s="625"/>
      <c r="Z15" s="626">
        <v>0.3</v>
      </c>
      <c r="AA15" s="626"/>
      <c r="AB15" s="626"/>
      <c r="AC15" s="626"/>
      <c r="AD15" s="627">
        <v>23295</v>
      </c>
      <c r="AE15" s="627"/>
      <c r="AF15" s="627"/>
      <c r="AG15" s="627"/>
      <c r="AH15" s="627"/>
      <c r="AI15" s="627"/>
      <c r="AJ15" s="627"/>
      <c r="AK15" s="627"/>
      <c r="AL15" s="628">
        <v>0.4</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106054</v>
      </c>
      <c r="BH15" s="624"/>
      <c r="BI15" s="624"/>
      <c r="BJ15" s="624"/>
      <c r="BK15" s="624"/>
      <c r="BL15" s="624"/>
      <c r="BM15" s="624"/>
      <c r="BN15" s="625"/>
      <c r="BO15" s="626">
        <v>3.8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932611</v>
      </c>
      <c r="CS15" s="624"/>
      <c r="CT15" s="624"/>
      <c r="CU15" s="624"/>
      <c r="CV15" s="624"/>
      <c r="CW15" s="624"/>
      <c r="CX15" s="624"/>
      <c r="CY15" s="625"/>
      <c r="CZ15" s="626">
        <v>11.7</v>
      </c>
      <c r="DA15" s="626"/>
      <c r="DB15" s="626"/>
      <c r="DC15" s="626"/>
      <c r="DD15" s="632">
        <v>41703</v>
      </c>
      <c r="DE15" s="624"/>
      <c r="DF15" s="624"/>
      <c r="DG15" s="624"/>
      <c r="DH15" s="624"/>
      <c r="DI15" s="624"/>
      <c r="DJ15" s="624"/>
      <c r="DK15" s="624"/>
      <c r="DL15" s="624"/>
      <c r="DM15" s="624"/>
      <c r="DN15" s="624"/>
      <c r="DO15" s="624"/>
      <c r="DP15" s="625"/>
      <c r="DQ15" s="632">
        <v>787839</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42288</v>
      </c>
      <c r="S16" s="624"/>
      <c r="T16" s="624"/>
      <c r="U16" s="624"/>
      <c r="V16" s="624"/>
      <c r="W16" s="624"/>
      <c r="X16" s="624"/>
      <c r="Y16" s="625"/>
      <c r="Z16" s="626">
        <v>0.5</v>
      </c>
      <c r="AA16" s="626"/>
      <c r="AB16" s="626"/>
      <c r="AC16" s="626"/>
      <c r="AD16" s="627">
        <v>42288</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94058</v>
      </c>
      <c r="S17" s="624"/>
      <c r="T17" s="624"/>
      <c r="U17" s="624"/>
      <c r="V17" s="624"/>
      <c r="W17" s="624"/>
      <c r="X17" s="624"/>
      <c r="Y17" s="625"/>
      <c r="Z17" s="626">
        <v>1.1000000000000001</v>
      </c>
      <c r="AA17" s="626"/>
      <c r="AB17" s="626"/>
      <c r="AC17" s="626"/>
      <c r="AD17" s="627">
        <v>94058</v>
      </c>
      <c r="AE17" s="627"/>
      <c r="AF17" s="627"/>
      <c r="AG17" s="627"/>
      <c r="AH17" s="627"/>
      <c r="AI17" s="627"/>
      <c r="AJ17" s="627"/>
      <c r="AK17" s="627"/>
      <c r="AL17" s="628">
        <v>1.8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510562</v>
      </c>
      <c r="CS17" s="624"/>
      <c r="CT17" s="624"/>
      <c r="CU17" s="624"/>
      <c r="CV17" s="624"/>
      <c r="CW17" s="624"/>
      <c r="CX17" s="624"/>
      <c r="CY17" s="625"/>
      <c r="CZ17" s="626">
        <v>6.4</v>
      </c>
      <c r="DA17" s="626"/>
      <c r="DB17" s="626"/>
      <c r="DC17" s="626"/>
      <c r="DD17" s="632" t="s">
        <v>122</v>
      </c>
      <c r="DE17" s="624"/>
      <c r="DF17" s="624"/>
      <c r="DG17" s="624"/>
      <c r="DH17" s="624"/>
      <c r="DI17" s="624"/>
      <c r="DJ17" s="624"/>
      <c r="DK17" s="624"/>
      <c r="DL17" s="624"/>
      <c r="DM17" s="624"/>
      <c r="DN17" s="624"/>
      <c r="DO17" s="624"/>
      <c r="DP17" s="625"/>
      <c r="DQ17" s="632">
        <v>510448</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12469</v>
      </c>
      <c r="S18" s="624"/>
      <c r="T18" s="624"/>
      <c r="U18" s="624"/>
      <c r="V18" s="624"/>
      <c r="W18" s="624"/>
      <c r="X18" s="624"/>
      <c r="Y18" s="625"/>
      <c r="Z18" s="626">
        <v>0.1</v>
      </c>
      <c r="AA18" s="626"/>
      <c r="AB18" s="626"/>
      <c r="AC18" s="626"/>
      <c r="AD18" s="627">
        <v>12469</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76970</v>
      </c>
      <c r="S19" s="624"/>
      <c r="T19" s="624"/>
      <c r="U19" s="624"/>
      <c r="V19" s="624"/>
      <c r="W19" s="624"/>
      <c r="X19" s="624"/>
      <c r="Y19" s="625"/>
      <c r="Z19" s="626">
        <v>0.9</v>
      </c>
      <c r="AA19" s="626"/>
      <c r="AB19" s="626"/>
      <c r="AC19" s="626"/>
      <c r="AD19" s="627">
        <v>76970</v>
      </c>
      <c r="AE19" s="627"/>
      <c r="AF19" s="627"/>
      <c r="AG19" s="627"/>
      <c r="AH19" s="627"/>
      <c r="AI19" s="627"/>
      <c r="AJ19" s="627"/>
      <c r="AK19" s="627"/>
      <c r="AL19" s="628">
        <v>1.5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4619</v>
      </c>
      <c r="S20" s="624"/>
      <c r="T20" s="624"/>
      <c r="U20" s="624"/>
      <c r="V20" s="624"/>
      <c r="W20" s="624"/>
      <c r="X20" s="624"/>
      <c r="Y20" s="625"/>
      <c r="Z20" s="626">
        <v>0.1</v>
      </c>
      <c r="AA20" s="626"/>
      <c r="AB20" s="626"/>
      <c r="AC20" s="626"/>
      <c r="AD20" s="627">
        <v>4619</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7983468</v>
      </c>
      <c r="CS20" s="624"/>
      <c r="CT20" s="624"/>
      <c r="CU20" s="624"/>
      <c r="CV20" s="624"/>
      <c r="CW20" s="624"/>
      <c r="CX20" s="624"/>
      <c r="CY20" s="625"/>
      <c r="CZ20" s="626">
        <v>100</v>
      </c>
      <c r="DA20" s="626"/>
      <c r="DB20" s="626"/>
      <c r="DC20" s="626"/>
      <c r="DD20" s="632">
        <v>929516</v>
      </c>
      <c r="DE20" s="624"/>
      <c r="DF20" s="624"/>
      <c r="DG20" s="624"/>
      <c r="DH20" s="624"/>
      <c r="DI20" s="624"/>
      <c r="DJ20" s="624"/>
      <c r="DK20" s="624"/>
      <c r="DL20" s="624"/>
      <c r="DM20" s="624"/>
      <c r="DN20" s="624"/>
      <c r="DO20" s="624"/>
      <c r="DP20" s="625"/>
      <c r="DQ20" s="632">
        <v>6073030</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1775956</v>
      </c>
      <c r="S21" s="624"/>
      <c r="T21" s="624"/>
      <c r="U21" s="624"/>
      <c r="V21" s="624"/>
      <c r="W21" s="624"/>
      <c r="X21" s="624"/>
      <c r="Y21" s="625"/>
      <c r="Z21" s="626">
        <v>20.5</v>
      </c>
      <c r="AA21" s="626"/>
      <c r="AB21" s="626"/>
      <c r="AC21" s="626"/>
      <c r="AD21" s="627">
        <v>1649151</v>
      </c>
      <c r="AE21" s="627"/>
      <c r="AF21" s="627"/>
      <c r="AG21" s="627"/>
      <c r="AH21" s="627"/>
      <c r="AI21" s="627"/>
      <c r="AJ21" s="627"/>
      <c r="AK21" s="627"/>
      <c r="AL21" s="628">
        <v>31.2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1649151</v>
      </c>
      <c r="S22" s="624"/>
      <c r="T22" s="624"/>
      <c r="U22" s="624"/>
      <c r="V22" s="624"/>
      <c r="W22" s="624"/>
      <c r="X22" s="624"/>
      <c r="Y22" s="625"/>
      <c r="Z22" s="626">
        <v>19.100000000000001</v>
      </c>
      <c r="AA22" s="626"/>
      <c r="AB22" s="626"/>
      <c r="AC22" s="626"/>
      <c r="AD22" s="627">
        <v>1649151</v>
      </c>
      <c r="AE22" s="627"/>
      <c r="AF22" s="627"/>
      <c r="AG22" s="627"/>
      <c r="AH22" s="627"/>
      <c r="AI22" s="627"/>
      <c r="AJ22" s="627"/>
      <c r="AK22" s="627"/>
      <c r="AL22" s="628">
        <v>31.2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126805</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3343394</v>
      </c>
      <c r="CS24" s="613"/>
      <c r="CT24" s="613"/>
      <c r="CU24" s="613"/>
      <c r="CV24" s="613"/>
      <c r="CW24" s="613"/>
      <c r="CX24" s="613"/>
      <c r="CY24" s="614"/>
      <c r="CZ24" s="617">
        <v>41.9</v>
      </c>
      <c r="DA24" s="618"/>
      <c r="DB24" s="618"/>
      <c r="DC24" s="634"/>
      <c r="DD24" s="653">
        <v>2550971</v>
      </c>
      <c r="DE24" s="613"/>
      <c r="DF24" s="613"/>
      <c r="DG24" s="613"/>
      <c r="DH24" s="613"/>
      <c r="DI24" s="613"/>
      <c r="DJ24" s="613"/>
      <c r="DK24" s="614"/>
      <c r="DL24" s="653">
        <v>2086156</v>
      </c>
      <c r="DM24" s="613"/>
      <c r="DN24" s="613"/>
      <c r="DO24" s="613"/>
      <c r="DP24" s="613"/>
      <c r="DQ24" s="613"/>
      <c r="DR24" s="613"/>
      <c r="DS24" s="613"/>
      <c r="DT24" s="613"/>
      <c r="DU24" s="613"/>
      <c r="DV24" s="614"/>
      <c r="DW24" s="617">
        <v>39.4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5401714</v>
      </c>
      <c r="S25" s="624"/>
      <c r="T25" s="624"/>
      <c r="U25" s="624"/>
      <c r="V25" s="624"/>
      <c r="W25" s="624"/>
      <c r="X25" s="624"/>
      <c r="Y25" s="625"/>
      <c r="Z25" s="626">
        <v>62.5</v>
      </c>
      <c r="AA25" s="626"/>
      <c r="AB25" s="626"/>
      <c r="AC25" s="626"/>
      <c r="AD25" s="627">
        <v>5274909</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1569348</v>
      </c>
      <c r="CS25" s="656"/>
      <c r="CT25" s="656"/>
      <c r="CU25" s="656"/>
      <c r="CV25" s="656"/>
      <c r="CW25" s="656"/>
      <c r="CX25" s="656"/>
      <c r="CY25" s="657"/>
      <c r="CZ25" s="628">
        <v>19.7</v>
      </c>
      <c r="DA25" s="654"/>
      <c r="DB25" s="654"/>
      <c r="DC25" s="658"/>
      <c r="DD25" s="632">
        <v>1450046</v>
      </c>
      <c r="DE25" s="656"/>
      <c r="DF25" s="656"/>
      <c r="DG25" s="656"/>
      <c r="DH25" s="656"/>
      <c r="DI25" s="656"/>
      <c r="DJ25" s="656"/>
      <c r="DK25" s="657"/>
      <c r="DL25" s="632">
        <v>1200789</v>
      </c>
      <c r="DM25" s="656"/>
      <c r="DN25" s="656"/>
      <c r="DO25" s="656"/>
      <c r="DP25" s="656"/>
      <c r="DQ25" s="656"/>
      <c r="DR25" s="656"/>
      <c r="DS25" s="656"/>
      <c r="DT25" s="656"/>
      <c r="DU25" s="656"/>
      <c r="DV25" s="657"/>
      <c r="DW25" s="628">
        <v>22.7</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v>2709</v>
      </c>
      <c r="S26" s="624"/>
      <c r="T26" s="624"/>
      <c r="U26" s="624"/>
      <c r="V26" s="624"/>
      <c r="W26" s="624"/>
      <c r="X26" s="624"/>
      <c r="Y26" s="625"/>
      <c r="Z26" s="626">
        <v>0</v>
      </c>
      <c r="AA26" s="626"/>
      <c r="AB26" s="626"/>
      <c r="AC26" s="626"/>
      <c r="AD26" s="627">
        <v>2709</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956861</v>
      </c>
      <c r="CS26" s="624"/>
      <c r="CT26" s="624"/>
      <c r="CU26" s="624"/>
      <c r="CV26" s="624"/>
      <c r="CW26" s="624"/>
      <c r="CX26" s="624"/>
      <c r="CY26" s="625"/>
      <c r="CZ26" s="628">
        <v>12</v>
      </c>
      <c r="DA26" s="654"/>
      <c r="DB26" s="654"/>
      <c r="DC26" s="658"/>
      <c r="DD26" s="632">
        <v>878750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26339</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2825287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1263484</v>
      </c>
      <c r="CS27" s="656"/>
      <c r="CT27" s="656"/>
      <c r="CU27" s="656"/>
      <c r="CV27" s="656"/>
      <c r="CW27" s="656"/>
      <c r="CX27" s="656"/>
      <c r="CY27" s="657"/>
      <c r="CZ27" s="628">
        <v>15.8</v>
      </c>
      <c r="DA27" s="654"/>
      <c r="DB27" s="654"/>
      <c r="DC27" s="658"/>
      <c r="DD27" s="632">
        <v>590477</v>
      </c>
      <c r="DE27" s="656"/>
      <c r="DF27" s="656"/>
      <c r="DG27" s="656"/>
      <c r="DH27" s="656"/>
      <c r="DI27" s="656"/>
      <c r="DJ27" s="656"/>
      <c r="DK27" s="657"/>
      <c r="DL27" s="632">
        <v>374919</v>
      </c>
      <c r="DM27" s="656"/>
      <c r="DN27" s="656"/>
      <c r="DO27" s="656"/>
      <c r="DP27" s="656"/>
      <c r="DQ27" s="656"/>
      <c r="DR27" s="656"/>
      <c r="DS27" s="656"/>
      <c r="DT27" s="656"/>
      <c r="DU27" s="656"/>
      <c r="DV27" s="657"/>
      <c r="DW27" s="628">
        <v>7.1</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40872</v>
      </c>
      <c r="S28" s="624"/>
      <c r="T28" s="624"/>
      <c r="U28" s="624"/>
      <c r="V28" s="624"/>
      <c r="W28" s="624"/>
      <c r="X28" s="624"/>
      <c r="Y28" s="625"/>
      <c r="Z28" s="626">
        <v>0.5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510562</v>
      </c>
      <c r="CS28" s="624"/>
      <c r="CT28" s="624"/>
      <c r="CU28" s="624"/>
      <c r="CV28" s="624"/>
      <c r="CW28" s="624"/>
      <c r="CX28" s="624"/>
      <c r="CY28" s="625"/>
      <c r="CZ28" s="628">
        <v>6.4</v>
      </c>
      <c r="DA28" s="654"/>
      <c r="DB28" s="654"/>
      <c r="DC28" s="658"/>
      <c r="DD28" s="632">
        <v>510448</v>
      </c>
      <c r="DE28" s="624"/>
      <c r="DF28" s="624"/>
      <c r="DG28" s="624"/>
      <c r="DH28" s="624"/>
      <c r="DI28" s="624"/>
      <c r="DJ28" s="624"/>
      <c r="DK28" s="625"/>
      <c r="DL28" s="632">
        <v>510448</v>
      </c>
      <c r="DM28" s="624"/>
      <c r="DN28" s="624"/>
      <c r="DO28" s="624"/>
      <c r="DP28" s="624"/>
      <c r="DQ28" s="624"/>
      <c r="DR28" s="624"/>
      <c r="DS28" s="624"/>
      <c r="DT28" s="624"/>
      <c r="DU28" s="624"/>
      <c r="DV28" s="625"/>
      <c r="DW28" s="628">
        <v>9.6</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10696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510562</v>
      </c>
      <c r="CS29" s="656"/>
      <c r="CT29" s="656"/>
      <c r="CU29" s="656"/>
      <c r="CV29" s="656"/>
      <c r="CW29" s="656"/>
      <c r="CX29" s="656"/>
      <c r="CY29" s="657"/>
      <c r="CZ29" s="628">
        <v>6.4</v>
      </c>
      <c r="DA29" s="654"/>
      <c r="DB29" s="654"/>
      <c r="DC29" s="658"/>
      <c r="DD29" s="632">
        <v>510448</v>
      </c>
      <c r="DE29" s="656"/>
      <c r="DF29" s="656"/>
      <c r="DG29" s="656"/>
      <c r="DH29" s="656"/>
      <c r="DI29" s="656"/>
      <c r="DJ29" s="656"/>
      <c r="DK29" s="657"/>
      <c r="DL29" s="632">
        <v>510448</v>
      </c>
      <c r="DM29" s="656"/>
      <c r="DN29" s="656"/>
      <c r="DO29" s="656"/>
      <c r="DP29" s="656"/>
      <c r="DQ29" s="656"/>
      <c r="DR29" s="656"/>
      <c r="DS29" s="656"/>
      <c r="DT29" s="656"/>
      <c r="DU29" s="656"/>
      <c r="DV29" s="657"/>
      <c r="DW29" s="628">
        <v>9.6</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1028795</v>
      </c>
      <c r="S30" s="624"/>
      <c r="T30" s="624"/>
      <c r="U30" s="624"/>
      <c r="V30" s="624"/>
      <c r="W30" s="624"/>
      <c r="X30" s="624"/>
      <c r="Y30" s="625"/>
      <c r="Z30" s="626">
        <v>11.9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493606</v>
      </c>
      <c r="CS30" s="624"/>
      <c r="CT30" s="624"/>
      <c r="CU30" s="624"/>
      <c r="CV30" s="624"/>
      <c r="CW30" s="624"/>
      <c r="CX30" s="624"/>
      <c r="CY30" s="625"/>
      <c r="CZ30" s="628">
        <v>6.2</v>
      </c>
      <c r="DA30" s="654"/>
      <c r="DB30" s="654"/>
      <c r="DC30" s="658"/>
      <c r="DD30" s="632">
        <v>493492</v>
      </c>
      <c r="DE30" s="624"/>
      <c r="DF30" s="624"/>
      <c r="DG30" s="624"/>
      <c r="DH30" s="624"/>
      <c r="DI30" s="624"/>
      <c r="DJ30" s="624"/>
      <c r="DK30" s="625"/>
      <c r="DL30" s="632">
        <v>493492</v>
      </c>
      <c r="DM30" s="624"/>
      <c r="DN30" s="624"/>
      <c r="DO30" s="624"/>
      <c r="DP30" s="624"/>
      <c r="DQ30" s="624"/>
      <c r="DR30" s="624"/>
      <c r="DS30" s="624"/>
      <c r="DT30" s="624"/>
      <c r="DU30" s="624"/>
      <c r="DV30" s="625"/>
      <c r="DW30" s="628">
        <v>9.3000000000000007</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99.5</v>
      </c>
      <c r="BH31" s="667"/>
      <c r="BI31" s="667"/>
      <c r="BJ31" s="667"/>
      <c r="BK31" s="667"/>
      <c r="BL31" s="667"/>
      <c r="BM31" s="618">
        <v>98.6</v>
      </c>
      <c r="BN31" s="667"/>
      <c r="BO31" s="667"/>
      <c r="BP31" s="667"/>
      <c r="BQ31" s="668"/>
      <c r="BR31" s="679">
        <v>99.4</v>
      </c>
      <c r="BS31" s="667"/>
      <c r="BT31" s="667"/>
      <c r="BU31" s="667"/>
      <c r="BV31" s="667"/>
      <c r="BW31" s="667"/>
      <c r="BX31" s="618">
        <v>98.5</v>
      </c>
      <c r="BY31" s="667"/>
      <c r="BZ31" s="667"/>
      <c r="CA31" s="667"/>
      <c r="CB31" s="668"/>
      <c r="CD31" s="661"/>
      <c r="CE31" s="662"/>
      <c r="CF31" s="620" t="s">
        <v>301</v>
      </c>
      <c r="CG31" s="621"/>
      <c r="CH31" s="621"/>
      <c r="CI31" s="621"/>
      <c r="CJ31" s="621"/>
      <c r="CK31" s="621"/>
      <c r="CL31" s="621"/>
      <c r="CM31" s="621"/>
      <c r="CN31" s="621"/>
      <c r="CO31" s="621"/>
      <c r="CP31" s="621"/>
      <c r="CQ31" s="622"/>
      <c r="CR31" s="623">
        <v>16956</v>
      </c>
      <c r="CS31" s="656"/>
      <c r="CT31" s="656"/>
      <c r="CU31" s="656"/>
      <c r="CV31" s="656"/>
      <c r="CW31" s="656"/>
      <c r="CX31" s="656"/>
      <c r="CY31" s="657"/>
      <c r="CZ31" s="628">
        <v>0.2</v>
      </c>
      <c r="DA31" s="654"/>
      <c r="DB31" s="654"/>
      <c r="DC31" s="658"/>
      <c r="DD31" s="632">
        <v>16956</v>
      </c>
      <c r="DE31" s="656"/>
      <c r="DF31" s="656"/>
      <c r="DG31" s="656"/>
      <c r="DH31" s="656"/>
      <c r="DI31" s="656"/>
      <c r="DJ31" s="656"/>
      <c r="DK31" s="657"/>
      <c r="DL31" s="632">
        <v>16956</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416787</v>
      </c>
      <c r="S32" s="624"/>
      <c r="T32" s="624"/>
      <c r="U32" s="624"/>
      <c r="V32" s="624"/>
      <c r="W32" s="624"/>
      <c r="X32" s="624"/>
      <c r="Y32" s="625"/>
      <c r="Z32" s="626">
        <v>4.8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99.3</v>
      </c>
      <c r="BH32" s="656"/>
      <c r="BI32" s="656"/>
      <c r="BJ32" s="656"/>
      <c r="BK32" s="656"/>
      <c r="BL32" s="656"/>
      <c r="BM32" s="629">
        <v>98.1</v>
      </c>
      <c r="BN32" s="656"/>
      <c r="BO32" s="656"/>
      <c r="BP32" s="656"/>
      <c r="BQ32" s="678"/>
      <c r="BR32" s="680">
        <v>99.1</v>
      </c>
      <c r="BS32" s="656"/>
      <c r="BT32" s="656"/>
      <c r="BU32" s="656"/>
      <c r="BV32" s="656"/>
      <c r="BW32" s="656"/>
      <c r="BX32" s="629">
        <v>97.9</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9506</v>
      </c>
      <c r="S33" s="624"/>
      <c r="T33" s="624"/>
      <c r="U33" s="624"/>
      <c r="V33" s="624"/>
      <c r="W33" s="624"/>
      <c r="X33" s="624"/>
      <c r="Y33" s="625"/>
      <c r="Z33" s="626">
        <v>0.1</v>
      </c>
      <c r="AA33" s="626"/>
      <c r="AB33" s="626"/>
      <c r="AC33" s="626"/>
      <c r="AD33" s="627">
        <v>56</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99.7</v>
      </c>
      <c r="BH33" s="682"/>
      <c r="BI33" s="682"/>
      <c r="BJ33" s="682"/>
      <c r="BK33" s="682"/>
      <c r="BL33" s="682"/>
      <c r="BM33" s="683">
        <v>98.9</v>
      </c>
      <c r="BN33" s="682"/>
      <c r="BO33" s="682"/>
      <c r="BP33" s="682"/>
      <c r="BQ33" s="684"/>
      <c r="BR33" s="681">
        <v>99.6</v>
      </c>
      <c r="BS33" s="682"/>
      <c r="BT33" s="682"/>
      <c r="BU33" s="682"/>
      <c r="BV33" s="682"/>
      <c r="BW33" s="682"/>
      <c r="BX33" s="683">
        <v>98.8</v>
      </c>
      <c r="BY33" s="682"/>
      <c r="BZ33" s="682"/>
      <c r="CA33" s="682"/>
      <c r="CB33" s="684"/>
      <c r="CD33" s="620" t="s">
        <v>308</v>
      </c>
      <c r="CE33" s="621"/>
      <c r="CF33" s="621"/>
      <c r="CG33" s="621"/>
      <c r="CH33" s="621"/>
      <c r="CI33" s="621"/>
      <c r="CJ33" s="621"/>
      <c r="CK33" s="621"/>
      <c r="CL33" s="621"/>
      <c r="CM33" s="621"/>
      <c r="CN33" s="621"/>
      <c r="CO33" s="621"/>
      <c r="CP33" s="621"/>
      <c r="CQ33" s="622"/>
      <c r="CR33" s="623">
        <v>3710558</v>
      </c>
      <c r="CS33" s="656"/>
      <c r="CT33" s="656"/>
      <c r="CU33" s="656"/>
      <c r="CV33" s="656"/>
      <c r="CW33" s="656"/>
      <c r="CX33" s="656"/>
      <c r="CY33" s="657"/>
      <c r="CZ33" s="628">
        <v>46.5</v>
      </c>
      <c r="DA33" s="654"/>
      <c r="DB33" s="654"/>
      <c r="DC33" s="658"/>
      <c r="DD33" s="632">
        <v>3273763</v>
      </c>
      <c r="DE33" s="656"/>
      <c r="DF33" s="656"/>
      <c r="DG33" s="656"/>
      <c r="DH33" s="656"/>
      <c r="DI33" s="656"/>
      <c r="DJ33" s="656"/>
      <c r="DK33" s="657"/>
      <c r="DL33" s="632">
        <v>2397723</v>
      </c>
      <c r="DM33" s="656"/>
      <c r="DN33" s="656"/>
      <c r="DO33" s="656"/>
      <c r="DP33" s="656"/>
      <c r="DQ33" s="656"/>
      <c r="DR33" s="656"/>
      <c r="DS33" s="656"/>
      <c r="DT33" s="656"/>
      <c r="DU33" s="656"/>
      <c r="DV33" s="657"/>
      <c r="DW33" s="628">
        <v>45.2</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139195</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1319208</v>
      </c>
      <c r="CS34" s="624"/>
      <c r="CT34" s="624"/>
      <c r="CU34" s="624"/>
      <c r="CV34" s="624"/>
      <c r="CW34" s="624"/>
      <c r="CX34" s="624"/>
      <c r="CY34" s="625"/>
      <c r="CZ34" s="628">
        <v>16.5</v>
      </c>
      <c r="DA34" s="654"/>
      <c r="DB34" s="654"/>
      <c r="DC34" s="658"/>
      <c r="DD34" s="632">
        <v>1110560</v>
      </c>
      <c r="DE34" s="624"/>
      <c r="DF34" s="624"/>
      <c r="DG34" s="624"/>
      <c r="DH34" s="624"/>
      <c r="DI34" s="624"/>
      <c r="DJ34" s="624"/>
      <c r="DK34" s="625"/>
      <c r="DL34" s="632">
        <v>863383</v>
      </c>
      <c r="DM34" s="624"/>
      <c r="DN34" s="624"/>
      <c r="DO34" s="624"/>
      <c r="DP34" s="624"/>
      <c r="DQ34" s="624"/>
      <c r="DR34" s="624"/>
      <c r="DS34" s="624"/>
      <c r="DT34" s="624"/>
      <c r="DU34" s="624"/>
      <c r="DV34" s="625"/>
      <c r="DW34" s="628">
        <v>16.3</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334178</v>
      </c>
      <c r="S35" s="624"/>
      <c r="T35" s="624"/>
      <c r="U35" s="624"/>
      <c r="V35" s="624"/>
      <c r="W35" s="624"/>
      <c r="X35" s="624"/>
      <c r="Y35" s="625"/>
      <c r="Z35" s="626">
        <v>3.9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63301</v>
      </c>
      <c r="CS35" s="656"/>
      <c r="CT35" s="656"/>
      <c r="CU35" s="656"/>
      <c r="CV35" s="656"/>
      <c r="CW35" s="656"/>
      <c r="CX35" s="656"/>
      <c r="CY35" s="657"/>
      <c r="CZ35" s="628">
        <v>0.8</v>
      </c>
      <c r="DA35" s="654"/>
      <c r="DB35" s="654"/>
      <c r="DC35" s="658"/>
      <c r="DD35" s="632">
        <v>54038</v>
      </c>
      <c r="DE35" s="656"/>
      <c r="DF35" s="656"/>
      <c r="DG35" s="656"/>
      <c r="DH35" s="656"/>
      <c r="DI35" s="656"/>
      <c r="DJ35" s="656"/>
      <c r="DK35" s="657"/>
      <c r="DL35" s="632">
        <v>52048</v>
      </c>
      <c r="DM35" s="656"/>
      <c r="DN35" s="656"/>
      <c r="DO35" s="656"/>
      <c r="DP35" s="656"/>
      <c r="DQ35" s="656"/>
      <c r="DR35" s="656"/>
      <c r="DS35" s="656"/>
      <c r="DT35" s="656"/>
      <c r="DU35" s="656"/>
      <c r="DV35" s="657"/>
      <c r="DW35" s="628">
        <v>1</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616534</v>
      </c>
      <c r="S36" s="624"/>
      <c r="T36" s="624"/>
      <c r="U36" s="624"/>
      <c r="V36" s="624"/>
      <c r="W36" s="624"/>
      <c r="X36" s="624"/>
      <c r="Y36" s="625"/>
      <c r="Z36" s="626">
        <v>7.1</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1243644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54506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1481427</v>
      </c>
      <c r="CS36" s="624"/>
      <c r="CT36" s="624"/>
      <c r="CU36" s="624"/>
      <c r="CV36" s="624"/>
      <c r="CW36" s="624"/>
      <c r="CX36" s="624"/>
      <c r="CY36" s="625"/>
      <c r="CZ36" s="628">
        <v>18.600000000000001</v>
      </c>
      <c r="DA36" s="654"/>
      <c r="DB36" s="654"/>
      <c r="DC36" s="658"/>
      <c r="DD36" s="632">
        <v>1399604</v>
      </c>
      <c r="DE36" s="624"/>
      <c r="DF36" s="624"/>
      <c r="DG36" s="624"/>
      <c r="DH36" s="624"/>
      <c r="DI36" s="624"/>
      <c r="DJ36" s="624"/>
      <c r="DK36" s="625"/>
      <c r="DL36" s="632">
        <v>868299</v>
      </c>
      <c r="DM36" s="624"/>
      <c r="DN36" s="624"/>
      <c r="DO36" s="624"/>
      <c r="DP36" s="624"/>
      <c r="DQ36" s="624"/>
      <c r="DR36" s="624"/>
      <c r="DS36" s="624"/>
      <c r="DT36" s="624"/>
      <c r="DU36" s="624"/>
      <c r="DV36" s="625"/>
      <c r="DW36" s="628">
        <v>16.399999999999999</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223144</v>
      </c>
      <c r="S37" s="624"/>
      <c r="T37" s="624"/>
      <c r="U37" s="624"/>
      <c r="V37" s="624"/>
      <c r="W37" s="624"/>
      <c r="X37" s="624"/>
      <c r="Y37" s="625"/>
      <c r="Z37" s="626">
        <v>2.6</v>
      </c>
      <c r="AA37" s="626"/>
      <c r="AB37" s="626"/>
      <c r="AC37" s="626"/>
      <c r="AD37" s="627">
        <v>600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504998</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45107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475974</v>
      </c>
      <c r="CS37" s="656"/>
      <c r="CT37" s="656"/>
      <c r="CU37" s="656"/>
      <c r="CV37" s="656"/>
      <c r="CW37" s="656"/>
      <c r="CX37" s="656"/>
      <c r="CY37" s="657"/>
      <c r="CZ37" s="628">
        <v>6</v>
      </c>
      <c r="DA37" s="654"/>
      <c r="DB37" s="654"/>
      <c r="DC37" s="658"/>
      <c r="DD37" s="632">
        <v>475930</v>
      </c>
      <c r="DE37" s="656"/>
      <c r="DF37" s="656"/>
      <c r="DG37" s="656"/>
      <c r="DH37" s="656"/>
      <c r="DI37" s="656"/>
      <c r="DJ37" s="656"/>
      <c r="DK37" s="657"/>
      <c r="DL37" s="632">
        <v>475930</v>
      </c>
      <c r="DM37" s="656"/>
      <c r="DN37" s="656"/>
      <c r="DO37" s="656"/>
      <c r="DP37" s="656"/>
      <c r="DQ37" s="656"/>
      <c r="DR37" s="656"/>
      <c r="DS37" s="656"/>
      <c r="DT37" s="656"/>
      <c r="DU37" s="656"/>
      <c r="DV37" s="657"/>
      <c r="DW37" s="628">
        <v>9</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397118</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2259</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2716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736387</v>
      </c>
      <c r="CS38" s="624"/>
      <c r="CT38" s="624"/>
      <c r="CU38" s="624"/>
      <c r="CV38" s="624"/>
      <c r="CW38" s="624"/>
      <c r="CX38" s="624"/>
      <c r="CY38" s="625"/>
      <c r="CZ38" s="628">
        <v>9.1999999999999993</v>
      </c>
      <c r="DA38" s="654"/>
      <c r="DB38" s="654"/>
      <c r="DC38" s="658"/>
      <c r="DD38" s="632">
        <v>624392</v>
      </c>
      <c r="DE38" s="624"/>
      <c r="DF38" s="624"/>
      <c r="DG38" s="624"/>
      <c r="DH38" s="624"/>
      <c r="DI38" s="624"/>
      <c r="DJ38" s="624"/>
      <c r="DK38" s="625"/>
      <c r="DL38" s="632">
        <v>613993</v>
      </c>
      <c r="DM38" s="624"/>
      <c r="DN38" s="624"/>
      <c r="DO38" s="624"/>
      <c r="DP38" s="624"/>
      <c r="DQ38" s="624"/>
      <c r="DR38" s="624"/>
      <c r="DS38" s="624"/>
      <c r="DT38" s="624"/>
      <c r="DU38" s="624"/>
      <c r="DV38" s="625"/>
      <c r="DW38" s="628">
        <v>11.6</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4093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110235</v>
      </c>
      <c r="CS39" s="656"/>
      <c r="CT39" s="656"/>
      <c r="CU39" s="656"/>
      <c r="CV39" s="656"/>
      <c r="CW39" s="656"/>
      <c r="CX39" s="656"/>
      <c r="CY39" s="657"/>
      <c r="CZ39" s="628">
        <v>1.4</v>
      </c>
      <c r="DA39" s="654"/>
      <c r="DB39" s="654"/>
      <c r="DC39" s="658"/>
      <c r="DD39" s="632">
        <v>85169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22218</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90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8647587</v>
      </c>
      <c r="S41" s="696"/>
      <c r="T41" s="696"/>
      <c r="U41" s="696"/>
      <c r="V41" s="696"/>
      <c r="W41" s="696"/>
      <c r="X41" s="696"/>
      <c r="Y41" s="700"/>
      <c r="Z41" s="701">
        <v>100</v>
      </c>
      <c r="AA41" s="701"/>
      <c r="AB41" s="701"/>
      <c r="AC41" s="701"/>
      <c r="AD41" s="702">
        <v>5278274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126030</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610357</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387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929516</v>
      </c>
      <c r="CS42" s="656"/>
      <c r="CT42" s="656"/>
      <c r="CU42" s="656"/>
      <c r="CV42" s="656"/>
      <c r="CW42" s="656"/>
      <c r="CX42" s="656"/>
      <c r="CY42" s="657"/>
      <c r="CZ42" s="628">
        <v>11.6</v>
      </c>
      <c r="DA42" s="654"/>
      <c r="DB42" s="654"/>
      <c r="DC42" s="658"/>
      <c r="DD42" s="632">
        <v>248296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22289</v>
      </c>
      <c r="CS43" s="656"/>
      <c r="CT43" s="656"/>
      <c r="CU43" s="656"/>
      <c r="CV43" s="656"/>
      <c r="CW43" s="656"/>
      <c r="CX43" s="656"/>
      <c r="CY43" s="657"/>
      <c r="CZ43" s="628">
        <v>0.3</v>
      </c>
      <c r="DA43" s="654"/>
      <c r="DB43" s="654"/>
      <c r="DC43" s="658"/>
      <c r="DD43" s="632">
        <v>22289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929516</v>
      </c>
      <c r="CS44" s="624"/>
      <c r="CT44" s="624"/>
      <c r="CU44" s="624"/>
      <c r="CV44" s="624"/>
      <c r="CW44" s="624"/>
      <c r="CX44" s="624"/>
      <c r="CY44" s="625"/>
      <c r="CZ44" s="628">
        <v>11.6</v>
      </c>
      <c r="DA44" s="629"/>
      <c r="DB44" s="629"/>
      <c r="DC44" s="635"/>
      <c r="DD44" s="632">
        <v>248296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524977</v>
      </c>
      <c r="CS45" s="656"/>
      <c r="CT45" s="656"/>
      <c r="CU45" s="656"/>
      <c r="CV45" s="656"/>
      <c r="CW45" s="656"/>
      <c r="CX45" s="656"/>
      <c r="CY45" s="657"/>
      <c r="CZ45" s="628">
        <v>6.6</v>
      </c>
      <c r="DA45" s="654"/>
      <c r="DB45" s="654"/>
      <c r="DC45" s="658"/>
      <c r="DD45" s="632">
        <v>43466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392162</v>
      </c>
      <c r="CS46" s="624"/>
      <c r="CT46" s="624"/>
      <c r="CU46" s="624"/>
      <c r="CV46" s="624"/>
      <c r="CW46" s="624"/>
      <c r="CX46" s="624"/>
      <c r="CY46" s="625"/>
      <c r="CZ46" s="628">
        <v>4.9000000000000004</v>
      </c>
      <c r="DA46" s="629"/>
      <c r="DB46" s="629"/>
      <c r="DC46" s="635"/>
      <c r="DD46" s="632">
        <v>202953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7983468</v>
      </c>
      <c r="CS49" s="682"/>
      <c r="CT49" s="682"/>
      <c r="CU49" s="682"/>
      <c r="CV49" s="682"/>
      <c r="CW49" s="682"/>
      <c r="CX49" s="682"/>
      <c r="CY49" s="711"/>
      <c r="CZ49" s="703">
        <v>100</v>
      </c>
      <c r="DA49" s="712"/>
      <c r="DB49" s="712"/>
      <c r="DC49" s="713"/>
      <c r="DD49" s="714">
        <v>6073030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FB9505BUuRO86BUvpfAPR70GuYHVRvwcBCkIVCThZjZtdlZEeuvexfMiJyOZKsxVkIVGaqwCJpVihmPRCQRQw==" saltValue="sduxPhOS9G6lnbRyezhN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7" zoomScale="70" zoomScaleNormal="25" zoomScaleSheetLayoutView="70" workbookViewId="0">
      <selection activeCell="AP109" sqref="AP109:AT109"/>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8659</v>
      </c>
      <c r="R7" s="753"/>
      <c r="S7" s="753"/>
      <c r="T7" s="753"/>
      <c r="U7" s="753"/>
      <c r="V7" s="753">
        <v>7995</v>
      </c>
      <c r="W7" s="753"/>
      <c r="X7" s="753"/>
      <c r="Y7" s="753"/>
      <c r="Z7" s="753"/>
      <c r="AA7" s="753">
        <v>649</v>
      </c>
      <c r="AB7" s="753"/>
      <c r="AC7" s="753"/>
      <c r="AD7" s="753"/>
      <c r="AE7" s="754"/>
      <c r="AF7" s="755">
        <v>649</v>
      </c>
      <c r="AG7" s="756"/>
      <c r="AH7" s="756"/>
      <c r="AI7" s="756"/>
      <c r="AJ7" s="757"/>
      <c r="AK7" s="758">
        <v>334</v>
      </c>
      <c r="AL7" s="759"/>
      <c r="AM7" s="759"/>
      <c r="AN7" s="759"/>
      <c r="AO7" s="759"/>
      <c r="AP7" s="759">
        <v>5277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68</v>
      </c>
      <c r="CI7" s="744"/>
      <c r="CJ7" s="744"/>
      <c r="CK7" s="744"/>
      <c r="CL7" s="745"/>
      <c r="CM7" s="743">
        <v>24</v>
      </c>
      <c r="CN7" s="744"/>
      <c r="CO7" s="744"/>
      <c r="CP7" s="744"/>
      <c r="CQ7" s="745"/>
      <c r="CR7" s="743">
        <v>5</v>
      </c>
      <c r="CS7" s="744"/>
      <c r="CT7" s="744"/>
      <c r="CU7" s="744"/>
      <c r="CV7" s="745"/>
      <c r="CW7" s="743" t="s">
        <v>545</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f>+Q7</f>
        <v>8659</v>
      </c>
      <c r="R23" s="793"/>
      <c r="S23" s="793"/>
      <c r="T23" s="793"/>
      <c r="U23" s="793"/>
      <c r="V23" s="793">
        <f>+V7</f>
        <v>7995</v>
      </c>
      <c r="W23" s="793"/>
      <c r="X23" s="793"/>
      <c r="Y23" s="793"/>
      <c r="Z23" s="793"/>
      <c r="AA23" s="793">
        <f>+AA7</f>
        <v>649</v>
      </c>
      <c r="AB23" s="793"/>
      <c r="AC23" s="793"/>
      <c r="AD23" s="793"/>
      <c r="AE23" s="794"/>
      <c r="AF23" s="795">
        <v>649</v>
      </c>
      <c r="AG23" s="793"/>
      <c r="AH23" s="793"/>
      <c r="AI23" s="793"/>
      <c r="AJ23" s="796"/>
      <c r="AK23" s="797"/>
      <c r="AL23" s="798"/>
      <c r="AM23" s="798"/>
      <c r="AN23" s="798"/>
      <c r="AO23" s="798"/>
      <c r="AP23" s="793">
        <f>+AP7</f>
        <v>5277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2232</v>
      </c>
      <c r="R28" s="823"/>
      <c r="S28" s="823"/>
      <c r="T28" s="823"/>
      <c r="U28" s="823"/>
      <c r="V28" s="823">
        <v>2178</v>
      </c>
      <c r="W28" s="823"/>
      <c r="X28" s="823"/>
      <c r="Y28" s="823"/>
      <c r="Z28" s="823"/>
      <c r="AA28" s="823">
        <v>55</v>
      </c>
      <c r="AB28" s="823"/>
      <c r="AC28" s="823"/>
      <c r="AD28" s="823"/>
      <c r="AE28" s="824"/>
      <c r="AF28" s="825">
        <v>55</v>
      </c>
      <c r="AG28" s="823"/>
      <c r="AH28" s="823"/>
      <c r="AI28" s="823"/>
      <c r="AJ28" s="826"/>
      <c r="AK28" s="827">
        <v>146</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1935</v>
      </c>
      <c r="R29" s="784"/>
      <c r="S29" s="784"/>
      <c r="T29" s="784"/>
      <c r="U29" s="784"/>
      <c r="V29" s="784">
        <v>1860</v>
      </c>
      <c r="W29" s="784"/>
      <c r="X29" s="784"/>
      <c r="Y29" s="784"/>
      <c r="Z29" s="784"/>
      <c r="AA29" s="784">
        <v>75</v>
      </c>
      <c r="AB29" s="784"/>
      <c r="AC29" s="784"/>
      <c r="AD29" s="784"/>
      <c r="AE29" s="785"/>
      <c r="AF29" s="786">
        <v>75</v>
      </c>
      <c r="AG29" s="787"/>
      <c r="AH29" s="787"/>
      <c r="AI29" s="787"/>
      <c r="AJ29" s="788"/>
      <c r="AK29" s="834">
        <v>269</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292</v>
      </c>
      <c r="R30" s="784"/>
      <c r="S30" s="784"/>
      <c r="T30" s="784"/>
      <c r="U30" s="784"/>
      <c r="V30" s="784">
        <v>287</v>
      </c>
      <c r="W30" s="784"/>
      <c r="X30" s="784"/>
      <c r="Y30" s="784"/>
      <c r="Z30" s="784"/>
      <c r="AA30" s="784">
        <v>5</v>
      </c>
      <c r="AB30" s="784"/>
      <c r="AC30" s="784"/>
      <c r="AD30" s="784"/>
      <c r="AE30" s="785"/>
      <c r="AF30" s="786">
        <v>5</v>
      </c>
      <c r="AG30" s="787"/>
      <c r="AH30" s="787"/>
      <c r="AI30" s="787"/>
      <c r="AJ30" s="788"/>
      <c r="AK30" s="834">
        <v>58</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673</v>
      </c>
      <c r="R31" s="784"/>
      <c r="S31" s="784"/>
      <c r="T31" s="784"/>
      <c r="U31" s="784"/>
      <c r="V31" s="784">
        <v>611</v>
      </c>
      <c r="W31" s="784"/>
      <c r="X31" s="784"/>
      <c r="Y31" s="784"/>
      <c r="Z31" s="784"/>
      <c r="AA31" s="784">
        <v>62</v>
      </c>
      <c r="AB31" s="784"/>
      <c r="AC31" s="784"/>
      <c r="AD31" s="784"/>
      <c r="AE31" s="785"/>
      <c r="AF31" s="786">
        <v>738</v>
      </c>
      <c r="AG31" s="787"/>
      <c r="AH31" s="787"/>
      <c r="AI31" s="787"/>
      <c r="AJ31" s="788"/>
      <c r="AK31" s="834">
        <v>2</v>
      </c>
      <c r="AL31" s="830"/>
      <c r="AM31" s="830"/>
      <c r="AN31" s="830"/>
      <c r="AO31" s="830"/>
      <c r="AP31" s="830">
        <v>1050</v>
      </c>
      <c r="AQ31" s="830"/>
      <c r="AR31" s="830"/>
      <c r="AS31" s="830"/>
      <c r="AT31" s="830"/>
      <c r="AU31" s="830">
        <v>4</v>
      </c>
      <c r="AV31" s="830"/>
      <c r="AW31" s="830"/>
      <c r="AX31" s="830"/>
      <c r="AY31" s="830"/>
      <c r="AZ31" s="831" t="s">
        <v>545</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445</v>
      </c>
      <c r="C32" s="781"/>
      <c r="D32" s="781"/>
      <c r="E32" s="781"/>
      <c r="F32" s="781"/>
      <c r="G32" s="781"/>
      <c r="H32" s="781"/>
      <c r="I32" s="781"/>
      <c r="J32" s="781"/>
      <c r="K32" s="781"/>
      <c r="L32" s="781"/>
      <c r="M32" s="781"/>
      <c r="N32" s="781"/>
      <c r="O32" s="781"/>
      <c r="P32" s="782"/>
      <c r="Q32" s="783">
        <v>877</v>
      </c>
      <c r="R32" s="784"/>
      <c r="S32" s="784"/>
      <c r="T32" s="784"/>
      <c r="U32" s="784"/>
      <c r="V32" s="784">
        <v>665</v>
      </c>
      <c r="W32" s="784"/>
      <c r="X32" s="784"/>
      <c r="Y32" s="784"/>
      <c r="Z32" s="784"/>
      <c r="AA32" s="784">
        <v>224</v>
      </c>
      <c r="AB32" s="784"/>
      <c r="AC32" s="784"/>
      <c r="AD32" s="784"/>
      <c r="AE32" s="785"/>
      <c r="AF32" s="786">
        <v>673</v>
      </c>
      <c r="AG32" s="787"/>
      <c r="AH32" s="787"/>
      <c r="AI32" s="787"/>
      <c r="AJ32" s="788"/>
      <c r="AK32" s="834">
        <v>505</v>
      </c>
      <c r="AL32" s="830"/>
      <c r="AM32" s="830"/>
      <c r="AN32" s="830"/>
      <c r="AO32" s="830"/>
      <c r="AP32" s="830">
        <v>2765</v>
      </c>
      <c r="AQ32" s="830"/>
      <c r="AR32" s="830"/>
      <c r="AS32" s="830"/>
      <c r="AT32" s="830"/>
      <c r="AU32" s="830">
        <v>2250</v>
      </c>
      <c r="AV32" s="830"/>
      <c r="AW32" s="830"/>
      <c r="AX32" s="830"/>
      <c r="AY32" s="830"/>
      <c r="AZ32" s="831" t="s">
        <v>545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1545</v>
      </c>
      <c r="AG63" s="844"/>
      <c r="AH63" s="844"/>
      <c r="AI63" s="844"/>
      <c r="AJ63" s="845"/>
      <c r="AK63" s="846"/>
      <c r="AL63" s="841"/>
      <c r="AM63" s="841"/>
      <c r="AN63" s="841"/>
      <c r="AO63" s="841"/>
      <c r="AP63" s="844">
        <f>SUM(AP28:AT32)</f>
        <v>3815</v>
      </c>
      <c r="AQ63" s="844"/>
      <c r="AR63" s="844"/>
      <c r="AS63" s="844"/>
      <c r="AT63" s="844"/>
      <c r="AU63" s="844">
        <f>SUM(AU31:AY32)</f>
        <v>2254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77</v>
      </c>
      <c r="R68" s="866"/>
      <c r="S68" s="866"/>
      <c r="T68" s="866"/>
      <c r="U68" s="866"/>
      <c r="V68" s="866">
        <v>69</v>
      </c>
      <c r="W68" s="866"/>
      <c r="X68" s="866"/>
      <c r="Y68" s="866"/>
      <c r="Z68" s="866"/>
      <c r="AA68" s="866">
        <v>8</v>
      </c>
      <c r="AB68" s="866"/>
      <c r="AC68" s="866"/>
      <c r="AD68" s="866"/>
      <c r="AE68" s="866"/>
      <c r="AF68" s="866">
        <v>8</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t="s">
        <v>547</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3689</v>
      </c>
      <c r="R69" s="830"/>
      <c r="S69" s="830"/>
      <c r="T69" s="830"/>
      <c r="U69" s="830"/>
      <c r="V69" s="830">
        <v>3489</v>
      </c>
      <c r="W69" s="830"/>
      <c r="X69" s="830"/>
      <c r="Y69" s="830"/>
      <c r="Z69" s="830"/>
      <c r="AA69" s="830">
        <v>200</v>
      </c>
      <c r="AB69" s="830"/>
      <c r="AC69" s="830"/>
      <c r="AD69" s="830"/>
      <c r="AE69" s="830"/>
      <c r="AF69" s="830">
        <v>200</v>
      </c>
      <c r="AG69" s="830"/>
      <c r="AH69" s="830"/>
      <c r="AI69" s="830"/>
      <c r="AJ69" s="830"/>
      <c r="AK69" s="830">
        <v>100</v>
      </c>
      <c r="AL69" s="830"/>
      <c r="AM69" s="830"/>
      <c r="AN69" s="830"/>
      <c r="AO69" s="830"/>
      <c r="AP69" s="830">
        <v>1183</v>
      </c>
      <c r="AQ69" s="830"/>
      <c r="AR69" s="830"/>
      <c r="AS69" s="830"/>
      <c r="AT69" s="830"/>
      <c r="AU69" s="830">
        <v>0</v>
      </c>
      <c r="AV69" s="830"/>
      <c r="AW69" s="830"/>
      <c r="AX69" s="830"/>
      <c r="AY69" s="830"/>
      <c r="AZ69" s="832" t="s">
        <v>549</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247</v>
      </c>
      <c r="R70" s="830"/>
      <c r="S70" s="830"/>
      <c r="T70" s="830"/>
      <c r="U70" s="830"/>
      <c r="V70" s="830">
        <v>228</v>
      </c>
      <c r="W70" s="830"/>
      <c r="X70" s="830"/>
      <c r="Y70" s="830"/>
      <c r="Z70" s="830"/>
      <c r="AA70" s="830">
        <v>19</v>
      </c>
      <c r="AB70" s="830"/>
      <c r="AC70" s="830"/>
      <c r="AD70" s="830"/>
      <c r="AE70" s="830"/>
      <c r="AF70" s="830">
        <v>19</v>
      </c>
      <c r="AG70" s="830"/>
      <c r="AH70" s="830"/>
      <c r="AI70" s="830"/>
      <c r="AJ70" s="830"/>
      <c r="AK70" s="830">
        <v>0</v>
      </c>
      <c r="AL70" s="830"/>
      <c r="AM70" s="830"/>
      <c r="AN70" s="830"/>
      <c r="AO70" s="830"/>
      <c r="AP70" s="830">
        <v>1422</v>
      </c>
      <c r="AQ70" s="830"/>
      <c r="AR70" s="830"/>
      <c r="AS70" s="830"/>
      <c r="AT70" s="830"/>
      <c r="AU70" s="830">
        <v>0</v>
      </c>
      <c r="AV70" s="830"/>
      <c r="AW70" s="830"/>
      <c r="AX70" s="830"/>
      <c r="AY70" s="830"/>
      <c r="AZ70" s="832" t="s">
        <v>550</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548</v>
      </c>
      <c r="C71" s="874"/>
      <c r="D71" s="874"/>
      <c r="E71" s="874"/>
      <c r="F71" s="874"/>
      <c r="G71" s="874"/>
      <c r="H71" s="874"/>
      <c r="I71" s="874"/>
      <c r="J71" s="874"/>
      <c r="K71" s="874"/>
      <c r="L71" s="874"/>
      <c r="M71" s="874"/>
      <c r="N71" s="874"/>
      <c r="O71" s="874"/>
      <c r="P71" s="875"/>
      <c r="Q71" s="876">
        <v>76</v>
      </c>
      <c r="R71" s="830"/>
      <c r="S71" s="830"/>
      <c r="T71" s="830"/>
      <c r="U71" s="830"/>
      <c r="V71" s="830">
        <v>66</v>
      </c>
      <c r="W71" s="830"/>
      <c r="X71" s="830"/>
      <c r="Y71" s="830"/>
      <c r="Z71" s="830"/>
      <c r="AA71" s="830">
        <v>10</v>
      </c>
      <c r="AB71" s="830"/>
      <c r="AC71" s="830"/>
      <c r="AD71" s="830"/>
      <c r="AE71" s="830"/>
      <c r="AF71" s="830">
        <v>10</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t="s">
        <v>551</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548</v>
      </c>
      <c r="C72" s="874"/>
      <c r="D72" s="874"/>
      <c r="E72" s="874"/>
      <c r="F72" s="874"/>
      <c r="G72" s="874"/>
      <c r="H72" s="874"/>
      <c r="I72" s="874"/>
      <c r="J72" s="874"/>
      <c r="K72" s="874"/>
      <c r="L72" s="874"/>
      <c r="M72" s="874"/>
      <c r="N72" s="874"/>
      <c r="O72" s="874"/>
      <c r="P72" s="875"/>
      <c r="Q72" s="876">
        <v>2</v>
      </c>
      <c r="R72" s="830"/>
      <c r="S72" s="830"/>
      <c r="T72" s="830"/>
      <c r="U72" s="830"/>
      <c r="V72" s="830">
        <v>2</v>
      </c>
      <c r="W72" s="830"/>
      <c r="X72" s="830"/>
      <c r="Y72" s="830"/>
      <c r="Z72" s="830"/>
      <c r="AA72" s="830">
        <v>0</v>
      </c>
      <c r="AB72" s="830"/>
      <c r="AC72" s="830"/>
      <c r="AD72" s="830"/>
      <c r="AE72" s="830"/>
      <c r="AF72" s="830">
        <v>0</v>
      </c>
      <c r="AG72" s="830"/>
      <c r="AH72" s="830"/>
      <c r="AI72" s="830"/>
      <c r="AJ72" s="830"/>
      <c r="AK72" s="830">
        <v>0</v>
      </c>
      <c r="AL72" s="830"/>
      <c r="AM72" s="830"/>
      <c r="AN72" s="830"/>
      <c r="AO72" s="830"/>
      <c r="AP72" s="830">
        <v>0</v>
      </c>
      <c r="AQ72" s="830"/>
      <c r="AR72" s="830"/>
      <c r="AS72" s="830"/>
      <c r="AT72" s="830"/>
      <c r="AU72" s="830">
        <v>0</v>
      </c>
      <c r="AV72" s="830"/>
      <c r="AW72" s="830"/>
      <c r="AX72" s="830"/>
      <c r="AY72" s="830"/>
      <c r="AZ72" s="832" t="s">
        <v>552</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337</v>
      </c>
      <c r="R73" s="830"/>
      <c r="S73" s="830"/>
      <c r="T73" s="830"/>
      <c r="U73" s="830"/>
      <c r="V73" s="830">
        <v>308</v>
      </c>
      <c r="W73" s="830"/>
      <c r="X73" s="830"/>
      <c r="Y73" s="830"/>
      <c r="Z73" s="830"/>
      <c r="AA73" s="830">
        <v>28</v>
      </c>
      <c r="AB73" s="830"/>
      <c r="AC73" s="830"/>
      <c r="AD73" s="830"/>
      <c r="AE73" s="830"/>
      <c r="AF73" s="830">
        <v>28</v>
      </c>
      <c r="AG73" s="830"/>
      <c r="AH73" s="830"/>
      <c r="AI73" s="830"/>
      <c r="AJ73" s="830"/>
      <c r="AK73" s="830">
        <v>5</v>
      </c>
      <c r="AL73" s="830"/>
      <c r="AM73" s="830"/>
      <c r="AN73" s="830"/>
      <c r="AO73" s="830"/>
      <c r="AP73" s="830">
        <v>0</v>
      </c>
      <c r="AQ73" s="830"/>
      <c r="AR73" s="830"/>
      <c r="AS73" s="830"/>
      <c r="AT73" s="830"/>
      <c r="AU73" s="830">
        <v>0</v>
      </c>
      <c r="AV73" s="830"/>
      <c r="AW73" s="830"/>
      <c r="AX73" s="830"/>
      <c r="AY73" s="830"/>
      <c r="AZ73" s="832" t="s">
        <v>547</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555</v>
      </c>
      <c r="C74" s="874"/>
      <c r="D74" s="874"/>
      <c r="E74" s="874"/>
      <c r="F74" s="874"/>
      <c r="G74" s="874"/>
      <c r="H74" s="874"/>
      <c r="I74" s="874"/>
      <c r="J74" s="874"/>
      <c r="K74" s="874"/>
      <c r="L74" s="874"/>
      <c r="M74" s="874"/>
      <c r="N74" s="874"/>
      <c r="O74" s="874"/>
      <c r="P74" s="875"/>
      <c r="Q74" s="876">
        <v>1017</v>
      </c>
      <c r="R74" s="830"/>
      <c r="S74" s="830"/>
      <c r="T74" s="830"/>
      <c r="U74" s="830"/>
      <c r="V74" s="830">
        <v>976</v>
      </c>
      <c r="W74" s="830"/>
      <c r="X74" s="830"/>
      <c r="Y74" s="830"/>
      <c r="Z74" s="830"/>
      <c r="AA74" s="830">
        <v>41</v>
      </c>
      <c r="AB74" s="830"/>
      <c r="AC74" s="830"/>
      <c r="AD74" s="830"/>
      <c r="AE74" s="830"/>
      <c r="AF74" s="830">
        <v>41</v>
      </c>
      <c r="AG74" s="830"/>
      <c r="AH74" s="830"/>
      <c r="AI74" s="830"/>
      <c r="AJ74" s="830"/>
      <c r="AK74" s="830">
        <v>114</v>
      </c>
      <c r="AL74" s="830"/>
      <c r="AM74" s="830"/>
      <c r="AN74" s="830"/>
      <c r="AO74" s="830"/>
      <c r="AP74" s="830">
        <v>0</v>
      </c>
      <c r="AQ74" s="830"/>
      <c r="AR74" s="830"/>
      <c r="AS74" s="830"/>
      <c r="AT74" s="830"/>
      <c r="AU74" s="830">
        <v>0</v>
      </c>
      <c r="AV74" s="830"/>
      <c r="AW74" s="830"/>
      <c r="AX74" s="830"/>
      <c r="AY74" s="830"/>
      <c r="AZ74" s="832" t="s">
        <v>547</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556</v>
      </c>
      <c r="C75" s="874"/>
      <c r="D75" s="874"/>
      <c r="E75" s="874"/>
      <c r="F75" s="874"/>
      <c r="G75" s="874"/>
      <c r="H75" s="874"/>
      <c r="I75" s="874"/>
      <c r="J75" s="874"/>
      <c r="K75" s="874"/>
      <c r="L75" s="874"/>
      <c r="M75" s="874"/>
      <c r="N75" s="874"/>
      <c r="O75" s="874"/>
      <c r="P75" s="875"/>
      <c r="Q75" s="877">
        <v>308</v>
      </c>
      <c r="R75" s="878"/>
      <c r="S75" s="878"/>
      <c r="T75" s="878"/>
      <c r="U75" s="834"/>
      <c r="V75" s="879">
        <v>290</v>
      </c>
      <c r="W75" s="878"/>
      <c r="X75" s="878"/>
      <c r="Y75" s="878"/>
      <c r="Z75" s="834"/>
      <c r="AA75" s="879">
        <v>18</v>
      </c>
      <c r="AB75" s="878"/>
      <c r="AC75" s="878"/>
      <c r="AD75" s="878"/>
      <c r="AE75" s="834"/>
      <c r="AF75" s="879">
        <v>18</v>
      </c>
      <c r="AG75" s="878"/>
      <c r="AH75" s="878"/>
      <c r="AI75" s="878"/>
      <c r="AJ75" s="834"/>
      <c r="AK75" s="879">
        <v>7</v>
      </c>
      <c r="AL75" s="878"/>
      <c r="AM75" s="878"/>
      <c r="AN75" s="878"/>
      <c r="AO75" s="834"/>
      <c r="AP75" s="879">
        <v>0</v>
      </c>
      <c r="AQ75" s="878"/>
      <c r="AR75" s="878"/>
      <c r="AS75" s="878"/>
      <c r="AT75" s="834"/>
      <c r="AU75" s="879">
        <v>0</v>
      </c>
      <c r="AV75" s="878"/>
      <c r="AW75" s="878"/>
      <c r="AX75" s="878"/>
      <c r="AY75" s="834"/>
      <c r="AZ75" s="832" t="s">
        <v>547</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554</v>
      </c>
      <c r="C76" s="874"/>
      <c r="D76" s="874"/>
      <c r="E76" s="874"/>
      <c r="F76" s="874"/>
      <c r="G76" s="874"/>
      <c r="H76" s="874"/>
      <c r="I76" s="874"/>
      <c r="J76" s="874"/>
      <c r="K76" s="874"/>
      <c r="L76" s="874"/>
      <c r="M76" s="874"/>
      <c r="N76" s="874"/>
      <c r="O76" s="874"/>
      <c r="P76" s="875"/>
      <c r="Q76" s="877">
        <v>22583.002</v>
      </c>
      <c r="R76" s="878"/>
      <c r="S76" s="878"/>
      <c r="T76" s="878"/>
      <c r="U76" s="834"/>
      <c r="V76" s="879">
        <v>21732.096000000001</v>
      </c>
      <c r="W76" s="878"/>
      <c r="X76" s="878"/>
      <c r="Y76" s="878"/>
      <c r="Z76" s="834"/>
      <c r="AA76" s="879">
        <v>850.90599999999995</v>
      </c>
      <c r="AB76" s="878"/>
      <c r="AC76" s="878"/>
      <c r="AD76" s="878"/>
      <c r="AE76" s="834"/>
      <c r="AF76" s="879">
        <v>850.90599999999995</v>
      </c>
      <c r="AG76" s="878"/>
      <c r="AH76" s="878"/>
      <c r="AI76" s="878"/>
      <c r="AJ76" s="834"/>
      <c r="AK76" s="879">
        <v>20.7</v>
      </c>
      <c r="AL76" s="878"/>
      <c r="AM76" s="878"/>
      <c r="AN76" s="878"/>
      <c r="AO76" s="834"/>
      <c r="AP76" s="879">
        <v>0</v>
      </c>
      <c r="AQ76" s="878"/>
      <c r="AR76" s="878"/>
      <c r="AS76" s="878"/>
      <c r="AT76" s="834"/>
      <c r="AU76" s="879">
        <v>0</v>
      </c>
      <c r="AV76" s="878"/>
      <c r="AW76" s="878"/>
      <c r="AX76" s="878"/>
      <c r="AY76" s="834"/>
      <c r="AZ76" s="832" t="s">
        <v>547</v>
      </c>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554</v>
      </c>
      <c r="C77" s="874"/>
      <c r="D77" s="874"/>
      <c r="E77" s="874"/>
      <c r="F77" s="874"/>
      <c r="G77" s="874"/>
      <c r="H77" s="874"/>
      <c r="I77" s="874"/>
      <c r="J77" s="874"/>
      <c r="K77" s="874"/>
      <c r="L77" s="874"/>
      <c r="M77" s="874"/>
      <c r="N77" s="874"/>
      <c r="O77" s="874"/>
      <c r="P77" s="875"/>
      <c r="Q77" s="877">
        <v>137.75700000000001</v>
      </c>
      <c r="R77" s="878"/>
      <c r="S77" s="878"/>
      <c r="T77" s="878"/>
      <c r="U77" s="834"/>
      <c r="V77" s="879">
        <v>94.186000000000007</v>
      </c>
      <c r="W77" s="878"/>
      <c r="X77" s="878"/>
      <c r="Y77" s="878"/>
      <c r="Z77" s="834"/>
      <c r="AA77" s="879">
        <v>43.57</v>
      </c>
      <c r="AB77" s="878"/>
      <c r="AC77" s="878"/>
      <c r="AD77" s="878"/>
      <c r="AE77" s="834"/>
      <c r="AF77" s="879">
        <v>43.57</v>
      </c>
      <c r="AG77" s="878"/>
      <c r="AH77" s="878"/>
      <c r="AI77" s="878"/>
      <c r="AJ77" s="834"/>
      <c r="AK77" s="879">
        <v>0</v>
      </c>
      <c r="AL77" s="878"/>
      <c r="AM77" s="878"/>
      <c r="AN77" s="878"/>
      <c r="AO77" s="834"/>
      <c r="AP77" s="879">
        <v>0</v>
      </c>
      <c r="AQ77" s="878"/>
      <c r="AR77" s="878"/>
      <c r="AS77" s="878"/>
      <c r="AT77" s="834"/>
      <c r="AU77" s="879">
        <v>0</v>
      </c>
      <c r="AV77" s="878"/>
      <c r="AW77" s="878"/>
      <c r="AX77" s="878"/>
      <c r="AY77" s="834"/>
      <c r="AZ77" s="832" t="s">
        <v>558</v>
      </c>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557</v>
      </c>
      <c r="C78" s="874"/>
      <c r="D78" s="874"/>
      <c r="E78" s="874"/>
      <c r="F78" s="874"/>
      <c r="G78" s="874"/>
      <c r="H78" s="874"/>
      <c r="I78" s="874"/>
      <c r="J78" s="874"/>
      <c r="K78" s="874"/>
      <c r="L78" s="874"/>
      <c r="M78" s="874"/>
      <c r="N78" s="874"/>
      <c r="O78" s="874"/>
      <c r="P78" s="875"/>
      <c r="Q78" s="876">
        <v>2262.6179999999999</v>
      </c>
      <c r="R78" s="830"/>
      <c r="S78" s="830"/>
      <c r="T78" s="830"/>
      <c r="U78" s="830"/>
      <c r="V78" s="830">
        <v>2224.6640000000002</v>
      </c>
      <c r="W78" s="830"/>
      <c r="X78" s="830"/>
      <c r="Y78" s="830"/>
      <c r="Z78" s="830"/>
      <c r="AA78" s="830">
        <v>37.954000000000001</v>
      </c>
      <c r="AB78" s="830"/>
      <c r="AC78" s="830"/>
      <c r="AD78" s="830"/>
      <c r="AE78" s="830"/>
      <c r="AF78" s="830">
        <v>37.954000000000001</v>
      </c>
      <c r="AG78" s="830"/>
      <c r="AH78" s="830"/>
      <c r="AI78" s="830"/>
      <c r="AJ78" s="830"/>
      <c r="AK78" s="830">
        <v>0</v>
      </c>
      <c r="AL78" s="830"/>
      <c r="AM78" s="830"/>
      <c r="AN78" s="830"/>
      <c r="AO78" s="830"/>
      <c r="AP78" s="830">
        <v>0</v>
      </c>
      <c r="AQ78" s="830"/>
      <c r="AR78" s="830"/>
      <c r="AS78" s="830"/>
      <c r="AT78" s="830"/>
      <c r="AU78" s="830">
        <v>0</v>
      </c>
      <c r="AV78" s="830"/>
      <c r="AW78" s="830"/>
      <c r="AX78" s="830"/>
      <c r="AY78" s="830"/>
      <c r="AZ78" s="832" t="s">
        <v>547</v>
      </c>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557</v>
      </c>
      <c r="C79" s="874"/>
      <c r="D79" s="874"/>
      <c r="E79" s="874"/>
      <c r="F79" s="874"/>
      <c r="G79" s="874"/>
      <c r="H79" s="874"/>
      <c r="I79" s="874"/>
      <c r="J79" s="874"/>
      <c r="K79" s="874"/>
      <c r="L79" s="874"/>
      <c r="M79" s="874"/>
      <c r="N79" s="874"/>
      <c r="O79" s="874"/>
      <c r="P79" s="875"/>
      <c r="Q79" s="876">
        <v>924950.43299999996</v>
      </c>
      <c r="R79" s="830"/>
      <c r="S79" s="830"/>
      <c r="T79" s="830"/>
      <c r="U79" s="830"/>
      <c r="V79" s="830">
        <v>909344.67599999998</v>
      </c>
      <c r="W79" s="830"/>
      <c r="X79" s="830"/>
      <c r="Y79" s="830"/>
      <c r="Z79" s="830"/>
      <c r="AA79" s="830">
        <v>15605.757</v>
      </c>
      <c r="AB79" s="830"/>
      <c r="AC79" s="830"/>
      <c r="AD79" s="830"/>
      <c r="AE79" s="830"/>
      <c r="AF79" s="830">
        <v>15605.757</v>
      </c>
      <c r="AG79" s="830"/>
      <c r="AH79" s="830"/>
      <c r="AI79" s="830"/>
      <c r="AJ79" s="830"/>
      <c r="AK79" s="830">
        <v>9689.6970000000001</v>
      </c>
      <c r="AL79" s="830"/>
      <c r="AM79" s="830"/>
      <c r="AN79" s="830"/>
      <c r="AO79" s="830"/>
      <c r="AP79" s="830">
        <v>0</v>
      </c>
      <c r="AQ79" s="830"/>
      <c r="AR79" s="830"/>
      <c r="AS79" s="830"/>
      <c r="AT79" s="830"/>
      <c r="AU79" s="830">
        <v>0</v>
      </c>
      <c r="AV79" s="830"/>
      <c r="AW79" s="830"/>
      <c r="AX79" s="830"/>
      <c r="AY79" s="830"/>
      <c r="AZ79" s="832" t="s">
        <v>559</v>
      </c>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16862.186999999998</v>
      </c>
      <c r="AG88" s="844"/>
      <c r="AH88" s="844"/>
      <c r="AI88" s="844"/>
      <c r="AJ88" s="844"/>
      <c r="AK88" s="841"/>
      <c r="AL88" s="841"/>
      <c r="AM88" s="841"/>
      <c r="AN88" s="841"/>
      <c r="AO88" s="841"/>
      <c r="AP88" s="844">
        <f>SUM(AP68:AT87)</f>
        <v>2605</v>
      </c>
      <c r="AQ88" s="844"/>
      <c r="AR88" s="844"/>
      <c r="AS88" s="844"/>
      <c r="AT88" s="844"/>
      <c r="AU88" s="844">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572317</v>
      </c>
      <c r="AB110" s="900"/>
      <c r="AC110" s="900"/>
      <c r="AD110" s="900"/>
      <c r="AE110" s="901"/>
      <c r="AF110" s="902">
        <v>570942</v>
      </c>
      <c r="AG110" s="900"/>
      <c r="AH110" s="900"/>
      <c r="AI110" s="900"/>
      <c r="AJ110" s="901"/>
      <c r="AK110" s="902">
        <v>510562</v>
      </c>
      <c r="AL110" s="900"/>
      <c r="AM110" s="900"/>
      <c r="AN110" s="900"/>
      <c r="AO110" s="901"/>
      <c r="AP110" s="903">
        <v>10.9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5798140</v>
      </c>
      <c r="BR110" s="931"/>
      <c r="BS110" s="931"/>
      <c r="BT110" s="931"/>
      <c r="BU110" s="931"/>
      <c r="BV110" s="931">
        <v>5373134</v>
      </c>
      <c r="BW110" s="931"/>
      <c r="BX110" s="931"/>
      <c r="BY110" s="931"/>
      <c r="BZ110" s="931"/>
      <c r="CA110" s="931">
        <v>5276646</v>
      </c>
      <c r="CB110" s="931"/>
      <c r="CC110" s="931"/>
      <c r="CD110" s="931"/>
      <c r="CE110" s="931"/>
      <c r="CF110" s="944">
        <v>112.2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2240933</v>
      </c>
      <c r="BR112" s="926"/>
      <c r="BS112" s="926"/>
      <c r="BT112" s="926"/>
      <c r="BU112" s="926"/>
      <c r="BV112" s="926">
        <v>2081437</v>
      </c>
      <c r="BW112" s="926"/>
      <c r="BX112" s="926"/>
      <c r="BY112" s="926"/>
      <c r="BZ112" s="926"/>
      <c r="CA112" s="926">
        <v>2254614</v>
      </c>
      <c r="CB112" s="926"/>
      <c r="CC112" s="926"/>
      <c r="CD112" s="926"/>
      <c r="CE112" s="926"/>
      <c r="CF112" s="920">
        <v>48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248290</v>
      </c>
      <c r="AB113" s="938"/>
      <c r="AC113" s="938"/>
      <c r="AD113" s="938"/>
      <c r="AE113" s="939"/>
      <c r="AF113" s="940">
        <v>238904</v>
      </c>
      <c r="AG113" s="938"/>
      <c r="AH113" s="938"/>
      <c r="AI113" s="938"/>
      <c r="AJ113" s="939"/>
      <c r="AK113" s="940">
        <v>289420</v>
      </c>
      <c r="AL113" s="938"/>
      <c r="AM113" s="938"/>
      <c r="AN113" s="938"/>
      <c r="AO113" s="939"/>
      <c r="AP113" s="941">
        <v>6.2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253043</v>
      </c>
      <c r="BR113" s="926"/>
      <c r="BS113" s="926"/>
      <c r="BT113" s="926"/>
      <c r="BU113" s="926"/>
      <c r="BV113" s="926">
        <v>262968</v>
      </c>
      <c r="BW113" s="926"/>
      <c r="BX113" s="926"/>
      <c r="BY113" s="926"/>
      <c r="BZ113" s="926"/>
      <c r="CA113" s="926">
        <v>265481</v>
      </c>
      <c r="CB113" s="926"/>
      <c r="CC113" s="926"/>
      <c r="CD113" s="926"/>
      <c r="CE113" s="926"/>
      <c r="CF113" s="920">
        <v>5.6</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25281</v>
      </c>
      <c r="AB114" s="959"/>
      <c r="AC114" s="959"/>
      <c r="AD114" s="959"/>
      <c r="AE114" s="960"/>
      <c r="AF114" s="961">
        <v>26570</v>
      </c>
      <c r="AG114" s="959"/>
      <c r="AH114" s="959"/>
      <c r="AI114" s="959"/>
      <c r="AJ114" s="960"/>
      <c r="AK114" s="961">
        <v>26270</v>
      </c>
      <c r="AL114" s="959"/>
      <c r="AM114" s="959"/>
      <c r="AN114" s="959"/>
      <c r="AO114" s="960"/>
      <c r="AP114" s="962">
        <v>0.6</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1170110</v>
      </c>
      <c r="BR114" s="926"/>
      <c r="BS114" s="926"/>
      <c r="BT114" s="926"/>
      <c r="BU114" s="926"/>
      <c r="BV114" s="926">
        <v>1168238</v>
      </c>
      <c r="BW114" s="926"/>
      <c r="BX114" s="926"/>
      <c r="BY114" s="926"/>
      <c r="BZ114" s="926"/>
      <c r="CA114" s="926">
        <v>1180307</v>
      </c>
      <c r="CB114" s="926"/>
      <c r="CC114" s="926"/>
      <c r="CD114" s="926"/>
      <c r="CE114" s="926"/>
      <c r="CF114" s="920">
        <v>25.1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845888</v>
      </c>
      <c r="AB117" s="979"/>
      <c r="AC117" s="979"/>
      <c r="AD117" s="979"/>
      <c r="AE117" s="980"/>
      <c r="AF117" s="981">
        <v>836416</v>
      </c>
      <c r="AG117" s="979"/>
      <c r="AH117" s="979"/>
      <c r="AI117" s="979"/>
      <c r="AJ117" s="980"/>
      <c r="AK117" s="981">
        <v>826252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9462226</v>
      </c>
      <c r="BR119" s="1000"/>
      <c r="BS119" s="1000"/>
      <c r="BT119" s="1000"/>
      <c r="BU119" s="1000"/>
      <c r="BV119" s="1000">
        <v>8885777</v>
      </c>
      <c r="BW119" s="1000"/>
      <c r="BX119" s="1000"/>
      <c r="BY119" s="1000"/>
      <c r="BZ119" s="1000"/>
      <c r="CA119" s="1000">
        <v>8977048</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3208599</v>
      </c>
      <c r="BR120" s="931"/>
      <c r="BS120" s="931"/>
      <c r="BT120" s="931"/>
      <c r="BU120" s="931"/>
      <c r="BV120" s="931">
        <v>3447979</v>
      </c>
      <c r="BW120" s="931"/>
      <c r="BX120" s="931"/>
      <c r="BY120" s="931"/>
      <c r="BZ120" s="931"/>
      <c r="CA120" s="931">
        <v>3165488</v>
      </c>
      <c r="CB120" s="931"/>
      <c r="CC120" s="931"/>
      <c r="CD120" s="931"/>
      <c r="CE120" s="931"/>
      <c r="CF120" s="944">
        <v>67.3</v>
      </c>
      <c r="CG120" s="945"/>
      <c r="CH120" s="945"/>
      <c r="CI120" s="945"/>
      <c r="CJ120" s="945"/>
      <c r="CK120" s="1006" t="s">
        <v>444</v>
      </c>
      <c r="CL120" s="1007"/>
      <c r="CM120" s="1007"/>
      <c r="CN120" s="1007"/>
      <c r="CO120" s="1008"/>
      <c r="CP120" s="1014" t="s">
        <v>445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2250415</v>
      </c>
      <c r="DR120" s="931"/>
      <c r="DS120" s="931"/>
      <c r="DT120" s="931"/>
      <c r="DU120" s="931"/>
      <c r="DV120" s="932">
        <v>47.9</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794</v>
      </c>
      <c r="BR121" s="926"/>
      <c r="BS121" s="926"/>
      <c r="BT121" s="926"/>
      <c r="BU121" s="926"/>
      <c r="BV121" s="926">
        <v>656</v>
      </c>
      <c r="BW121" s="926"/>
      <c r="BX121" s="926"/>
      <c r="BY121" s="926"/>
      <c r="BZ121" s="926"/>
      <c r="CA121" s="926">
        <v>542</v>
      </c>
      <c r="CB121" s="926"/>
      <c r="CC121" s="926"/>
      <c r="CD121" s="926"/>
      <c r="CE121" s="926"/>
      <c r="CF121" s="920">
        <v>0</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4438</v>
      </c>
      <c r="DH121" s="926"/>
      <c r="DI121" s="926"/>
      <c r="DJ121" s="926"/>
      <c r="DK121" s="926"/>
      <c r="DL121" s="926">
        <v>4353</v>
      </c>
      <c r="DM121" s="926"/>
      <c r="DN121" s="926"/>
      <c r="DO121" s="926"/>
      <c r="DP121" s="926"/>
      <c r="DQ121" s="926">
        <v>4199</v>
      </c>
      <c r="DR121" s="926"/>
      <c r="DS121" s="926"/>
      <c r="DT121" s="926"/>
      <c r="DU121" s="926"/>
      <c r="DV121" s="927">
        <v>0.1</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6407315</v>
      </c>
      <c r="BR122" s="1000"/>
      <c r="BS122" s="1000"/>
      <c r="BT122" s="1000"/>
      <c r="BU122" s="1000"/>
      <c r="BV122" s="1000">
        <v>6133975</v>
      </c>
      <c r="BW122" s="1000"/>
      <c r="BX122" s="1000"/>
      <c r="BY122" s="1000"/>
      <c r="BZ122" s="1000"/>
      <c r="CA122" s="1000">
        <v>5802663</v>
      </c>
      <c r="CB122" s="1000"/>
      <c r="CC122" s="1000"/>
      <c r="CD122" s="1000"/>
      <c r="CE122" s="1000"/>
      <c r="CF122" s="1017">
        <v>123.4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9616708</v>
      </c>
      <c r="BR123" s="1064"/>
      <c r="BS123" s="1064"/>
      <c r="BT123" s="1064"/>
      <c r="BU123" s="1064"/>
      <c r="BV123" s="1064">
        <v>9582610</v>
      </c>
      <c r="BW123" s="1064"/>
      <c r="BX123" s="1064"/>
      <c r="BY123" s="1064"/>
      <c r="BZ123" s="1064"/>
      <c r="CA123" s="1064">
        <v>8968693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v>0.1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2222445</v>
      </c>
      <c r="DH124" s="986"/>
      <c r="DI124" s="986"/>
      <c r="DJ124" s="986"/>
      <c r="DK124" s="987"/>
      <c r="DL124" s="985">
        <v>2077084</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306</v>
      </c>
      <c r="AB128" s="1046"/>
      <c r="AC128" s="1046"/>
      <c r="AD128" s="1046"/>
      <c r="AE128" s="1047"/>
      <c r="AF128" s="1048">
        <v>388</v>
      </c>
      <c r="AG128" s="1046"/>
      <c r="AH128" s="1046"/>
      <c r="AI128" s="1046"/>
      <c r="AJ128" s="1047"/>
      <c r="AK128" s="1048">
        <v>13221</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14.83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5105471</v>
      </c>
      <c r="AB129" s="959"/>
      <c r="AC129" s="959"/>
      <c r="AD129" s="959"/>
      <c r="AE129" s="960"/>
      <c r="AF129" s="961">
        <v>5118409</v>
      </c>
      <c r="AG129" s="959"/>
      <c r="AH129" s="959"/>
      <c r="AI129" s="959"/>
      <c r="AJ129" s="960"/>
      <c r="AK129" s="961">
        <v>5262751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19.829999999999998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586526</v>
      </c>
      <c r="AB130" s="959"/>
      <c r="AC130" s="959"/>
      <c r="AD130" s="959"/>
      <c r="AE130" s="960"/>
      <c r="AF130" s="961">
        <v>569055</v>
      </c>
      <c r="AG130" s="959"/>
      <c r="AH130" s="959"/>
      <c r="AI130" s="959"/>
      <c r="AJ130" s="960"/>
      <c r="AK130" s="961">
        <v>561204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4518945</v>
      </c>
      <c r="AB131" s="986"/>
      <c r="AC131" s="986"/>
      <c r="AD131" s="986"/>
      <c r="AE131" s="987"/>
      <c r="AF131" s="985">
        <v>4549354</v>
      </c>
      <c r="AG131" s="986"/>
      <c r="AH131" s="986"/>
      <c r="AI131" s="986"/>
      <c r="AJ131" s="987"/>
      <c r="AK131" s="985">
        <v>4701547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5.7326654780000004</v>
      </c>
      <c r="AB132" s="1097"/>
      <c r="AC132" s="1097"/>
      <c r="AD132" s="1097"/>
      <c r="AE132" s="1098"/>
      <c r="AF132" s="1099">
        <v>5.8683716410000004</v>
      </c>
      <c r="AG132" s="1097"/>
      <c r="AH132" s="1097"/>
      <c r="AI132" s="1097"/>
      <c r="AJ132" s="1098"/>
      <c r="AK132" s="1099">
        <v>5.3562582699999997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5.5</v>
      </c>
      <c r="AB133" s="1080"/>
      <c r="AC133" s="1080"/>
      <c r="AD133" s="1080"/>
      <c r="AE133" s="1081"/>
      <c r="AF133" s="1079">
        <v>5.6</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tU/tHHLpFCJ68H0d1aYBPa+xC7LrP6PSChRSWp+bMN2d9hp69/HrDQXJ81282NDLRhESAlqD0RadHlTuI0HuQ==" saltValue="PLAlsqvZM9ABhgR0Oar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2" zoomScale="85" zoomScaleNormal="85" zoomScaleSheetLayoutView="85" workbookViewId="0">
      <selection activeCell="AU96" sqref="AU96"/>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kXzUBXa8iE1NRQu5l+YTgk1JVGobXoqUPnrnVWq10PPr8YCdhskNIMgUDJY70oc5NIVrZ5/oDHYGojyRucDHA==" saltValue="StFqdy3X2WqyV9xVTBsi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T28"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p0f/421usBXjb6qkdEOU4XxYpCOqRoyr+fk0f1iLT+hPFPW6jQHHK41GBzahDNcY0B+GrgyyxiGyFb/U7tNzw==" saltValue="noUxan8hqt80AL/8Um0Lj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1569348</v>
      </c>
      <c r="AP9" s="269">
        <v>89066</v>
      </c>
      <c r="AQ9" s="270">
        <v>102505</v>
      </c>
      <c r="AR9" s="271">
        <v>-13.1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263152</v>
      </c>
      <c r="AP10" s="272">
        <v>14935</v>
      </c>
      <c r="AQ10" s="273">
        <v>13118</v>
      </c>
      <c r="AR10" s="274">
        <v>13.9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532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70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486</v>
      </c>
      <c r="AP13" s="272" t="s">
        <v>486</v>
      </c>
      <c r="AQ13" s="273">
        <v>4255</v>
      </c>
      <c r="AR13" s="274" t="s">
        <v>486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22289</v>
      </c>
      <c r="AP14" s="272">
        <v>1265</v>
      </c>
      <c r="AQ14" s="273">
        <v>1813</v>
      </c>
      <c r="AR14" s="274">
        <v>-30.2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-89323</v>
      </c>
      <c r="AP15" s="272">
        <v>-5069</v>
      </c>
      <c r="AQ15" s="273">
        <v>-6003</v>
      </c>
      <c r="AR15" s="274">
        <v>-15.6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1765466</v>
      </c>
      <c r="AP16" s="272">
        <v>100197</v>
      </c>
      <c r="AQ16" s="273">
        <v>116291</v>
      </c>
      <c r="AR16" s="274">
        <v>-13.8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8.8000000000000007</v>
      </c>
      <c r="AP21" s="286">
        <v>9.5500000000000007</v>
      </c>
      <c r="AQ21" s="287">
        <v>-0.75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96.5</v>
      </c>
      <c r="AP22" s="291">
        <v>96.7</v>
      </c>
      <c r="AQ22" s="292">
        <v>-0.2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510562</v>
      </c>
      <c r="AP32" s="300">
        <v>28976</v>
      </c>
      <c r="AQ32" s="301">
        <v>49899</v>
      </c>
      <c r="AR32" s="302">
        <v>-41.9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2</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289420</v>
      </c>
      <c r="AP35" s="300">
        <v>16426</v>
      </c>
      <c r="AQ35" s="301">
        <v>13394</v>
      </c>
      <c r="AR35" s="302">
        <v>22.6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26270</v>
      </c>
      <c r="AP36" s="300">
        <v>1491</v>
      </c>
      <c r="AQ36" s="301">
        <v>2489</v>
      </c>
      <c r="AR36" s="302">
        <v>-40.1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625</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5</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-13221</v>
      </c>
      <c r="AP39" s="300">
        <v>-750</v>
      </c>
      <c r="AQ39" s="301">
        <v>-2982</v>
      </c>
      <c r="AR39" s="302">
        <v>-74.8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-561204</v>
      </c>
      <c r="AP40" s="300">
        <v>-31850</v>
      </c>
      <c r="AQ40" s="301">
        <v>-43756</v>
      </c>
      <c r="AR40" s="302">
        <v>-27.2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251827</v>
      </c>
      <c r="AP41" s="300">
        <v>14292</v>
      </c>
      <c r="AQ41" s="301">
        <v>19675</v>
      </c>
      <c r="AR41" s="302">
        <v>-27.4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1056386</v>
      </c>
      <c r="AN51" s="322">
        <v>56631</v>
      </c>
      <c r="AO51" s="323">
        <v>27.7</v>
      </c>
      <c r="AP51" s="324">
        <v>84459</v>
      </c>
      <c r="AQ51" s="325">
        <v>1.6</v>
      </c>
      <c r="AR51" s="326">
        <v>26.1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699276</v>
      </c>
      <c r="AN52" s="330">
        <v>37487</v>
      </c>
      <c r="AO52" s="331">
        <v>105.5</v>
      </c>
      <c r="AP52" s="332">
        <v>47314</v>
      </c>
      <c r="AQ52" s="333">
        <v>14.3</v>
      </c>
      <c r="AR52" s="334">
        <v>91.2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1708667</v>
      </c>
      <c r="AN53" s="322">
        <v>92913</v>
      </c>
      <c r="AO53" s="323">
        <v>64.099999999999994</v>
      </c>
      <c r="AP53" s="324">
        <v>76413</v>
      </c>
      <c r="AQ53" s="325">
        <v>-9.5</v>
      </c>
      <c r="AR53" s="326">
        <v>73.599999999999994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1214991</v>
      </c>
      <c r="AN54" s="330">
        <v>66068</v>
      </c>
      <c r="AO54" s="331">
        <v>76.2</v>
      </c>
      <c r="AP54" s="332">
        <v>39658</v>
      </c>
      <c r="AQ54" s="333">
        <v>-16.2</v>
      </c>
      <c r="AR54" s="334">
        <v>92.4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575998</v>
      </c>
      <c r="AN55" s="322">
        <v>31793</v>
      </c>
      <c r="AO55" s="323">
        <v>-65.8</v>
      </c>
      <c r="AP55" s="324">
        <v>66481</v>
      </c>
      <c r="AQ55" s="325">
        <v>-13</v>
      </c>
      <c r="AR55" s="326">
        <v>-52.8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237980</v>
      </c>
      <c r="AN56" s="330">
        <v>13136</v>
      </c>
      <c r="AO56" s="331">
        <v>-80.099999999999994</v>
      </c>
      <c r="AP56" s="332">
        <v>36120</v>
      </c>
      <c r="AQ56" s="333">
        <v>-8.9</v>
      </c>
      <c r="AR56" s="334">
        <v>-71.2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494961</v>
      </c>
      <c r="AN57" s="322">
        <v>27715</v>
      </c>
      <c r="AO57" s="323">
        <v>-12.8</v>
      </c>
      <c r="AP57" s="324">
        <v>67825</v>
      </c>
      <c r="AQ57" s="325">
        <v>2</v>
      </c>
      <c r="AR57" s="326">
        <v>-14.8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320633</v>
      </c>
      <c r="AN58" s="330">
        <v>17954</v>
      </c>
      <c r="AO58" s="331">
        <v>36.700000000000003</v>
      </c>
      <c r="AP58" s="332">
        <v>39417</v>
      </c>
      <c r="AQ58" s="333">
        <v>9.1</v>
      </c>
      <c r="AR58" s="334">
        <v>27.6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929516</v>
      </c>
      <c r="AN59" s="322">
        <v>52753</v>
      </c>
      <c r="AO59" s="323">
        <v>90.3</v>
      </c>
      <c r="AP59" s="324">
        <v>81158</v>
      </c>
      <c r="AQ59" s="325">
        <v>19.7</v>
      </c>
      <c r="AR59" s="326">
        <v>70.599999999999994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392162</v>
      </c>
      <c r="AN60" s="330">
        <v>22257</v>
      </c>
      <c r="AO60" s="331">
        <v>24</v>
      </c>
      <c r="AP60" s="332">
        <v>45320</v>
      </c>
      <c r="AQ60" s="333">
        <v>15</v>
      </c>
      <c r="AR60" s="334">
        <v>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953106</v>
      </c>
      <c r="AN61" s="337">
        <v>52361</v>
      </c>
      <c r="AO61" s="338">
        <v>20.7</v>
      </c>
      <c r="AP61" s="339">
        <v>75267</v>
      </c>
      <c r="AQ61" s="340">
        <v>0.2</v>
      </c>
      <c r="AR61" s="326">
        <v>20.5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573008</v>
      </c>
      <c r="AN62" s="330">
        <v>31380</v>
      </c>
      <c r="AO62" s="331">
        <v>32.5</v>
      </c>
      <c r="AP62" s="332">
        <v>41566</v>
      </c>
      <c r="AQ62" s="333">
        <v>2.7</v>
      </c>
      <c r="AR62" s="334">
        <v>29.8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ZMDSX9SPK4YVM2B4oQAuji2uyUbyoJVCMYsKDH0hb1vg+Mh1M70ohtC/B14Q4RSgiwYdGFMg18zOTIb6r/0tww==" saltValue="zqhjj2VdaTWfFznKXY2N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86uzs7mf3LMtEpmCKU1pqqkBed2/rk8cMGOYleqqbTpSzqtK2SWgT4IWXft+B+snBKD+wt2uGGlN1b/67wTwuA==" saltValue="JLXzunlMy2jn0jgcFRLz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80" zoomScaleNormal="80" zoomScaleSheetLayoutView="55" workbookViewId="0">
      <selection activeCell="CN58" sqref="CN58"/>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yZ/mMO2j0VobcJb+vr0BZxwfzPF17vZk1AbsPxPUT7Tdd0W3+MRxjxNglnjVBu/WO4clxGGDR7OdbcccxDSL0g==" saltValue="zPVZe8hpHsvenrMw2IbG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25.97</v>
      </c>
      <c r="G47" s="12">
        <v>24.75</v>
      </c>
      <c r="H47" s="12">
        <v>26.05</v>
      </c>
      <c r="I47" s="12">
        <v>27.11</v>
      </c>
      <c r="J47" s="13">
        <v>20.92</v>
      </c>
    </row>
    <row r="48" spans="2:10" ht="57.75" customHeight="1" x14ac:dyDescent="0.2">
      <c r="B48" s="14"/>
      <c r="C48" s="1141" t="s">
        <v>4</v>
      </c>
      <c r="D48" s="1141"/>
      <c r="E48" s="1142"/>
      <c r="F48" s="15">
        <v>8.9499999999999993</v>
      </c>
      <c r="G48" s="16">
        <v>14.24</v>
      </c>
      <c r="H48" s="16">
        <v>14.4</v>
      </c>
      <c r="I48" s="16">
        <v>10.59</v>
      </c>
      <c r="J48" s="17">
        <v>12.34</v>
      </c>
    </row>
    <row r="49" spans="2:10" ht="57.75" customHeight="1" thickBot="1" x14ac:dyDescent="0.25">
      <c r="B49" s="18"/>
      <c r="C49" s="1143" t="s">
        <v>5</v>
      </c>
      <c r="D49" s="1143"/>
      <c r="E49" s="1144"/>
      <c r="F49" s="19">
        <v>0.84</v>
      </c>
      <c r="G49" s="20">
        <v>5.95</v>
      </c>
      <c r="H49" s="20">
        <v>0.77</v>
      </c>
      <c r="I49" s="20" t="s">
        <v>530</v>
      </c>
      <c r="J49" s="21" t="s">
        <v>531</v>
      </c>
    </row>
    <row r="50" spans="2:10" ht="13.2" x14ac:dyDescent="0.2"/>
  </sheetData>
  <sheetProtection algorithmName="SHA-512" hashValue="HnVJw9e2wach1VrIklBMHxwXziBhkLNdP+4N67g65j9ojL4XUQGwwuDxu4rFuzSYPaj6NCFrdSijTHdcr/zKZw==" saltValue="3A1fSaAP7ucJx9JmNSyP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