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172.18.0.16\全庁フォルダ\04_総務政策課\6財政担当\55財政一般\02財政公表\05：財政分析表\令和７年度（R６決算）\②県提出R8.3.●\"/>
    </mc:Choice>
  </mc:AlternateContent>
  <xr:revisionPtr revIDLastSave="0" documentId="13_ncr:1_{796400DB-148D-4C39-BA7F-5E022FFB46B9}" xr6:coauthVersionLast="46" xr6:coauthVersionMax="46" xr10:uidLastSave="{00000000-0000-0000-0000-000000000000}"/>
  <bookViews>
    <workbookView xWindow="-120" yWindow="-120" windowWidth="20730" windowHeight="11160" firstSheet="4"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alcChain>
</file>

<file path=xl/sharedStrings.xml><?xml version="1.0" encoding="utf-8"?>
<sst xmlns="http://schemas.openxmlformats.org/spreadsheetml/2006/main" count="1099" uniqueCount="558">
  <si>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</si>
  <si>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</si>
  <si>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</si>
  <si>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</si>
  <si>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</si>
  <si>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</si>
  <si>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</si>
  <si>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</si>
  <si>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</si>
  <si>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</si>
  <si>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</si>
  <si>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</si>
  <si>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</si>
  <si>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</si>
  <si>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</si>
  <si>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</si>
  <si>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</si>
  <si>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</si>
  <si>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</si>
  <si>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</si>
  <si>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</si>
  <si>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</si>
  <si>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</si>
  <si>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</si>
  <si>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</si>
  <si>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</si>
  <si>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</si>
  <si>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</si>
  <si>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</si>
  <si>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</si>
  <si>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</si>
  <si>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</si>
  <si>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</si>
  <si>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</si>
  <si>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</si>
  <si>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</si>
  <si>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</si>
  <si>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</si>
  <si>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</si>
  <si>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</si>
  <si>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</si>
  <si>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</si>
  <si>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</si>
  <si>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</si>
  <si>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</si>
  <si>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</si>
  <si>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</si>
  <si>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</si>
  <si>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</si>
  <si>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</si>
  <si>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</si>
  <si>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</si>
  <si>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</si>
  <si>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</si>
  <si>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</si>
  <si>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</si>
  <si>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</si>
  <si>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</si>
  <si>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</si>
  <si>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</si>
  <si>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</si>
  <si>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</si>
  <si>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</si>
  <si>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</si>
  <si>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</si>
  <si>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</si>
  <si>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</si>
  <si>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</si>
  <si>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</si>
  <si>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</si>
  <si>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</si>
  <si>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</si>
  <si>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</si>
  <si>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</si>
  <si>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</si>
  <si>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</si>
  <si>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</si>
  <si>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</si>
  <si>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</si>
  <si>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</si>
  <si>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</si>
  <si>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</si>
  <si>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</si>
  <si>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</si>
  <si>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</si>
  <si>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</si>
  <si>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</si>
  <si>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</si>
  <si>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</si>
  <si>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</si>
  <si>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</si>
  <si>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</si>
  <si>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</si>
  <si>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</si>
  <si>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滑川町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</si>
  <si>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</si>
  <si>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</si>
  <si>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</si>
  <si>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</si>
  <si>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</si>
  <si>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</si>
  <si>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</si>
  <si>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</si>
  <si>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</si>
  <si>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</si>
  <si>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</si>
  <si>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</si>
  <si>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</si>
  <si>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</si>
  <si>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</si>
  <si>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</si>
  <si>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</si>
  <si>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</si>
  <si>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</si>
  <si>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</si>
  <si>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</si>
  <si>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</si>
  <si>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</si>
  <si>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</si>
  <si>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</si>
  <si>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</si>
  <si>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</si>
  <si>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</si>
  <si>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</si>
  <si>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</si>
  <si>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</si>
  <si>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</si>
  <si>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</si>
  <si>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</si>
  <si>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</si>
  <si>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</si>
  <si>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</si>
  <si>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</si>
  <si>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</si>
  <si>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</si>
  <si>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</si>
  <si>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</si>
  <si>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</si>
  <si>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</si>
  <si>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</si>
  <si>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</si>
  <si>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</si>
  <si>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</si>
  <si>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</si>
  <si>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</si>
  <si>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</si>
  <si>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</si>
  <si>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</si>
  <si>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</si>
  <si>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</si>
  <si>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</si>
  <si>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</si>
  <si>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</si>
  <si>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</si>
  <si>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</si>
  <si>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</si>
  <si>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</si>
  <si>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</si>
  <si>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</si>
  <si>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</si>
  <si>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</si>
  <si>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</si>
  <si>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</si>
  <si>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</si>
  <si>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</si>
  <si>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</si>
  <si>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</si>
  <si>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</si>
  <si>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</si>
  <si>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</si>
  <si>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</si>
  <si>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</si>
  <si>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</si>
  <si>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</si>
  <si>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</si>
  <si>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</si>
  <si>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</si>
  <si>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</si>
  <si>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</si>
  <si>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</si>
  <si>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</si>
  <si>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</si>
  <si>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</si>
  <si>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</si>
  <si>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</si>
  <si>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</si>
  <si>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</si>
  <si>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</si>
  <si>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</si>
  <si>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</si>
  <si>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</si>
  <si>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</si>
  <si>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</si>
  <si>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</si>
  <si>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</si>
  <si>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</si>
  <si>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</si>
  <si>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</si>
  <si>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</si>
  <si>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</si>
  <si>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</si>
  <si>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</si>
  <si>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</si>
  <si>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埼玉県滑川町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</si>
  <si>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</si>
  <si>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</si>
  <si>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</si>
  <si>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</si>
  <si>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</si>
  <si>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</si>
  <si>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</si>
  <si>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</si>
  <si>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</si>
  <si>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</si>
  <si>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</si>
  <si>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</si>
  <si>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</si>
  <si>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</si>
  <si>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</si>
  <si>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</si>
  <si>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</si>
  <si>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</si>
  <si>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</si>
  <si>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</si>
  <si>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</si>
  <si>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</si>
  <si>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</si>
  <si>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</si>
  <si>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</si>
  <si>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</si>
  <si>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</si>
  <si>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</si>
  <si>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</si>
  <si>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</si>
  <si>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</si>
  <si>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</si>
  <si>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</si>
  <si>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</si>
  <si>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</si>
  <si>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</si>
  <si>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</si>
  <si>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</si>
  <si>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</si>
  <si>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</si>
  <si>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</si>
  <si>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</si>
  <si>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</si>
  <si>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</si>
  <si>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</si>
  <si>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</si>
  <si>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</si>
  <si>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</si>
  <si>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</si>
  <si>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</si>
  <si>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</si>
  <si>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</si>
  <si>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</si>
  <si>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</si>
  <si>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</si>
  <si>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</si>
  <si>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</si>
  <si>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</si>
  <si>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</si>
  <si>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</si>
  <si>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</si>
  <si>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</si>
  <si>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</si>
  <si>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</si>
  <si>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</si>
  <si>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</si>
  <si>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</si>
  <si>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</si>
  <si>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</si>
  <si>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</si>
  <si>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</si>
  <si>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</si>
  <si>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</si>
  <si>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</si>
  <si>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</si>
  <si>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</si>
  <si>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</si>
  <si>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</si>
  <si>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</si>
  <si>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</si>
  <si>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</si>
  <si>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</si>
  <si>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</si>
  <si>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</si>
  <si>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</si>
  <si>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</si>
  <si>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</si>
  <si>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</si>
  <si>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</si>
  <si>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</si>
  <si>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</si>
  <si>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</si>
  <si>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</si>
  <si>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</si>
  <si>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</si>
  <si>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</si>
  <si>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</si>
  <si>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</si>
  <si>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</si>
  <si>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</si>
  <si>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</si>
  <si>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</si>
  <si>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</si>
  <si>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</si>
  <si>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</si>
  <si>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</si>
  <si>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</si>
  <si>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</si>
  <si>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</si>
  <si>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</si>
  <si>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</si>
  <si>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</si>
  <si>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</si>
  <si>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</si>
  <si>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</si>
  <si>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</si>
  <si>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</si>
  <si>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</si>
  <si>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</si>
  <si>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</si>
  <si>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</si>
  <si>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</si>
  <si>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</si>
  <si>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</si>
  <si>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</si>
  <si>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</si>
  <si>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</si>
  <si>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</si>
  <si>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</si>
  <si>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</si>
  <si>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</si>
  <si>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</si>
  <si>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</si>
  <si>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</si>
  <si>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</si>
  <si>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</si>
  <si>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</si>
  <si>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</si>
  <si>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</si>
  <si>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</si>
  <si>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</si>
  <si>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</si>
  <si>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</si>
  <si>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</si>
  <si>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</si>
  <si>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</si>
  <si>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</si>
  <si>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</si>
  <si>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</si>
  <si>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</si>
  <si>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埼玉県滑川町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</si>
  <si>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</si>
  <si>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</si>
  <si>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</si>
  <si>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</si>
  <si>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</si>
  <si>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</si>
  <si>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</si>
  <si>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</si>
  <si>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</si>
  <si>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</si>
  <si>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</si>
  <si>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</si>
  <si>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</si>
  <si>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</si>
  <si>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</si>
  <si>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</si>
  <si>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</si>
  <si>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</si>
  <si>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</si>
  <si>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</si>
  <si>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</si>
  <si>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</si>
  <si>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</si>
  <si>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</si>
  <si>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</si>
  <si>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</si>
  <si>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</si>
  <si>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</si>
  <si>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</si>
  <si>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</si>
  <si>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</si>
  <si>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</si>
  <si>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</si>
  <si>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</si>
  <si>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</si>
  <si>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</si>
  <si>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</si>
  <si>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</si>
  <si>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</si>
  <si>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</si>
  <si>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</si>
  <si>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</si>
  <si>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</si>
  <si>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</si>
  <si>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</si>
  <si>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</si>
  <si>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</si>
  <si>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</si>
  <si>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</si>
  <si>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</si>
  <si>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</si>
  <si>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</si>
  <si>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</si>
  <si>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</si>
  <si>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</si>
  <si>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</si>
  <si>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</si>
  <si>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</si>
  <si>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</si>
  <si>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</si>
  <si>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</si>
  <si>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</si>
  <si>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</si>
  <si>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</si>
  <si>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</si>
  <si>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</si>
  <si>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</si>
  <si>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</si>
  <si>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</si>
  <si>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</si>
  <si>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</si>
  <si>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</si>
  <si>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</si>
  <si>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</si>
  <si>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</si>
  <si>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</si>
  <si>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</si>
  <si>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</si>
  <si>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</si>
  <si>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</si>
  <si>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</si>
  <si>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</si>
  <si>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</si>
  <si>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</si>
  <si>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</si>
  <si>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</si>
  <si>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</si>
  <si>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</si>
  <si>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</si>
  <si>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</si>
  <si>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</si>
  <si>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</si>
  <si>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</si>
  <si>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</si>
  <si>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</si>
  <si>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</si>
  <si>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</si>
  <si>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</si>
  <si>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</si>
  <si>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</si>
  <si>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</si>
  <si>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</si>
  <si>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</si>
  <si>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</si>
  <si>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</si>
  <si>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</si>
  <si>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</si>
  <si>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</si>
  <si>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</si>
  <si>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</si>
  <si>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</si>
  <si>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</si>
  <si>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</si>
  <si>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</si>
  <si>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</si>
  <si>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</si>
  <si>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</si>
  <si>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</si>
  <si>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</si>
  <si>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</si>
  <si>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</si>
  <si>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</si>
  <si>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</si>
  <si>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</si>
  <si>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</si>
  <si>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</si>
  <si>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</si>
  <si>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</si>
  <si>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</si>
  <si>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</si>
  <si>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</si>
  <si>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</si>
  <si>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</si>
  <si>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</si>
  <si>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</si>
  <si>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</si>
  <si>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</si>
  <si>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</si>
  <si>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</si>
  <si>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</si>
  <si>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</si>
  <si>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</si>
  <si>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</si>
  <si>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</si>
  <si>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</si>
  <si>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</si>
  <si>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</si>
  <si>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</si>
  <si>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</si>
  <si>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</si>
  <si>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</si>
  <si>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</si>
  <si>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</si>
  <si>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</si>
  <si>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</si>
  <si>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</si>
  <si>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</si>
  <si>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</si>
  <si>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</si>
  <si>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</si>
  <si>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</si>
  <si>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</si>
  <si>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</si>
  <si>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</si>
  <si>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</si>
  <si>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</si>
  <si>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</si>
  <si>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</si>
  <si>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</si>
  <si>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</si>
  <si>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</si>
  <si>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6.81</t>
  </si>
  <si>
    <t>▲ 0.40</t>
  </si>
  <si>
    <t>水道事業会計</t>
  </si>
  <si>
    <t>下水道事業会計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</si>
  <si>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</si>
  <si>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</si>
  <si>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</si>
  <si>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</si>
  <si>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</si>
  <si>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</si>
  <si>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</si>
  <si>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</si>
  <si>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</si>
  <si>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</si>
  <si>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</si>
  <si>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4">
      <t>コウキョウシセツ</t>
    </rPh>
    <rPh sb="4" eb="6">
      <t>セイビ</t>
    </rPh>
    <rPh sb="6" eb="8">
      <t>キキン</t>
    </rPh>
    <phoneticPr fontId="5"/>
  </si>
  <si>
    <t>まちづくり応援基金</t>
    <rPh sb="5" eb="7">
      <t>オウエン</t>
    </rPh>
    <rPh sb="7" eb="9">
      <t>キキン</t>
    </rPh>
    <phoneticPr fontId="5"/>
  </si>
  <si>
    <t>商工業振興基金</t>
    <rPh sb="0" eb="3">
      <t>ショウコウギョウ</t>
    </rPh>
    <rPh sb="3" eb="7">
      <t>シンコウキキン</t>
    </rPh>
    <phoneticPr fontId="5"/>
  </si>
  <si>
    <t>森林環境基金</t>
    <rPh sb="0" eb="4">
      <t>シンリンカンキョウ</t>
    </rPh>
    <rPh sb="4" eb="6">
      <t>キキン</t>
    </rPh>
    <phoneticPr fontId="5"/>
  </si>
  <si>
    <t>学校施設整備基金</t>
    <rPh sb="0" eb="4">
      <t>ガッコウシセツ</t>
    </rPh>
    <rPh sb="4" eb="8">
      <t>セイビキキン</t>
    </rPh>
    <phoneticPr fontId="5"/>
  </si>
  <si>
    <t>国民健康保険事業</t>
    <rPh sb="0" eb="8">
      <t>コクミンケンコウホケンジギョウ</t>
    </rPh>
    <phoneticPr fontId="2"/>
  </si>
  <si>
    <t>介護保険事業</t>
    <phoneticPr fontId="2"/>
  </si>
  <si>
    <t>後期高齢者医療事業</t>
    <phoneticPr fontId="2"/>
  </si>
  <si>
    <t>水道事業会計</t>
    <phoneticPr fontId="2"/>
  </si>
  <si>
    <t>下水道事業会計</t>
    <phoneticPr fontId="2"/>
  </si>
  <si>
    <t>-</t>
    <phoneticPr fontId="2"/>
  </si>
  <si>
    <t>小川町衛生組合</t>
    <phoneticPr fontId="2"/>
  </si>
  <si>
    <t>比企広域市町村圏組合</t>
    <phoneticPr fontId="2"/>
  </si>
  <si>
    <t>埼玉県後期高齢者医療広域連合</t>
    <phoneticPr fontId="2"/>
  </si>
  <si>
    <t>埼玉県市町村総合事務組合</t>
    <phoneticPr fontId="2"/>
  </si>
  <si>
    <t>彩の国さいたま人づくり広域連合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</si>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</sst>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898-4DEF-874C-F12F1EC907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13689</c:v>
                </c:pt>
                <c:pt idx="1">
                  <c:v>14854</c:v>
                </c:pt>
                <c:pt idx="2">
                  <c:v>18832</c:v>
                </c:pt>
                <c:pt idx="3">
                  <c:v>29338</c:v>
                </c:pt>
                <c:pt idx="4">
                  <c:v>23217</c:v>
                </c:pt>
              </c:numCache>
            </c:numRef>
          </c:val>
          <c:smooth val="0"/>
          <c:extLst>
            <c:ext xmlns:c16="http://schemas.microsoft.com/office/drawing/2014/chart" uri="{C3380CC4-5D6E-409C-BE32-E72D297353CC}">
              <c16:uniqueId val="{00000001-B898-4DEF-874C-F12F1EC907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8.14</c:v>
                </c:pt>
                <c:pt idx="1">
                  <c:v>11.57</c:v>
                </c:pt>
                <c:pt idx="2">
                  <c:v>11.1</c:v>
                </c:pt>
                <c:pt idx="3">
                  <c:v>6.16</c:v>
                </c:pt>
                <c:pt idx="4">
                  <c:v>5.41</c:v>
                </c:pt>
              </c:numCache>
            </c:numRef>
          </c:val>
          <c:extLst>
            <c:ext xmlns:c16="http://schemas.microsoft.com/office/drawing/2014/chart" uri="{C3380CC4-5D6E-409C-BE32-E72D297353CC}">
              <c16:uniqueId val="{00000000-A0EC-4A25-B9D0-C6751DEA77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9.33</c:v>
                </c:pt>
                <c:pt idx="1">
                  <c:v>17.28</c:v>
                </c:pt>
                <c:pt idx="2">
                  <c:v>25.43</c:v>
                </c:pt>
                <c:pt idx="3">
                  <c:v>22.98</c:v>
                </c:pt>
                <c:pt idx="4">
                  <c:v>21.98</c:v>
                </c:pt>
              </c:numCache>
            </c:numRef>
          </c:val>
          <c:extLst>
            <c:ext xmlns:c16="http://schemas.microsoft.com/office/drawing/2014/chart" uri="{C3380CC4-5D6E-409C-BE32-E72D297353CC}">
              <c16:uniqueId val="{00000001-A0EC-4A25-B9D0-C6751DEA77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7.86</c:v>
                </c:pt>
                <c:pt idx="1">
                  <c:v>12.78</c:v>
                </c:pt>
                <c:pt idx="2">
                  <c:v>6.94</c:v>
                </c:pt>
                <c:pt idx="3">
                  <c:v>-6.81</c:v>
                </c:pt>
                <c:pt idx="4">
                  <c:v>-0.4</c:v>
                </c:pt>
              </c:numCache>
            </c:numRef>
          </c:val>
          <c:smooth val="0"/>
          <c:extLst>
            <c:ext xmlns:c16="http://schemas.microsoft.com/office/drawing/2014/chart" uri="{C3380CC4-5D6E-409C-BE32-E72D297353CC}">
              <c16:uniqueId val="{00000002-A0EC-4A25-B9D0-C6751DEA77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0.86</c:v>
                </c:pt>
                <c:pt idx="2">
                  <c:v>#N/A</c:v>
                </c:pt>
                <c:pt idx="3">
                  <c:v>1.1499999999999999</c:v>
                </c:pt>
                <c:pt idx="4">
                  <c:v>#N/A</c:v>
                </c:pt>
                <c:pt idx="5">
                  <c:v>1.58</c:v>
                </c:pt>
                <c:pt idx="6">
                  <c:v>0</c:v>
                </c:pt>
                <c:pt idx="7">
                  <c:v>0</c:v>
                </c:pt>
                <c:pt idx="8">
                  <c:v>0</c:v>
                </c:pt>
                <c:pt idx="9">
                  <c:v>0</c:v>
                </c:pt>
              </c:numCache>
            </c:numRef>
          </c:val>
          <c:extLst>
            <c:ext xmlns:c16="http://schemas.microsoft.com/office/drawing/2014/chart" uri="{C3380CC4-5D6E-409C-BE32-E72D297353CC}">
              <c16:uniqueId val="{00000000-CBB2-4DA0-8ADC-CC411D98B5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B2-4DA0-8ADC-CC411D98B5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B2-4DA0-8ADC-CC411D98B52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B2-4DA0-8ADC-CC411D98B52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0.26</c:v>
                </c:pt>
                <c:pt idx="4">
                  <c:v>#N/A</c:v>
                </c:pt>
                <c:pt idx="5">
                  <c:v>0.28000000000000003</c:v>
                </c:pt>
                <c:pt idx="6">
                  <c:v>#N/A</c:v>
                </c:pt>
                <c:pt idx="7">
                  <c:v>0.27</c:v>
                </c:pt>
                <c:pt idx="8">
                  <c:v>#N/A</c:v>
                </c:pt>
                <c:pt idx="9">
                  <c:v>0.24</c:v>
                </c:pt>
              </c:numCache>
            </c:numRef>
          </c:val>
          <c:extLst>
            <c:ext xmlns:c16="http://schemas.microsoft.com/office/drawing/2014/chart" uri="{C3380CC4-5D6E-409C-BE32-E72D297353CC}">
              <c16:uniqueId val="{00000004-CBB2-4DA0-8ADC-CC411D98B52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1.1299999999999999</c:v>
                </c:pt>
                <c:pt idx="4">
                  <c:v>#N/A</c:v>
                </c:pt>
                <c:pt idx="5">
                  <c:v>0.52</c:v>
                </c:pt>
                <c:pt idx="6">
                  <c:v>#N/A</c:v>
                </c:pt>
                <c:pt idx="7">
                  <c:v>0.72</c:v>
                </c:pt>
                <c:pt idx="8">
                  <c:v>#N/A</c:v>
                </c:pt>
                <c:pt idx="9">
                  <c:v>1.1599999999999999</c:v>
                </c:pt>
              </c:numCache>
            </c:numRef>
          </c:val>
          <c:extLst>
            <c:ext xmlns:c16="http://schemas.microsoft.com/office/drawing/2014/chart" uri="{C3380CC4-5D6E-409C-BE32-E72D297353CC}">
              <c16:uniqueId val="{00000005-CBB2-4DA0-8ADC-CC411D98B52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2.4300000000000002</c:v>
                </c:pt>
                <c:pt idx="2">
                  <c:v>#N/A</c:v>
                </c:pt>
                <c:pt idx="3">
                  <c:v>3.57</c:v>
                </c:pt>
                <c:pt idx="4">
                  <c:v>#N/A</c:v>
                </c:pt>
                <c:pt idx="5">
                  <c:v>2.81</c:v>
                </c:pt>
                <c:pt idx="6">
                  <c:v>#N/A</c:v>
                </c:pt>
                <c:pt idx="7">
                  <c:v>2.29</c:v>
                </c:pt>
                <c:pt idx="8">
                  <c:v>#N/A</c:v>
                </c:pt>
                <c:pt idx="9">
                  <c:v>4</c:v>
                </c:pt>
              </c:numCache>
            </c:numRef>
          </c:val>
          <c:extLst>
            <c:ext xmlns:c16="http://schemas.microsoft.com/office/drawing/2014/chart" uri="{C3380CC4-5D6E-409C-BE32-E72D297353CC}">
              <c16:uniqueId val="{00000006-CBB2-4DA0-8ADC-CC411D98B52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8.14</c:v>
                </c:pt>
                <c:pt idx="2">
                  <c:v>#N/A</c:v>
                </c:pt>
                <c:pt idx="3">
                  <c:v>11.57</c:v>
                </c:pt>
                <c:pt idx="4">
                  <c:v>#N/A</c:v>
                </c:pt>
                <c:pt idx="5">
                  <c:v>11.1</c:v>
                </c:pt>
                <c:pt idx="6">
                  <c:v>#N/A</c:v>
                </c:pt>
                <c:pt idx="7">
                  <c:v>6.16</c:v>
                </c:pt>
                <c:pt idx="8">
                  <c:v>#N/A</c:v>
                </c:pt>
                <c:pt idx="9">
                  <c:v>5.41</c:v>
                </c:pt>
              </c:numCache>
            </c:numRef>
          </c:val>
          <c:extLst>
            <c:ext xmlns:c16="http://schemas.microsoft.com/office/drawing/2014/chart" uri="{C3380CC4-5D6E-409C-BE32-E72D297353CC}">
              <c16:uniqueId val="{00000007-CBB2-4DA0-8ADC-CC411D98B52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1.48</c:v>
                </c:pt>
                <c:pt idx="8">
                  <c:v>#N/A</c:v>
                </c:pt>
                <c:pt idx="9">
                  <c:v>6.29</c:v>
                </c:pt>
              </c:numCache>
            </c:numRef>
          </c:val>
          <c:extLst>
            <c:ext xmlns:c16="http://schemas.microsoft.com/office/drawing/2014/chart" uri="{C3380CC4-5D6E-409C-BE32-E72D297353CC}">
              <c16:uniqueId val="{00000008-CBB2-4DA0-8ADC-CC411D98B5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20.72</c:v>
                </c:pt>
                <c:pt idx="2">
                  <c:v>#N/A</c:v>
                </c:pt>
                <c:pt idx="3">
                  <c:v>19.57</c:v>
                </c:pt>
                <c:pt idx="4">
                  <c:v>#N/A</c:v>
                </c:pt>
                <c:pt idx="5">
                  <c:v>21.41</c:v>
                </c:pt>
                <c:pt idx="6">
                  <c:v>#N/A</c:v>
                </c:pt>
                <c:pt idx="7">
                  <c:v>22.73</c:v>
                </c:pt>
                <c:pt idx="8">
                  <c:v>#N/A</c:v>
                </c:pt>
                <c:pt idx="9">
                  <c:v>23.74</c:v>
                </c:pt>
              </c:numCache>
            </c:numRef>
          </c:val>
          <c:extLst>
            <c:ext xmlns:c16="http://schemas.microsoft.com/office/drawing/2014/chart" uri="{C3380CC4-5D6E-409C-BE32-E72D297353CC}">
              <c16:uniqueId val="{00000009-CBB2-4DA0-8ADC-CC411D98B5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433</c:v>
                </c:pt>
                <c:pt idx="5">
                  <c:v>440</c:v>
                </c:pt>
                <c:pt idx="8">
                  <c:v>446</c:v>
                </c:pt>
                <c:pt idx="11">
                  <c:v>427</c:v>
                </c:pt>
                <c:pt idx="14">
                  <c:v>431</c:v>
                </c:pt>
              </c:numCache>
            </c:numRef>
          </c:val>
          <c:extLst>
            <c:ext xmlns:c16="http://schemas.microsoft.com/office/drawing/2014/chart" uri="{C3380CC4-5D6E-409C-BE32-E72D297353CC}">
              <c16:uniqueId val="{00000000-8D3B-4A48-8234-B72A546969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3B-4A48-8234-B72A546969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2-8D3B-4A48-8234-B72A546969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23</c:v>
                </c:pt>
                <c:pt idx="6">
                  <c:v>26</c:v>
                </c:pt>
                <c:pt idx="9">
                  <c:v>27</c:v>
                </c:pt>
                <c:pt idx="12">
                  <c:v>27</c:v>
                </c:pt>
              </c:numCache>
            </c:numRef>
          </c:val>
          <c:extLst>
            <c:ext xmlns:c16="http://schemas.microsoft.com/office/drawing/2014/chart" uri="{C3380CC4-5D6E-409C-BE32-E72D297353CC}">
              <c16:uniqueId val="{00000003-8D3B-4A48-8234-B72A546969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c:v>
                </c:pt>
                <c:pt idx="3">
                  <c:v>148</c:v>
                </c:pt>
                <c:pt idx="6">
                  <c:v>151</c:v>
                </c:pt>
                <c:pt idx="9">
                  <c:v>185</c:v>
                </c:pt>
                <c:pt idx="12">
                  <c:v>169</c:v>
                </c:pt>
              </c:numCache>
            </c:numRef>
          </c:val>
          <c:extLst>
            <c:ext xmlns:c16="http://schemas.microsoft.com/office/drawing/2014/chart" uri="{C3380CC4-5D6E-409C-BE32-E72D297353CC}">
              <c16:uniqueId val="{00000004-8D3B-4A48-8234-B72A546969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3B-4A48-8234-B72A546969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3B-4A48-8234-B72A546969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587</c:v>
                </c:pt>
                <c:pt idx="3">
                  <c:v>601</c:v>
                </c:pt>
                <c:pt idx="6">
                  <c:v>604</c:v>
                </c:pt>
                <c:pt idx="9">
                  <c:v>554</c:v>
                </c:pt>
                <c:pt idx="12">
                  <c:v>544</c:v>
                </c:pt>
              </c:numCache>
            </c:numRef>
          </c:val>
          <c:extLst>
            <c:ext xmlns:c16="http://schemas.microsoft.com/office/drawing/2014/chart" uri="{C3380CC4-5D6E-409C-BE32-E72D297353CC}">
              <c16:uniqueId val="{00000007-8D3B-4A48-8234-B72A546969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335</c:v>
                </c:pt>
                <c:pt idx="2">
                  <c:v>#N/A</c:v>
                </c:pt>
                <c:pt idx="3">
                  <c:v>#N/A</c:v>
                </c:pt>
                <c:pt idx="4">
                  <c:v>332</c:v>
                </c:pt>
                <c:pt idx="5">
                  <c:v>#N/A</c:v>
                </c:pt>
                <c:pt idx="6">
                  <c:v>#N/A</c:v>
                </c:pt>
                <c:pt idx="7">
                  <c:v>335</c:v>
                </c:pt>
                <c:pt idx="8">
                  <c:v>#N/A</c:v>
                </c:pt>
                <c:pt idx="9">
                  <c:v>#N/A</c:v>
                </c:pt>
                <c:pt idx="10">
                  <c:v>339</c:v>
                </c:pt>
                <c:pt idx="11">
                  <c:v>#N/A</c:v>
                </c:pt>
                <c:pt idx="12">
                  <c:v>#N/A</c:v>
                </c:pt>
                <c:pt idx="13">
                  <c:v>309</c:v>
                </c:pt>
                <c:pt idx="14">
                  <c:v>#N/A</c:v>
                </c:pt>
              </c:numCache>
            </c:numRef>
          </c:val>
          <c:smooth val="0"/>
          <c:extLst>
            <c:ext xmlns:c16="http://schemas.microsoft.com/office/drawing/2014/chart" uri="{C3380CC4-5D6E-409C-BE32-E72D297353CC}">
              <c16:uniqueId val="{00000008-8D3B-4A48-8234-B72A546969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5236</c:v>
                </c:pt>
                <c:pt idx="5">
                  <c:v>5259</c:v>
                </c:pt>
                <c:pt idx="8">
                  <c:v>5035</c:v>
                </c:pt>
                <c:pt idx="11">
                  <c:v>4835</c:v>
                </c:pt>
                <c:pt idx="14">
                  <c:v>4549</c:v>
                </c:pt>
              </c:numCache>
            </c:numRef>
          </c:val>
          <c:extLst>
            <c:ext xmlns:c16="http://schemas.microsoft.com/office/drawing/2014/chart" uri="{C3380CC4-5D6E-409C-BE32-E72D297353CC}">
              <c16:uniqueId val="{00000000-7D8C-4C11-A185-D0EE64322A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D8C-4C11-A185-D0EE64322A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1024</c:v>
                </c:pt>
                <c:pt idx="5">
                  <c:v>1587</c:v>
                </c:pt>
                <c:pt idx="8">
                  <c:v>2038</c:v>
                </c:pt>
                <c:pt idx="11">
                  <c:v>2250</c:v>
                </c:pt>
                <c:pt idx="14">
                  <c:v>2214</c:v>
                </c:pt>
              </c:numCache>
            </c:numRef>
          </c:val>
          <c:extLst>
            <c:ext xmlns:c16="http://schemas.microsoft.com/office/drawing/2014/chart" uri="{C3380CC4-5D6E-409C-BE32-E72D297353CC}">
              <c16:uniqueId val="{00000002-7D8C-4C11-A185-D0EE64322A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8C-4C11-A185-D0EE64322A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8C-4C11-A185-D0EE64322A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8C-4C11-A185-D0EE64322A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806</c:v>
                </c:pt>
                <c:pt idx="3">
                  <c:v>782</c:v>
                </c:pt>
                <c:pt idx="6">
                  <c:v>773</c:v>
                </c:pt>
                <c:pt idx="9">
                  <c:v>783</c:v>
                </c:pt>
                <c:pt idx="12">
                  <c:v>782</c:v>
                </c:pt>
              </c:numCache>
            </c:numRef>
          </c:val>
          <c:extLst>
            <c:ext xmlns:c16="http://schemas.microsoft.com/office/drawing/2014/chart" uri="{C3380CC4-5D6E-409C-BE32-E72D297353CC}">
              <c16:uniqueId val="{00000006-7D8C-4C11-A185-D0EE64322A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282</c:v>
                </c:pt>
                <c:pt idx="3">
                  <c:v>279</c:v>
                </c:pt>
                <c:pt idx="6">
                  <c:v>266</c:v>
                </c:pt>
                <c:pt idx="9">
                  <c:v>278</c:v>
                </c:pt>
                <c:pt idx="12">
                  <c:v>280</c:v>
                </c:pt>
              </c:numCache>
            </c:numRef>
          </c:val>
          <c:extLst>
            <c:ext xmlns:c16="http://schemas.microsoft.com/office/drawing/2014/chart" uri="{C3380CC4-5D6E-409C-BE32-E72D297353CC}">
              <c16:uniqueId val="{00000007-7D8C-4C11-A185-D0EE64322A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1439</c:v>
                </c:pt>
                <c:pt idx="3">
                  <c:v>1361</c:v>
                </c:pt>
                <c:pt idx="6">
                  <c:v>1277</c:v>
                </c:pt>
                <c:pt idx="9">
                  <c:v>1304</c:v>
                </c:pt>
                <c:pt idx="12">
                  <c:v>1386</c:v>
                </c:pt>
              </c:numCache>
            </c:numRef>
          </c:val>
          <c:extLst>
            <c:ext xmlns:c16="http://schemas.microsoft.com/office/drawing/2014/chart" uri="{C3380CC4-5D6E-409C-BE32-E72D297353CC}">
              <c16:uniqueId val="{00000008-7D8C-4C11-A185-D0EE64322A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D8C-4C11-A185-D0EE64322A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5301</c:v>
                </c:pt>
                <c:pt idx="3">
                  <c:v>5403</c:v>
                </c:pt>
                <c:pt idx="6">
                  <c:v>5093</c:v>
                </c:pt>
                <c:pt idx="9">
                  <c:v>4982</c:v>
                </c:pt>
                <c:pt idx="12">
                  <c:v>4701</c:v>
                </c:pt>
              </c:numCache>
            </c:numRef>
          </c:val>
          <c:extLst>
            <c:ext xmlns:c16="http://schemas.microsoft.com/office/drawing/2014/chart" uri="{C3380CC4-5D6E-409C-BE32-E72D297353CC}">
              <c16:uniqueId val="{0000000A-7D8C-4C11-A185-D0EE64322A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1569</c:v>
                </c:pt>
                <c:pt idx="2">
                  <c:v>#N/A</c:v>
                </c:pt>
                <c:pt idx="3">
                  <c:v>#N/A</c:v>
                </c:pt>
                <c:pt idx="4">
                  <c:v>978</c:v>
                </c:pt>
                <c:pt idx="5">
                  <c:v>#N/A</c:v>
                </c:pt>
                <c:pt idx="6">
                  <c:v>#N/A</c:v>
                </c:pt>
                <c:pt idx="7">
                  <c:v>335</c:v>
                </c:pt>
                <c:pt idx="8">
                  <c:v>#N/A</c:v>
                </c:pt>
                <c:pt idx="9">
                  <c:v>#N/A</c:v>
                </c:pt>
                <c:pt idx="10">
                  <c:v>263</c:v>
                </c:pt>
                <c:pt idx="11">
                  <c:v>#N/A</c:v>
                </c:pt>
                <c:pt idx="12">
                  <c:v>#N/A</c:v>
                </c:pt>
                <c:pt idx="13">
                  <c:v>386</c:v>
                </c:pt>
                <c:pt idx="14">
                  <c:v>#N/A</c:v>
                </c:pt>
              </c:numCache>
            </c:numRef>
          </c:val>
          <c:smooth val="0"/>
          <c:extLst>
            <c:ext xmlns:c16="http://schemas.microsoft.com/office/drawing/2014/chart" uri="{C3380CC4-5D6E-409C-BE32-E72D297353CC}">
              <c16:uniqueId val="{0000000B-7D8C-4C11-A185-D0EE64322A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1221</c:v>
                </c:pt>
                <c:pt idx="1">
                  <c:v>1121</c:v>
                </c:pt>
                <c:pt idx="2">
                  <c:v>1124</c:v>
                </c:pt>
              </c:numCache>
            </c:numRef>
          </c:val>
          <c:extLst>
            <c:ext xmlns:c16="http://schemas.microsoft.com/office/drawing/2014/chart" uri="{C3380CC4-5D6E-409C-BE32-E72D297353CC}">
              <c16:uniqueId val="{00000000-B95B-44D0-AD0A-AFFA6FE123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195</c:v>
                </c:pt>
                <c:pt idx="1">
                  <c:v>216</c:v>
                </c:pt>
                <c:pt idx="2">
                  <c:v>235</c:v>
                </c:pt>
              </c:numCache>
            </c:numRef>
          </c:val>
          <c:extLst>
            <c:ext xmlns:c16="http://schemas.microsoft.com/office/drawing/2014/chart" uri="{C3380CC4-5D6E-409C-BE32-E72D297353CC}">
              <c16:uniqueId val="{00000001-B95B-44D0-AD0A-AFFA6FE123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c:v>
                </c:pt>
                <c:pt idx="1">
                  <c:v>421</c:v>
                </c:pt>
                <c:pt idx="2">
                  <c:v>434</c:v>
                </c:pt>
              </c:numCache>
            </c:numRef>
          </c:val>
          <c:extLst>
            <c:ext xmlns:c16="http://schemas.microsoft.com/office/drawing/2014/chart" uri="{C3380CC4-5D6E-409C-BE32-E72D297353CC}">
              <c16:uniqueId val="{00000002-B95B-44D0-AD0A-AFFA6FE123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元利償還金は、</a:t>
          </a:r>
          <a:r>
            <a:rPr kumimoji="1" lang="en-US" altLang="ja-JP" sz="1300">
              <a:solidFill>
                <a:sysClr val="windowText" lastClr="000000"/>
              </a:solidFill>
              <a:latin typeface="ＭＳ ゴシック" pitchFamily="49" charset="-128"/>
              <a:ea typeface="ＭＳ ゴシック" pitchFamily="49" charset="-128"/>
            </a:rPr>
            <a:t>H15</a:t>
          </a:r>
          <a:r>
            <a:rPr kumimoji="1" lang="ja-JP" altLang="en-US" sz="1300">
              <a:solidFill>
                <a:sysClr val="windowText" lastClr="000000"/>
              </a:solidFill>
              <a:latin typeface="ＭＳ ゴシック" pitchFamily="49" charset="-128"/>
              <a:ea typeface="ＭＳ ゴシック" pitchFamily="49" charset="-128"/>
            </a:rPr>
            <a:t>年度借入の臨時財政対策債や滑川高校西通線整備事業債等に係る償還が令和</a:t>
          </a:r>
          <a:r>
            <a:rPr kumimoji="1" lang="en-US" altLang="ja-JP" sz="1300">
              <a:solidFill>
                <a:sysClr val="windowText" lastClr="000000"/>
              </a:solidFill>
              <a:latin typeface="ＭＳ ゴシック" pitchFamily="49" charset="-128"/>
              <a:ea typeface="ＭＳ ゴシック" pitchFamily="49" charset="-128"/>
            </a:rPr>
            <a:t>5</a:t>
          </a:r>
          <a:r>
            <a:rPr kumimoji="1" lang="ja-JP" altLang="en-US" sz="1300">
              <a:solidFill>
                <a:sysClr val="windowText" lastClr="000000"/>
              </a:solidFill>
              <a:latin typeface="ＭＳ ゴシック" pitchFamily="49" charset="-128"/>
              <a:ea typeface="ＭＳ ゴシック" pitchFamily="49" charset="-128"/>
            </a:rPr>
            <a:t>年度に終了したことに伴い、令和６年度元利償還金は前年度と比較し、△</a:t>
          </a:r>
          <a:r>
            <a:rPr kumimoji="1" lang="en-US" altLang="ja-JP" sz="1300">
              <a:solidFill>
                <a:sysClr val="windowText" lastClr="000000"/>
              </a:solidFill>
              <a:latin typeface="ＭＳ ゴシック" pitchFamily="49" charset="-128"/>
              <a:ea typeface="ＭＳ ゴシック" pitchFamily="49" charset="-128"/>
            </a:rPr>
            <a:t>10</a:t>
          </a:r>
          <a:r>
            <a:rPr kumimoji="1" lang="ja-JP" altLang="en-US" sz="1300">
              <a:solidFill>
                <a:sysClr val="windowText" lastClr="000000"/>
              </a:solidFill>
              <a:latin typeface="ＭＳ ゴシック" pitchFamily="49" charset="-128"/>
              <a:ea typeface="ＭＳ ゴシック" pitchFamily="49" charset="-128"/>
            </a:rPr>
            <a:t>百万円（△</a:t>
          </a:r>
          <a:r>
            <a:rPr kumimoji="1" lang="en-US" altLang="ja-JP" sz="1300">
              <a:solidFill>
                <a:sysClr val="windowText" lastClr="000000"/>
              </a:solidFill>
              <a:latin typeface="ＭＳ ゴシック" pitchFamily="49" charset="-128"/>
              <a:ea typeface="ＭＳ ゴシック" pitchFamily="49" charset="-128"/>
            </a:rPr>
            <a:t>1.8</a:t>
          </a:r>
          <a:r>
            <a:rPr kumimoji="1" lang="ja-JP" altLang="en-US" sz="1300">
              <a:solidFill>
                <a:sysClr val="windowText" lastClr="000000"/>
              </a:solidFill>
              <a:latin typeface="ＭＳ ゴシック" pitchFamily="49" charset="-128"/>
              <a:ea typeface="ＭＳ ゴシック" pitchFamily="49" charset="-128"/>
            </a:rPr>
            <a:t>％）減額となった。公営企業債の元利償還金に対する繰入金については、水道事業会計、下水道事業会計が</a:t>
          </a:r>
          <a:r>
            <a:rPr kumimoji="1" lang="en-US" altLang="ja-JP" sz="1300">
              <a:solidFill>
                <a:sysClr val="windowText" lastClr="000000"/>
              </a:solidFill>
              <a:latin typeface="ＭＳ ゴシック" pitchFamily="49" charset="-128"/>
              <a:ea typeface="ＭＳ ゴシック" pitchFamily="49" charset="-128"/>
            </a:rPr>
            <a:t>H</a:t>
          </a:r>
          <a:r>
            <a:rPr kumimoji="1" lang="ja-JP" altLang="en-US" sz="1300">
              <a:solidFill>
                <a:sysClr val="windowText" lastClr="000000"/>
              </a:solidFill>
              <a:latin typeface="ＭＳ ゴシック" pitchFamily="49" charset="-128"/>
              <a:ea typeface="ＭＳ ゴシック" pitchFamily="49" charset="-128"/>
            </a:rPr>
            <a:t>５年に発行した地方債の償還完了等に伴い、前年度と比較し、△</a:t>
          </a:r>
          <a:r>
            <a:rPr kumimoji="1" lang="en-US" altLang="ja-JP" sz="1300">
              <a:solidFill>
                <a:sysClr val="windowText" lastClr="000000"/>
              </a:solidFill>
              <a:latin typeface="ＭＳ ゴシック" pitchFamily="49" charset="-128"/>
              <a:ea typeface="ＭＳ ゴシック" pitchFamily="49" charset="-128"/>
            </a:rPr>
            <a:t>16</a:t>
          </a:r>
          <a:r>
            <a:rPr kumimoji="1" lang="ja-JP" altLang="en-US" sz="1300">
              <a:solidFill>
                <a:sysClr val="windowText" lastClr="000000"/>
              </a:solidFill>
              <a:latin typeface="ＭＳ ゴシック" pitchFamily="49" charset="-128"/>
              <a:ea typeface="ＭＳ ゴシック" pitchFamily="49" charset="-128"/>
            </a:rPr>
            <a:t>百万円（△</a:t>
          </a:r>
          <a:r>
            <a:rPr kumimoji="1" lang="en-US" altLang="ja-JP" sz="1300">
              <a:solidFill>
                <a:sysClr val="windowText" lastClr="000000"/>
              </a:solidFill>
              <a:latin typeface="ＭＳ ゴシック" pitchFamily="49" charset="-128"/>
              <a:ea typeface="ＭＳ ゴシック" pitchFamily="49" charset="-128"/>
            </a:rPr>
            <a:t>8.6</a:t>
          </a:r>
          <a:r>
            <a:rPr kumimoji="1" lang="ja-JP" altLang="en-US" sz="1300">
              <a:solidFill>
                <a:sysClr val="windowText" lastClr="000000"/>
              </a:solidFill>
              <a:latin typeface="ＭＳ ゴシック" pitchFamily="49" charset="-128"/>
              <a:ea typeface="ＭＳ ゴシック" pitchFamily="49" charset="-128"/>
            </a:rPr>
            <a:t>％）減額となった。算入公債費等は、令和５年度普通交付税の追加交付分（</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臨時財政対策債償還基金費</a:t>
          </a:r>
          <a:r>
            <a:rPr kumimoji="1" lang="ja-JP" altLang="en-US" sz="1300">
              <a:solidFill>
                <a:sysClr val="windowText" lastClr="000000"/>
              </a:solidFill>
              <a:latin typeface="ＭＳ ゴシック" pitchFamily="49" charset="-128"/>
              <a:ea typeface="ＭＳ ゴシック" pitchFamily="49" charset="-128"/>
            </a:rPr>
            <a:t>）が特定財源へ計上となり、前年度と比較し、４百万円増額となった。実質公債費比率（分子）は昨年度と比較し、△</a:t>
          </a:r>
          <a:r>
            <a:rPr kumimoji="1" lang="en-US" altLang="ja-JP" sz="1300">
              <a:solidFill>
                <a:sysClr val="windowText" lastClr="000000"/>
              </a:solidFill>
              <a:latin typeface="ＭＳ ゴシック" pitchFamily="49" charset="-128"/>
              <a:ea typeface="ＭＳ ゴシック" pitchFamily="49" charset="-128"/>
            </a:rPr>
            <a:t>30</a:t>
          </a:r>
          <a:r>
            <a:rPr kumimoji="1" lang="ja-JP" altLang="en-US" sz="1300">
              <a:solidFill>
                <a:sysClr val="windowText" lastClr="000000"/>
              </a:solidFill>
              <a:latin typeface="ＭＳ ゴシック" pitchFamily="49" charset="-128"/>
              <a:ea typeface="ＭＳ ゴシック" pitchFamily="49" charset="-128"/>
            </a:rPr>
            <a:t>百万円の減額となっている。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令和６年度は、地方債を新たに</a:t>
          </a:r>
          <a:r>
            <a:rPr kumimoji="1" lang="en-US" altLang="ja-JP" sz="1400">
              <a:solidFill>
                <a:sysClr val="windowText" lastClr="000000"/>
              </a:solidFill>
              <a:latin typeface="ＭＳ ゴシック" pitchFamily="49" charset="-128"/>
              <a:ea typeface="ＭＳ ゴシック" pitchFamily="49" charset="-128"/>
            </a:rPr>
            <a:t>244</a:t>
          </a:r>
          <a:r>
            <a:rPr kumimoji="1" lang="ja-JP" altLang="en-US" sz="1400">
              <a:solidFill>
                <a:sysClr val="windowText" lastClr="000000"/>
              </a:solidFill>
              <a:latin typeface="ＭＳ ゴシック" pitchFamily="49" charset="-128"/>
              <a:ea typeface="ＭＳ ゴシック" pitchFamily="49" charset="-128"/>
            </a:rPr>
            <a:t>百万円発行したが、令和６年度償還額は</a:t>
          </a:r>
          <a:r>
            <a:rPr kumimoji="1" lang="en-US" altLang="ja-JP" sz="1400">
              <a:solidFill>
                <a:sysClr val="windowText" lastClr="000000"/>
              </a:solidFill>
              <a:latin typeface="ＭＳ ゴシック" pitchFamily="49" charset="-128"/>
              <a:ea typeface="ＭＳ ゴシック" pitchFamily="49" charset="-128"/>
            </a:rPr>
            <a:t>544</a:t>
          </a:r>
          <a:r>
            <a:rPr kumimoji="1" lang="ja-JP" altLang="en-US" sz="1400">
              <a:solidFill>
                <a:sysClr val="windowText" lastClr="000000"/>
              </a:solidFill>
              <a:latin typeface="ＭＳ ゴシック" pitchFamily="49" charset="-128"/>
              <a:ea typeface="ＭＳ ゴシック" pitchFamily="49" charset="-128"/>
            </a:rPr>
            <a:t>百万円であり、地方債現在高は</a:t>
          </a:r>
          <a:r>
            <a:rPr kumimoji="1" lang="en-US" altLang="ja-JP" sz="1400">
              <a:solidFill>
                <a:sysClr val="windowText" lastClr="000000"/>
              </a:solidFill>
              <a:latin typeface="ＭＳ ゴシック" pitchFamily="49" charset="-128"/>
              <a:ea typeface="ＭＳ ゴシック" pitchFamily="49" charset="-128"/>
            </a:rPr>
            <a:t>4,701</a:t>
          </a:r>
          <a:r>
            <a:rPr kumimoji="1" lang="ja-JP" altLang="en-US" sz="1400">
              <a:solidFill>
                <a:sysClr val="windowText" lastClr="000000"/>
              </a:solidFill>
              <a:latin typeface="ＭＳ ゴシック" pitchFamily="49" charset="-128"/>
              <a:ea typeface="ＭＳ ゴシック" pitchFamily="49" charset="-128"/>
            </a:rPr>
            <a:t>百万円で前年度と比較し、△</a:t>
          </a:r>
          <a:r>
            <a:rPr kumimoji="1" lang="en-US" altLang="ja-JP" sz="1400">
              <a:solidFill>
                <a:sysClr val="windowText" lastClr="000000"/>
              </a:solidFill>
              <a:latin typeface="ＭＳ ゴシック" pitchFamily="49" charset="-128"/>
              <a:ea typeface="ＭＳ ゴシック" pitchFamily="49" charset="-128"/>
            </a:rPr>
            <a:t>281</a:t>
          </a:r>
          <a:r>
            <a:rPr kumimoji="1" lang="ja-JP" altLang="en-US" sz="1400">
              <a:solidFill>
                <a:sysClr val="windowText" lastClr="000000"/>
              </a:solidFill>
              <a:latin typeface="ＭＳ ゴシック" pitchFamily="49" charset="-128"/>
              <a:ea typeface="ＭＳ ゴシック" pitchFamily="49" charset="-128"/>
            </a:rPr>
            <a:t>百万円減額となった。公営企業債等繰入見込額は事業会計において企業債発行や各事業会計の準元利</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元金（</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か年平均）の割合が</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増加したことにより</a:t>
          </a:r>
          <a:r>
            <a:rPr kumimoji="1" lang="ja-JP" altLang="en-US" sz="1400">
              <a:solidFill>
                <a:sysClr val="windowText" lastClr="000000"/>
              </a:solidFill>
              <a:latin typeface="ＭＳ ゴシック" pitchFamily="49" charset="-128"/>
              <a:ea typeface="ＭＳ ゴシック" pitchFamily="49" charset="-128"/>
            </a:rPr>
            <a:t>前年度と比較し、</a:t>
          </a:r>
          <a:r>
            <a:rPr kumimoji="1" lang="en-US" altLang="ja-JP" sz="1400">
              <a:solidFill>
                <a:sysClr val="windowText" lastClr="000000"/>
              </a:solidFill>
              <a:latin typeface="ＭＳ ゴシック" pitchFamily="49" charset="-128"/>
              <a:ea typeface="ＭＳ ゴシック" pitchFamily="49" charset="-128"/>
            </a:rPr>
            <a:t>82</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+6.3</a:t>
          </a:r>
          <a:r>
            <a:rPr kumimoji="1" lang="ja-JP" altLang="en-US" sz="1400">
              <a:solidFill>
                <a:sysClr val="windowText" lastClr="000000"/>
              </a:solidFill>
              <a:latin typeface="ＭＳ ゴシック" pitchFamily="49" charset="-128"/>
              <a:ea typeface="ＭＳ ゴシック" pitchFamily="49" charset="-128"/>
            </a:rPr>
            <a:t>％）増額となった。また、充当可能基金については、介護保険給付費準備基金の</a:t>
          </a:r>
          <a:r>
            <a:rPr kumimoji="1" lang="en-US" altLang="ja-JP" sz="1400">
              <a:solidFill>
                <a:sysClr val="windowText" lastClr="000000"/>
              </a:solidFill>
              <a:latin typeface="ＭＳ ゴシック" pitchFamily="49" charset="-128"/>
              <a:ea typeface="ＭＳ ゴシック" pitchFamily="49" charset="-128"/>
            </a:rPr>
            <a:t>97</a:t>
          </a:r>
          <a:r>
            <a:rPr kumimoji="1" lang="ja-JP" altLang="en-US" sz="1400">
              <a:solidFill>
                <a:sysClr val="windowText" lastClr="000000"/>
              </a:solidFill>
              <a:latin typeface="ＭＳ ゴシック" pitchFamily="49" charset="-128"/>
              <a:ea typeface="ＭＳ ゴシック" pitchFamily="49" charset="-128"/>
            </a:rPr>
            <a:t>百万円の取崩し等により、令和６年度充当可能基金は前年度と比較し、△</a:t>
          </a:r>
          <a:r>
            <a:rPr kumimoji="1" lang="en-US" altLang="ja-JP" sz="1400">
              <a:solidFill>
                <a:sysClr val="windowText" lastClr="000000"/>
              </a:solidFill>
              <a:latin typeface="ＭＳ ゴシック" pitchFamily="49" charset="-128"/>
              <a:ea typeface="ＭＳ ゴシック" pitchFamily="49" charset="-128"/>
            </a:rPr>
            <a:t>36</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％）減額となった。将来負担比率の分子が、前年度より</a:t>
          </a:r>
          <a:r>
            <a:rPr kumimoji="1" lang="en-US" altLang="ja-JP" sz="1400">
              <a:solidFill>
                <a:sysClr val="windowText" lastClr="000000"/>
              </a:solidFill>
              <a:latin typeface="ＭＳ ゴシック" pitchFamily="49" charset="-128"/>
              <a:ea typeface="ＭＳ ゴシック" pitchFamily="49" charset="-128"/>
            </a:rPr>
            <a:t>123</a:t>
          </a:r>
          <a:r>
            <a:rPr kumimoji="1" lang="ja-JP" altLang="en-US" sz="1400">
              <a:solidFill>
                <a:sysClr val="windowText" lastClr="000000"/>
              </a:solidFill>
              <a:latin typeface="ＭＳ ゴシック" pitchFamily="49" charset="-128"/>
              <a:ea typeface="ＭＳ ゴシック" pitchFamily="49" charset="-128"/>
            </a:rPr>
            <a:t>百万円増額したことにより、将来負担比率も前年度より増加している。今後、公共施設の整備に伴い、多額の借入を想定しているため、将来負担比率の悪化が見込まれる。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埼玉県滑川町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・基金の全体額については、前年度と比較し、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百万円の増額となっているが、これは普通交付税の追加交付に伴う減債基金の増（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百万円）やふるさと納税の寄附金額増加に伴うまちづくり応援基金の増（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・事務事業の見直しによる歳出削減を図り、財政調整基金の取崩抑制・積立推進を図る。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・公共施設適正管理推進のため、公共施設整備基金の積立を推進する。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・ふるさと納税事業を推進し、まちづくり応援基金への積立を推進。併せて、基金取崩を行い、寄附の使い道に則した各種事業への財源充当を行う。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・商工業振興基金：町内商工業者の振興及び事業の充実発展を推進するため。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・学校施設整備基金：滑川町の学校施設を整備するため。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・ゴルフ場内ため池賃貸借料：町が賃借するゴルフ場内のため池に係る賃借料の支払に充てるため。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・まちづくり応援基金：滑川町の発展と活性化を願い、応援しようとする人々からの寄附金を募り、これを財源として各種事業を実施するため。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・森林環境基金：森林整備及びその促進に要する経費の財源に充てるため。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・まちづくり応援基金：令和６年度にふるさと納税寄附金を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百万円積立。事業実施のため、５百万円取崩し。</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・公共施設整備基金は公共施設整備のため今後取崩しが見込まれる。公共施設適正管理へ向け積立も推進。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・ふるさと納税事業を推進し、まちづくり応援基金への積立を推進。併せて、基金取崩を行い、寄附の使い道に則した各種事業への財源充当を行う。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・森林環境基金は森林環境整備に係る事業の財源充当として活用する。公共施設の木質化等へ向けた積立も検討する。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・令和６年度は事業実施に伴う財源補填のため、財政調整基金を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百万円取崩をした一方で、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・事務事業の見直しによる歳出削減を図り、財政調整基金の取崩抑制・積立推進を図る。残高は、標準財政規模の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％程度を目標とする。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・令和６年度は、普通交付税の追加交付があり臨時財政対策債償還基金費分で交付された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百万円の積立を行った。令和５年度に普通交付税の追加交付された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臨時財政対策債償還基金費分の内、</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千円は取崩しを行った。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・償還の急増や財源不足に備え、積立が可能な場合は、積立を行う。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19,757
19,083
29.68
8,475,950
8,141,675
276,822
5,114,441
4,700,834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東武東上線つきのわ駅を中心とした土地区画整理事業完了等に伴う納税義務者数の増による個人町民税や、企業業績の回復による法人税割の増加により基準財政収入額の増加が見られる一方で、スクールバスの導入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以上の人口増加による高齢者保健福祉費等の基準財政需要額も増額しており、基準財政需要額の伸びが基準財政収入額の伸びを上回っている状況である。更に令和６年度は普通交付税の追加交付等があったことにより、財政力指数が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となったが、類似団体の平均より大きく上回っている。今後も町税の徴収率向上を中心に、自主財源の確保に努める。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46038</xdr:rowOff>
    </xdr:from>
    <xdr:to>
      <xdr:col>23</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0754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46038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4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157163</xdr:rowOff>
    </xdr:from>
    <xdr:to>
      <xdr:col>15</xdr:col>
      <xdr:colOff>82550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151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116946</xdr:rowOff>
    </xdr:from>
    <xdr:to>
      <xdr:col>11</xdr:col>
      <xdr:colOff>31750</xdr:colOff>
      <xdr:row>40</xdr:row>
      <xdr:rowOff>157163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9749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166688</xdr:rowOff>
    </xdr:from>
    <xdr:to>
      <xdr:col>19</xdr:col>
      <xdr:colOff>184150</xdr:colOff>
      <xdr:row>41</xdr:row>
      <xdr:rowOff>96838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107015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106363</xdr:rowOff>
    </xdr:from>
    <xdr:to>
      <xdr:col>11</xdr:col>
      <xdr:colOff>82550</xdr:colOff>
      <xdr:row>41</xdr:row>
      <xdr:rowOff>36513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46690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66146</xdr:rowOff>
    </xdr:from>
    <xdr:to>
      <xdr:col>7</xdr:col>
      <xdr:colOff>31750</xdr:colOff>
      <xdr:row>40</xdr:row>
      <xdr:rowOff>167746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令和６年度は、普通交付税の追加交付や各種交付金等の増額により、経常一般財源が前年度と比較し、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百万円増額となった一方で、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物価高騰等や人件費の高騰の影響により人件費、扶助費、公債費等に充当した一般財源は前年度と比較し、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百万円の増加となった。経常収支比率は前年度から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税については、過去最高額と同水準を維持し、徐々に回復の兆しが現れている。町の歳入の根幹である町税を初め、より一層の自主財源の確保や義務的経費の抑制を図り、経常収支比率の引き下げに努めたい。</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129329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89123"/>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8858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64</xdr:row>
      <xdr:rowOff>115781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62827"/>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64</xdr:row>
      <xdr:rowOff>71544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628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78529</xdr:rowOff>
    </xdr:from>
    <xdr:to>
      <xdr:col>23</xdr:col>
      <xdr:colOff>184150</xdr:colOff>
      <xdr:row>66</xdr:row>
      <xdr:rowOff>8679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50606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9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から会計年度任用職員制度の開始に伴い人件費が増加したが、近年は横ばいの状態を保っていた。令和６年度より会計年度任用職員の勤勉手当支給が開始されたことにより増加となっているが、類似団体平均より下回っている。これは行財政改革の実施に伴い、職員数の抑制や委託内容の見直し等によるコスト削減、指定管理者制度の推進等の効果が反映されていると推測される。今後も行財政運営効率化に努め、現在の水準を維持していきたい。</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159950</xdr:rowOff>
    </xdr:from>
    <xdr:to>
      <xdr:col>23</xdr:col>
      <xdr:colOff>133350</xdr:colOff>
      <xdr:row>80</xdr:row>
      <xdr:rowOff>170204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75950"/>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159950</xdr:rowOff>
    </xdr:from>
    <xdr:to>
      <xdr:col>19</xdr:col>
      <xdr:colOff>133350</xdr:colOff>
      <xdr:row>80</xdr:row>
      <xdr:rowOff>160444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875950"/>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160444</xdr:rowOff>
    </xdr:from>
    <xdr:to>
      <xdr:col>15</xdr:col>
      <xdr:colOff>82550</xdr:colOff>
      <xdr:row>80</xdr:row>
      <xdr:rowOff>161572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876444"/>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161572</xdr:rowOff>
    </xdr:from>
    <xdr:to>
      <xdr:col>11</xdr:col>
      <xdr:colOff>31750</xdr:colOff>
      <xdr:row>80</xdr:row>
      <xdr:rowOff>164385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877572"/>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119404</xdr:rowOff>
    </xdr:from>
    <xdr:to>
      <xdr:col>23</xdr:col>
      <xdr:colOff>184150</xdr:colOff>
      <xdr:row>81</xdr:row>
      <xdr:rowOff>49554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40681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5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109150</xdr:rowOff>
    </xdr:from>
    <xdr:to>
      <xdr:col>19</xdr:col>
      <xdr:colOff>184150</xdr:colOff>
      <xdr:row>81</xdr:row>
      <xdr:rowOff>39300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49477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59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109644</xdr:rowOff>
    </xdr:from>
    <xdr:to>
      <xdr:col>15</xdr:col>
      <xdr:colOff>133350</xdr:colOff>
      <xdr:row>81</xdr:row>
      <xdr:rowOff>39794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49971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59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110772</xdr:rowOff>
    </xdr:from>
    <xdr:to>
      <xdr:col>11</xdr:col>
      <xdr:colOff>82550</xdr:colOff>
      <xdr:row>81</xdr:row>
      <xdr:rowOff>40922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51099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5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113585</xdr:rowOff>
    </xdr:from>
    <xdr:to>
      <xdr:col>7</xdr:col>
      <xdr:colOff>31750</xdr:colOff>
      <xdr:row>81</xdr:row>
      <xdr:rowOff>43735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53912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5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本町のラスパイレス指数については全国町村平均を上回っている状況が続いており、令和６年度については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となった。今後については、国の人事院勧告を基本とし、近隣自治体の状況を踏まえ、給与体系の適正化に引き続き努める。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739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73943"/>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10584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118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78618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118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過去においての採用人数の抑制や急激な人口増により、人口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人当たりの職員数は類似団体内平均値より下回っている状況が続いている。定員管理適正化計画に基づき、住民サービスを低下させないよう、適正な定員管理に努めていく。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167076</xdr:rowOff>
    </xdr:from>
    <xdr:to>
      <xdr:col>81</xdr:col>
      <xdr:colOff>44450</xdr:colOff>
      <xdr:row>57</xdr:row>
      <xdr:rowOff>167076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99397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167076</xdr:rowOff>
    </xdr:from>
    <xdr:to>
      <xdr:col>77</xdr:col>
      <xdr:colOff>44450</xdr:colOff>
      <xdr:row>57</xdr:row>
      <xdr:rowOff>168416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993972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149648</xdr:rowOff>
    </xdr:from>
    <xdr:to>
      <xdr:col>72</xdr:col>
      <xdr:colOff>203200</xdr:colOff>
      <xdr:row>57</xdr:row>
      <xdr:rowOff>168416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9922298"/>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149648</xdr:rowOff>
    </xdr:from>
    <xdr:to>
      <xdr:col>68</xdr:col>
      <xdr:colOff>152400</xdr:colOff>
      <xdr:row>57</xdr:row>
      <xdr:rowOff>153670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99222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116276</xdr:rowOff>
    </xdr:from>
    <xdr:to>
      <xdr:col>81</xdr:col>
      <xdr:colOff>95250</xdr:colOff>
      <xdr:row>58</xdr:row>
      <xdr:rowOff>46426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98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37553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8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116276</xdr:rowOff>
    </xdr:from>
    <xdr:to>
      <xdr:col>77</xdr:col>
      <xdr:colOff>95250</xdr:colOff>
      <xdr:row>58</xdr:row>
      <xdr:rowOff>46426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98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56603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65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117616</xdr:rowOff>
    </xdr:from>
    <xdr:to>
      <xdr:col>73</xdr:col>
      <xdr:colOff>44450</xdr:colOff>
      <xdr:row>58</xdr:row>
      <xdr:rowOff>47766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989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57943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65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98848</xdr:rowOff>
    </xdr:from>
    <xdr:to>
      <xdr:col>68</xdr:col>
      <xdr:colOff>203200</xdr:colOff>
      <xdr:row>58</xdr:row>
      <xdr:rowOff>28998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8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39175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64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102870</xdr:rowOff>
    </xdr:from>
    <xdr:to>
      <xdr:col>64</xdr:col>
      <xdr:colOff>152400</xdr:colOff>
      <xdr:row>58</xdr:row>
      <xdr:rowOff>33020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43197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令和６年度においては、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標準税収入額等の増額や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普通交付税の追加交付による標準財政規模の増加や</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元利償還金の金額が前年度と比較し、</a:t>
          </a:r>
          <a:r>
            <a:rPr kumimoji="0"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0"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0"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0"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％）減額</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したことに伴い、実質公債費比率は前年度より△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公共施設の整備による元利償還金の高水準での推移が予想されるため、借入額や償還期間の設定に注意していきたい。</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619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1270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97790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0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43</xdr:row>
      <xdr:rowOff>46990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986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令和６年度は新たに</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地方債</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を新たに</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244</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百万円発行したが、令和６年度償還額は</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544</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百万円であり、地方債現在高は</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4,701</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百万円で前年度と比較し、△</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281</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百万円減額となった一方で、企業債発行等による公営企業債等繰入見込額の増加や介護保険給付費準備基金の</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97</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百万円の取崩し等による充当可能基金の減少により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、将来負担比率が前年度と比較し、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a:t>
          </a:r>
          <a:r>
            <a:rPr lang="ja-JP" altLang="en-US" sz="11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公共施設の整備に伴い、多額の借入を想定しているため、将来負担比率の悪化が見込まれる。</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152158</xdr:rowOff>
    </xdr:from>
    <xdr:to>
      <xdr:col>81</xdr:col>
      <xdr:colOff>44450</xdr:colOff>
      <xdr:row>14</xdr:row>
      <xdr:rowOff>7136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81008"/>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152158</xdr:rowOff>
    </xdr:from>
    <xdr:to>
      <xdr:col>77</xdr:col>
      <xdr:colOff>44450</xdr:colOff>
      <xdr:row>14</xdr:row>
      <xdr:rowOff>242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8100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242</xdr:rowOff>
    </xdr:from>
    <xdr:to>
      <xdr:col>72</xdr:col>
      <xdr:colOff>203200</xdr:colOff>
      <xdr:row>14</xdr:row>
      <xdr:rowOff>163407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00542"/>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16</xdr:row>
      <xdr:rowOff>10100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63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127786</xdr:rowOff>
    </xdr:from>
    <xdr:to>
      <xdr:col>81</xdr:col>
      <xdr:colOff>95250</xdr:colOff>
      <xdr:row>14</xdr:row>
      <xdr:rowOff>57936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99863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2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101358</xdr:rowOff>
    </xdr:from>
    <xdr:to>
      <xdr:col>77</xdr:col>
      <xdr:colOff>95250</xdr:colOff>
      <xdr:row>14</xdr:row>
      <xdr:rowOff>31508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16285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416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120892</xdr:rowOff>
    </xdr:from>
    <xdr:to>
      <xdr:col>73</xdr:col>
      <xdr:colOff>44450</xdr:colOff>
      <xdr:row>14</xdr:row>
      <xdr:rowOff>51042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3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35819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3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27534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130750</xdr:rowOff>
    </xdr:from>
    <xdr:to>
      <xdr:col>64</xdr:col>
      <xdr:colOff>152400</xdr:colOff>
      <xdr:row>16</xdr:row>
      <xdr:rowOff>60900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45677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19,757
19,083
29.68
8,475,950
8,141,675
276,822
5,114,441
4,700,834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令和６年度においては、人件費充当経常一般財源の数値については、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額となっており、会計年度任用職員への勤勉手当の支給開始や給与改定に伴う一般職員人件費が増額が主な要因となっている。計画的な採用による職員数の抑制等により、過去５年とも類似団体平均を下回る水準で推移している。今後も現在の水準を維持・向上させ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3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34</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5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572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148590</xdr:rowOff>
    </xdr:from>
    <xdr:to>
      <xdr:col>11</xdr:col>
      <xdr:colOff>60325</xdr:colOff>
      <xdr:row>34</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令和６年度においては、労務単価増に伴う委託料の増額傾向やスクールバスの増台、町制施行４０周年にかかる物件費等により物件費充当経常一般財源の数値については、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額となっている。過去５年とも類似団体平均を大きく上回り、比較的高い水準で推移している。これは物価高騰に伴う経常経費の増大や、電算化の推進、リース契約による賃貸借等が要因と思わ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136144</xdr:rowOff>
    </xdr:from>
    <xdr:to>
      <xdr:col>82</xdr:col>
      <xdr:colOff>107950</xdr:colOff>
      <xdr:row>18</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222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131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75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75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令和６年度においては、扶助費充当経常一般財源の数値については、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589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百万円増額となっている。過去５年とも類似団体を上回り、その水準も高水準にある。人口増に伴い乳幼児・児童等にかかるこども医療費、保育所保育実施委託料、</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月の児童手当の制度改正に伴う増等の子育て支援関連の扶助費需要が高いことが要因である。特に保育所保育実施委託料は、入所児童数・単価ともに増加傾向にあり、著しい伸びを見せている。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56</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過去５年とも類似団体平均を大きく下回っており、低い水準のまま推移している。本項目は、各特別会計への繰出金が主なものであるが、令和６年度は前年度より△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あった。高齢化に伴う特別会計の繰出金の増額、特に国民健康特別会計では制度改正に伴う社会保険移行や県内保険料の準統一に向け、今後数年間は繰出金の増加が想定される。保険税・保険料や使用料の適正化を図ることなどにより、各会計において税収等を主な財源とし、一般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56</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88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56</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23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101600</xdr:rowOff>
    </xdr:from>
    <xdr:to>
      <xdr:col>73</xdr:col>
      <xdr:colOff>180975</xdr:colOff>
      <xdr:row>54</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59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101600</xdr:rowOff>
    </xdr:from>
    <xdr:to>
      <xdr:col>69</xdr:col>
      <xdr:colOff>92075</xdr:colOff>
      <xdr:row>55</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59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50800</xdr:rowOff>
    </xdr:from>
    <xdr:to>
      <xdr:col>69</xdr:col>
      <xdr:colOff>142875</xdr:colOff>
      <xdr:row>54</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165100</xdr:rowOff>
    </xdr:from>
    <xdr:to>
      <xdr:col>65</xdr:col>
      <xdr:colOff>53975</xdr:colOff>
      <xdr:row>55</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令和６年度は、年少人口増加に伴う子育て関連事業の増額や比企広域消防組合常備消防費負担金等の一部事務組合への負担金の増額等により補助費等充当経常一般財源の数値は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百万円と</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百万円の増額となっている。今後も、</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子育て関連事業や</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比企広域消防組合常備消防費負担金、小川地区衛生組合負担金等の一部事務組合に対する負担金が同様に発生し、増額傾向の見込みである。類似団体平均より上回る見込みである。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132715</xdr:rowOff>
    </xdr:from>
    <xdr:to>
      <xdr:col>82</xdr:col>
      <xdr:colOff>107950</xdr:colOff>
      <xdr:row>37</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0491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132715</xdr:rowOff>
    </xdr:from>
    <xdr:to>
      <xdr:col>78</xdr:col>
      <xdr:colOff>69850</xdr:colOff>
      <xdr:row>36</xdr:row>
      <xdr:rowOff>132715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0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36</xdr:row>
      <xdr:rowOff>132715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0763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0763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30480</xdr:rowOff>
    </xdr:from>
    <xdr:to>
      <xdr:col>82</xdr:col>
      <xdr:colOff>158750</xdr:colOff>
      <xdr:row>37</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2557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81915</xdr:rowOff>
    </xdr:from>
    <xdr:to>
      <xdr:col>78</xdr:col>
      <xdr:colOff>120650</xdr:colOff>
      <xdr:row>37</xdr:row>
      <xdr:rowOff>12065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168292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34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81915</xdr:rowOff>
    </xdr:from>
    <xdr:to>
      <xdr:col>74</xdr:col>
      <xdr:colOff>31750</xdr:colOff>
      <xdr:row>37</xdr:row>
      <xdr:rowOff>12065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168292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3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24765</xdr:rowOff>
    </xdr:from>
    <xdr:to>
      <xdr:col>69</xdr:col>
      <xdr:colOff>142875</xdr:colOff>
      <xdr:row>35</xdr:row>
      <xdr:rowOff>126365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111142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令和６年度においては、公債費充当経常一般財源の数値については、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百万円減額となっている。数値については、令和２年度以降、類似団体平均を下回っており、また本町における公債費のピークは平成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年度であり、それ以降は概ね減少傾向にある。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公共施設の整備による多額の借入を想定しており、公債費の経常収支比率は増加が見込まれる。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47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931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140715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14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令和３年度までは類似団体平均を下回っていたが、令和４年度から類似団体平均を上回るようになり、令和６年度についても前年度より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％上回る値となっている。引き続き、物件費、補助費等の削減に努めていく。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79</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40663"/>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78</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85215"/>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37744"/>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168148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3774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125857</xdr:rowOff>
    </xdr:from>
    <xdr:to>
      <xdr:col>29</xdr:col>
      <xdr:colOff>127000</xdr:colOff>
      <xdr:row>20</xdr:row>
      <xdr:rowOff>24761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31032"/>
          <a:ext cx="647700" cy="70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24761</xdr:rowOff>
    </xdr:from>
    <xdr:to>
      <xdr:col>26</xdr:col>
      <xdr:colOff>50800</xdr:colOff>
      <xdr:row>20</xdr:row>
      <xdr:rowOff>47643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01386"/>
          <a:ext cx="698500" cy="22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47643</xdr:rowOff>
    </xdr:from>
    <xdr:to>
      <xdr:col>22</xdr:col>
      <xdr:colOff>114300</xdr:colOff>
      <xdr:row>20</xdr:row>
      <xdr:rowOff>79593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24268"/>
          <a:ext cx="698500" cy="31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79593</xdr:rowOff>
    </xdr:from>
    <xdr:to>
      <xdr:col>18</xdr:col>
      <xdr:colOff>177800</xdr:colOff>
      <xdr:row>20</xdr:row>
      <xdr:rowOff>89455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56218"/>
          <a:ext cx="698500" cy="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75057</xdr:rowOff>
    </xdr:from>
    <xdr:to>
      <xdr:col>29</xdr:col>
      <xdr:colOff>177800</xdr:colOff>
      <xdr:row>20</xdr:row>
      <xdr:rowOff>5207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8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47134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145411</xdr:rowOff>
    </xdr:from>
    <xdr:to>
      <xdr:col>26</xdr:col>
      <xdr:colOff>101600</xdr:colOff>
      <xdr:row>20</xdr:row>
      <xdr:rowOff>75561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50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60338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36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168293</xdr:rowOff>
    </xdr:from>
    <xdr:to>
      <xdr:col>22</xdr:col>
      <xdr:colOff>165100</xdr:colOff>
      <xdr:row>20</xdr:row>
      <xdr:rowOff>98443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73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83220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5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28793</xdr:rowOff>
    </xdr:from>
    <xdr:to>
      <xdr:col>19</xdr:col>
      <xdr:colOff>38100</xdr:colOff>
      <xdr:row>20</xdr:row>
      <xdr:rowOff>130393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0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115170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9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38655</xdr:rowOff>
    </xdr:from>
    <xdr:to>
      <xdr:col>15</xdr:col>
      <xdr:colOff>101600</xdr:colOff>
      <xdr:row>20</xdr:row>
      <xdr:rowOff>140255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1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125032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238385</xdr:rowOff>
    </xdr:from>
    <xdr:to>
      <xdr:col>29</xdr:col>
      <xdr:colOff>127000</xdr:colOff>
      <xdr:row>35</xdr:row>
      <xdr:rowOff>266979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48735"/>
          <a:ext cx="647700" cy="28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238385</xdr:rowOff>
    </xdr:from>
    <xdr:to>
      <xdr:col>26</xdr:col>
      <xdr:colOff>50800</xdr:colOff>
      <xdr:row>35</xdr:row>
      <xdr:rowOff>241909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48735"/>
          <a:ext cx="698500" cy="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241909</xdr:rowOff>
    </xdr:from>
    <xdr:to>
      <xdr:col>22</xdr:col>
      <xdr:colOff>114300</xdr:colOff>
      <xdr:row>35</xdr:row>
      <xdr:rowOff>242157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52259"/>
          <a:ext cx="698500" cy="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238747</xdr:rowOff>
    </xdr:from>
    <xdr:to>
      <xdr:col>18</xdr:col>
      <xdr:colOff>177800</xdr:colOff>
      <xdr:row>35</xdr:row>
      <xdr:rowOff>242157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9097"/>
          <a:ext cx="698500" cy="3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216179</xdr:rowOff>
    </xdr:from>
    <xdr:to>
      <xdr:col>29</xdr:col>
      <xdr:colOff>177800</xdr:colOff>
      <xdr:row>35</xdr:row>
      <xdr:rowOff>317779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6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188256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187585</xdr:rowOff>
    </xdr:from>
    <xdr:to>
      <xdr:col>26</xdr:col>
      <xdr:colOff>101600</xdr:colOff>
      <xdr:row>35</xdr:row>
      <xdr:rowOff>289185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9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273962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191109</xdr:rowOff>
    </xdr:from>
    <xdr:to>
      <xdr:col>22</xdr:col>
      <xdr:colOff>165100</xdr:colOff>
      <xdr:row>35</xdr:row>
      <xdr:rowOff>292709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277486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8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191357</xdr:rowOff>
    </xdr:from>
    <xdr:to>
      <xdr:col>19</xdr:col>
      <xdr:colOff>38100</xdr:colOff>
      <xdr:row>35</xdr:row>
      <xdr:rowOff>292957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277734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187947</xdr:rowOff>
    </xdr:from>
    <xdr:to>
      <xdr:col>15</xdr:col>
      <xdr:colOff>101600</xdr:colOff>
      <xdr:row>35</xdr:row>
      <xdr:rowOff>289547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274324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19,757
19,083
29.68
8,475,950
8,141,675
276,822
5,114,441
4,700,834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49111</xdr:rowOff>
    </xdr:from>
    <xdr:to>
      <xdr:col>24</xdr:col>
      <xdr:colOff>63500</xdr:colOff>
      <xdr:row>39</xdr:row>
      <xdr:rowOff>117691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73566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117691</xdr:rowOff>
    </xdr:from>
    <xdr:to>
      <xdr:col>19</xdr:col>
      <xdr:colOff>177800</xdr:colOff>
      <xdr:row>39</xdr:row>
      <xdr:rowOff>136411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804241"/>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135217</xdr:rowOff>
    </xdr:from>
    <xdr:to>
      <xdr:col>15</xdr:col>
      <xdr:colOff>50800</xdr:colOff>
      <xdr:row>39</xdr:row>
      <xdr:rowOff>136411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82176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125361</xdr:rowOff>
    </xdr:from>
    <xdr:to>
      <xdr:col>10</xdr:col>
      <xdr:colOff>114300</xdr:colOff>
      <xdr:row>39</xdr:row>
      <xdr:rowOff>135217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811911"/>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169761</xdr:rowOff>
    </xdr:from>
    <xdr:to>
      <xdr:col>24</xdr:col>
      <xdr:colOff>114300</xdr:colOff>
      <xdr:row>39</xdr:row>
      <xdr:rowOff>99911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84688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66891</xdr:rowOff>
    </xdr:from>
    <xdr:to>
      <xdr:col>20</xdr:col>
      <xdr:colOff>38100</xdr:colOff>
      <xdr:row>39</xdr:row>
      <xdr:rowOff>168491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159618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85611</xdr:rowOff>
    </xdr:from>
    <xdr:to>
      <xdr:col>15</xdr:col>
      <xdr:colOff>101600</xdr:colOff>
      <xdr:row>40</xdr:row>
      <xdr:rowOff>15761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40</xdr:row>
      <xdr:rowOff>6888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6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84417</xdr:rowOff>
    </xdr:from>
    <xdr:to>
      <xdr:col>10</xdr:col>
      <xdr:colOff>165100</xdr:colOff>
      <xdr:row>40</xdr:row>
      <xdr:rowOff>14567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40</xdr:row>
      <xdr:rowOff>5694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6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74561</xdr:rowOff>
    </xdr:from>
    <xdr:to>
      <xdr:col>6</xdr:col>
      <xdr:colOff>38100</xdr:colOff>
      <xdr:row>40</xdr:row>
      <xdr:rowOff>4711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167288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132799</xdr:rowOff>
    </xdr:from>
    <xdr:to>
      <xdr:col>24</xdr:col>
      <xdr:colOff>63500</xdr:colOff>
      <xdr:row>58</xdr:row>
      <xdr:rowOff>138198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6899"/>
          <a:ext cx="8382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134398</xdr:rowOff>
    </xdr:from>
    <xdr:to>
      <xdr:col>19</xdr:col>
      <xdr:colOff>177800</xdr:colOff>
      <xdr:row>58</xdr:row>
      <xdr:rowOff>138198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8498"/>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131516</xdr:rowOff>
    </xdr:from>
    <xdr:to>
      <xdr:col>15</xdr:col>
      <xdr:colOff>50800</xdr:colOff>
      <xdr:row>58</xdr:row>
      <xdr:rowOff>134398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75616"/>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131271</xdr:rowOff>
    </xdr:from>
    <xdr:to>
      <xdr:col>10</xdr:col>
      <xdr:colOff>114300</xdr:colOff>
      <xdr:row>58</xdr:row>
      <xdr:rowOff>131516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5371"/>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81999</xdr:rowOff>
    </xdr:from>
    <xdr:to>
      <xdr:col>24</xdr:col>
      <xdr:colOff>114300</xdr:colOff>
      <xdr:row>59</xdr:row>
      <xdr:rowOff>12149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168376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87398</xdr:rowOff>
    </xdr:from>
    <xdr:to>
      <xdr:col>20</xdr:col>
      <xdr:colOff>38100</xdr:colOff>
      <xdr:row>59</xdr:row>
      <xdr:rowOff>17548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8675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83598</xdr:rowOff>
    </xdr:from>
    <xdr:to>
      <xdr:col>15</xdr:col>
      <xdr:colOff>101600</xdr:colOff>
      <xdr:row>59</xdr:row>
      <xdr:rowOff>13748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80716</xdr:rowOff>
    </xdr:from>
    <xdr:to>
      <xdr:col>10</xdr:col>
      <xdr:colOff>165100</xdr:colOff>
      <xdr:row>59</xdr:row>
      <xdr:rowOff>10866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80471</xdr:rowOff>
    </xdr:from>
    <xdr:to>
      <xdr:col>6</xdr:col>
      <xdr:colOff>38100</xdr:colOff>
      <xdr:row>59</xdr:row>
      <xdr:rowOff>10621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78389</xdr:rowOff>
    </xdr:from>
    <xdr:to>
      <xdr:col>24</xdr:col>
      <xdr:colOff>63500</xdr:colOff>
      <xdr:row>78</xdr:row>
      <xdr:rowOff>88288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51489"/>
          <a:ext cx="8382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78389</xdr:rowOff>
    </xdr:from>
    <xdr:to>
      <xdr:col>19</xdr:col>
      <xdr:colOff>177800</xdr:colOff>
      <xdr:row>78</xdr:row>
      <xdr:rowOff>83990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1489"/>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83990</xdr:rowOff>
    </xdr:from>
    <xdr:to>
      <xdr:col>15</xdr:col>
      <xdr:colOff>50800</xdr:colOff>
      <xdr:row>78</xdr:row>
      <xdr:rowOff>99695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7090"/>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85339</xdr:rowOff>
    </xdr:from>
    <xdr:to>
      <xdr:col>10</xdr:col>
      <xdr:colOff>114300</xdr:colOff>
      <xdr:row>78</xdr:row>
      <xdr:rowOff>99695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8439"/>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37488</xdr:rowOff>
    </xdr:from>
    <xdr:to>
      <xdr:col>24</xdr:col>
      <xdr:colOff>114300</xdr:colOff>
      <xdr:row>78</xdr:row>
      <xdr:rowOff>139088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123865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27589</xdr:rowOff>
    </xdr:from>
    <xdr:to>
      <xdr:col>20</xdr:col>
      <xdr:colOff>38100</xdr:colOff>
      <xdr:row>78</xdr:row>
      <xdr:rowOff>129189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120316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33190</xdr:rowOff>
    </xdr:from>
    <xdr:to>
      <xdr:col>15</xdr:col>
      <xdr:colOff>101600</xdr:colOff>
      <xdr:row>78</xdr:row>
      <xdr:rowOff>134790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125917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48895</xdr:rowOff>
    </xdr:from>
    <xdr:to>
      <xdr:col>10</xdr:col>
      <xdr:colOff>165100</xdr:colOff>
      <xdr:row>78</xdr:row>
      <xdr:rowOff>150495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141622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34539</xdr:rowOff>
    </xdr:from>
    <xdr:to>
      <xdr:col>6</xdr:col>
      <xdr:colOff>38100</xdr:colOff>
      <xdr:row>78</xdr:row>
      <xdr:rowOff>136139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127266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51439</xdr:rowOff>
    </xdr:from>
    <xdr:to>
      <xdr:col>24</xdr:col>
      <xdr:colOff>63500</xdr:colOff>
      <xdr:row>95</xdr:row>
      <xdr:rowOff>47847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67739"/>
          <a:ext cx="838200" cy="16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47847</xdr:rowOff>
    </xdr:from>
    <xdr:to>
      <xdr:col>19</xdr:col>
      <xdr:colOff>177800</xdr:colOff>
      <xdr:row>95</xdr:row>
      <xdr:rowOff>87209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35597"/>
          <a:ext cx="889000" cy="3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136522</xdr:rowOff>
    </xdr:from>
    <xdr:to>
      <xdr:col>15</xdr:col>
      <xdr:colOff>50800</xdr:colOff>
      <xdr:row>95</xdr:row>
      <xdr:rowOff>87209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52822"/>
          <a:ext cx="889000" cy="1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136522</xdr:rowOff>
    </xdr:from>
    <xdr:to>
      <xdr:col>10</xdr:col>
      <xdr:colOff>114300</xdr:colOff>
      <xdr:row>96</xdr:row>
      <xdr:rowOff>76225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52822"/>
          <a:ext cx="889000" cy="28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639</xdr:rowOff>
    </xdr:from>
    <xdr:to>
      <xdr:col>24</xdr:col>
      <xdr:colOff>114300</xdr:colOff>
      <xdr:row>94</xdr:row>
      <xdr:rowOff>102239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23516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6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168497</xdr:rowOff>
    </xdr:from>
    <xdr:to>
      <xdr:col>20</xdr:col>
      <xdr:colOff>38100</xdr:colOff>
      <xdr:row>95</xdr:row>
      <xdr:rowOff>98647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115174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36409</xdr:rowOff>
    </xdr:from>
    <xdr:to>
      <xdr:col>15</xdr:col>
      <xdr:colOff>101600</xdr:colOff>
      <xdr:row>95</xdr:row>
      <xdr:rowOff>138009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154536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9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85722</xdr:rowOff>
    </xdr:from>
    <xdr:to>
      <xdr:col>10</xdr:col>
      <xdr:colOff>165100</xdr:colOff>
      <xdr:row>95</xdr:row>
      <xdr:rowOff>15872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32399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7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25425</xdr:rowOff>
    </xdr:from>
    <xdr:to>
      <xdr:col>6</xdr:col>
      <xdr:colOff>38100</xdr:colOff>
      <xdr:row>96</xdr:row>
      <xdr:rowOff>127025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143552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50474</xdr:rowOff>
    </xdr:from>
    <xdr:to>
      <xdr:col>55</xdr:col>
      <xdr:colOff>0</xdr:colOff>
      <xdr:row>37</xdr:row>
      <xdr:rowOff>62570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94124"/>
          <a:ext cx="8382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50474</xdr:rowOff>
    </xdr:from>
    <xdr:to>
      <xdr:col>50</xdr:col>
      <xdr:colOff>114300</xdr:colOff>
      <xdr:row>37</xdr:row>
      <xdr:rowOff>123961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4124"/>
          <a:ext cx="889000" cy="7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123961</xdr:rowOff>
    </xdr:from>
    <xdr:to>
      <xdr:col>45</xdr:col>
      <xdr:colOff>177800</xdr:colOff>
      <xdr:row>37</xdr:row>
      <xdr:rowOff>156312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7611"/>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136164</xdr:rowOff>
    </xdr:from>
    <xdr:to>
      <xdr:col>41</xdr:col>
      <xdr:colOff>50800</xdr:colOff>
      <xdr:row>37</xdr:row>
      <xdr:rowOff>156312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36914"/>
          <a:ext cx="889000" cy="3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11770</xdr:rowOff>
    </xdr:from>
    <xdr:to>
      <xdr:col>55</xdr:col>
      <xdr:colOff>50800</xdr:colOff>
      <xdr:row>37</xdr:row>
      <xdr:rowOff>113370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161647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171124</xdr:rowOff>
    </xdr:from>
    <xdr:to>
      <xdr:col>50</xdr:col>
      <xdr:colOff>165100</xdr:colOff>
      <xdr:row>37</xdr:row>
      <xdr:rowOff>101274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92401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73161</xdr:rowOff>
    </xdr:from>
    <xdr:to>
      <xdr:col>46</xdr:col>
      <xdr:colOff>38100</xdr:colOff>
      <xdr:row>38</xdr:row>
      <xdr:rowOff>3311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165888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105512</xdr:rowOff>
    </xdr:from>
    <xdr:to>
      <xdr:col>41</xdr:col>
      <xdr:colOff>101600</xdr:colOff>
      <xdr:row>38</xdr:row>
      <xdr:rowOff>35661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9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26788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85364</xdr:rowOff>
    </xdr:from>
    <xdr:to>
      <xdr:col>36</xdr:col>
      <xdr:colOff>165100</xdr:colOff>
      <xdr:row>36</xdr:row>
      <xdr:rowOff>15514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6641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5566</xdr:rowOff>
    </xdr:from>
    <xdr:to>
      <xdr:col>55</xdr:col>
      <xdr:colOff>0</xdr:colOff>
      <xdr:row>58</xdr:row>
      <xdr:rowOff>33552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49666"/>
          <a:ext cx="8382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5566</xdr:rowOff>
    </xdr:from>
    <xdr:to>
      <xdr:col>50</xdr:col>
      <xdr:colOff>114300</xdr:colOff>
      <xdr:row>58</xdr:row>
      <xdr:rowOff>53600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49666"/>
          <a:ext cx="8890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53600</xdr:rowOff>
    </xdr:from>
    <xdr:to>
      <xdr:col>45</xdr:col>
      <xdr:colOff>177800</xdr:colOff>
      <xdr:row>58</xdr:row>
      <xdr:rowOff>71788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97700"/>
          <a:ext cx="889000" cy="1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71788</xdr:rowOff>
    </xdr:from>
    <xdr:to>
      <xdr:col>41</xdr:col>
      <xdr:colOff>50800</xdr:colOff>
      <xdr:row>58</xdr:row>
      <xdr:rowOff>77114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5888"/>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154202</xdr:rowOff>
    </xdr:from>
    <xdr:to>
      <xdr:col>55</xdr:col>
      <xdr:colOff>50800</xdr:colOff>
      <xdr:row>58</xdr:row>
      <xdr:rowOff>84352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69129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126216</xdr:rowOff>
    </xdr:from>
    <xdr:to>
      <xdr:col>50</xdr:col>
      <xdr:colOff>165100</xdr:colOff>
      <xdr:row>58</xdr:row>
      <xdr:rowOff>56366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47493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2800</xdr:rowOff>
    </xdr:from>
    <xdr:to>
      <xdr:col>46</xdr:col>
      <xdr:colOff>38100</xdr:colOff>
      <xdr:row>58</xdr:row>
      <xdr:rowOff>104400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95527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20988</xdr:rowOff>
    </xdr:from>
    <xdr:to>
      <xdr:col>41</xdr:col>
      <xdr:colOff>101600</xdr:colOff>
      <xdr:row>58</xdr:row>
      <xdr:rowOff>122588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113715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26314</xdr:rowOff>
    </xdr:from>
    <xdr:to>
      <xdr:col>36</xdr:col>
      <xdr:colOff>165100</xdr:colOff>
      <xdr:row>58</xdr:row>
      <xdr:rowOff>127914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119041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133288</xdr:rowOff>
    </xdr:from>
    <xdr:to>
      <xdr:col>55</xdr:col>
      <xdr:colOff>0</xdr:colOff>
      <xdr:row>79</xdr:row>
      <xdr:rowOff>61682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6388"/>
          <a:ext cx="838200" cy="9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133288</xdr:rowOff>
    </xdr:from>
    <xdr:to>
      <xdr:col>50</xdr:col>
      <xdr:colOff>114300</xdr:colOff>
      <xdr:row>79</xdr:row>
      <xdr:rowOff>95493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6388"/>
          <a:ext cx="889000" cy="1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77815</xdr:rowOff>
    </xdr:from>
    <xdr:to>
      <xdr:col>45</xdr:col>
      <xdr:colOff>177800</xdr:colOff>
      <xdr:row>79</xdr:row>
      <xdr:rowOff>95493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2236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77815</xdr:rowOff>
    </xdr:from>
    <xdr:to>
      <xdr:col>41</xdr:col>
      <xdr:colOff>50800</xdr:colOff>
      <xdr:row>79</xdr:row>
      <xdr:rowOff>98596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622365"/>
          <a:ext cx="889000" cy="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10882</xdr:rowOff>
    </xdr:from>
    <xdr:to>
      <xdr:col>55</xdr:col>
      <xdr:colOff>50800</xdr:colOff>
      <xdr:row>79</xdr:row>
      <xdr:rowOff>112482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97259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7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82488</xdr:rowOff>
    </xdr:from>
    <xdr:to>
      <xdr:col>50</xdr:col>
      <xdr:colOff>165100</xdr:colOff>
      <xdr:row>79</xdr:row>
      <xdr:rowOff>12638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3765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44693</xdr:rowOff>
    </xdr:from>
    <xdr:to>
      <xdr:col>46</xdr:col>
      <xdr:colOff>38100</xdr:colOff>
      <xdr:row>79</xdr:row>
      <xdr:rowOff>146293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137420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27015</xdr:rowOff>
    </xdr:from>
    <xdr:to>
      <xdr:col>41</xdr:col>
      <xdr:colOff>101600</xdr:colOff>
      <xdr:row>79</xdr:row>
      <xdr:rowOff>128615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119742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47796</xdr:rowOff>
    </xdr:from>
    <xdr:to>
      <xdr:col>36</xdr:col>
      <xdr:colOff>165100</xdr:colOff>
      <xdr:row>79</xdr:row>
      <xdr:rowOff>149396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140523</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15333" y="13685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90408</xdr:rowOff>
    </xdr:from>
    <xdr:to>
      <xdr:col>55</xdr:col>
      <xdr:colOff>0</xdr:colOff>
      <xdr:row>97</xdr:row>
      <xdr:rowOff>111680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21058"/>
          <a:ext cx="8382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111680</xdr:rowOff>
    </xdr:from>
    <xdr:to>
      <xdr:col>50</xdr:col>
      <xdr:colOff>114300</xdr:colOff>
      <xdr:row>97</xdr:row>
      <xdr:rowOff>136785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42330"/>
          <a:ext cx="889000" cy="2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135956</xdr:rowOff>
    </xdr:from>
    <xdr:to>
      <xdr:col>45</xdr:col>
      <xdr:colOff>177800</xdr:colOff>
      <xdr:row>97</xdr:row>
      <xdr:rowOff>136785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66606"/>
          <a:ext cx="8890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135956</xdr:rowOff>
    </xdr:from>
    <xdr:to>
      <xdr:col>41</xdr:col>
      <xdr:colOff>50800</xdr:colOff>
      <xdr:row>97</xdr:row>
      <xdr:rowOff>164640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66606"/>
          <a:ext cx="8890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39608</xdr:rowOff>
    </xdr:from>
    <xdr:to>
      <xdr:col>55</xdr:col>
      <xdr:colOff>50800</xdr:colOff>
      <xdr:row>97</xdr:row>
      <xdr:rowOff>141208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125985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60880</xdr:rowOff>
    </xdr:from>
    <xdr:to>
      <xdr:col>50</xdr:col>
      <xdr:colOff>165100</xdr:colOff>
      <xdr:row>97</xdr:row>
      <xdr:rowOff>162480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153607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8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85985</xdr:rowOff>
    </xdr:from>
    <xdr:to>
      <xdr:col>46</xdr:col>
      <xdr:colOff>38100</xdr:colOff>
      <xdr:row>98</xdr:row>
      <xdr:rowOff>16135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85156</xdr:rowOff>
    </xdr:from>
    <xdr:to>
      <xdr:col>41</xdr:col>
      <xdr:colOff>101600</xdr:colOff>
      <xdr:row>98</xdr:row>
      <xdr:rowOff>15306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113840</xdr:rowOff>
    </xdr:from>
    <xdr:to>
      <xdr:col>36</xdr:col>
      <xdr:colOff>165100</xdr:colOff>
      <xdr:row>98</xdr:row>
      <xdr:rowOff>43990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35117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44164</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0714"/>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44164</xdr:rowOff>
    </xdr:from>
    <xdr:to>
      <xdr:col>81</xdr:col>
      <xdr:colOff>50800</xdr:colOff>
      <xdr:row>39</xdr:row>
      <xdr:rowOff>44428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30714"/>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44428</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3097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164814</xdr:rowOff>
    </xdr:from>
    <xdr:to>
      <xdr:col>81</xdr:col>
      <xdr:colOff>101600</xdr:colOff>
      <xdr:row>39</xdr:row>
      <xdr:rowOff>94964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86091</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165078</xdr:rowOff>
    </xdr:from>
    <xdr:to>
      <xdr:col>76</xdr:col>
      <xdr:colOff>165100</xdr:colOff>
      <xdr:row>39</xdr:row>
      <xdr:rowOff>95228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86355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54432</xdr:rowOff>
    </xdr:from>
    <xdr:to>
      <xdr:col>85</xdr:col>
      <xdr:colOff>127000</xdr:colOff>
      <xdr:row>77</xdr:row>
      <xdr:rowOff>59168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56082"/>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31060</xdr:rowOff>
    </xdr:from>
    <xdr:to>
      <xdr:col>81</xdr:col>
      <xdr:colOff>50800</xdr:colOff>
      <xdr:row>77</xdr:row>
      <xdr:rowOff>54432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32710"/>
          <a:ext cx="8890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31060</xdr:rowOff>
    </xdr:from>
    <xdr:to>
      <xdr:col>76</xdr:col>
      <xdr:colOff>114300</xdr:colOff>
      <xdr:row>77</xdr:row>
      <xdr:rowOff>31555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3271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31555</xdr:rowOff>
    </xdr:from>
    <xdr:to>
      <xdr:col>71</xdr:col>
      <xdr:colOff>177800</xdr:colOff>
      <xdr:row>77</xdr:row>
      <xdr:rowOff>36885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33205"/>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8368</xdr:rowOff>
    </xdr:from>
    <xdr:to>
      <xdr:col>85</xdr:col>
      <xdr:colOff>177800</xdr:colOff>
      <xdr:row>77</xdr:row>
      <xdr:rowOff>109968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1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158245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8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3632</xdr:rowOff>
    </xdr:from>
    <xdr:to>
      <xdr:col>81</xdr:col>
      <xdr:colOff>101600</xdr:colOff>
      <xdr:row>77</xdr:row>
      <xdr:rowOff>105232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96359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151710</xdr:rowOff>
    </xdr:from>
    <xdr:to>
      <xdr:col>76</xdr:col>
      <xdr:colOff>165100</xdr:colOff>
      <xdr:row>77</xdr:row>
      <xdr:rowOff>81860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72987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152205</xdr:rowOff>
    </xdr:from>
    <xdr:to>
      <xdr:col>72</xdr:col>
      <xdr:colOff>38100</xdr:colOff>
      <xdr:row>77</xdr:row>
      <xdr:rowOff>82355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73482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157535</xdr:rowOff>
    </xdr:from>
    <xdr:to>
      <xdr:col>67</xdr:col>
      <xdr:colOff>101600</xdr:colOff>
      <xdr:row>77</xdr:row>
      <xdr:rowOff>87685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78812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108924</xdr:rowOff>
    </xdr:from>
    <xdr:to>
      <xdr:col>85</xdr:col>
      <xdr:colOff>127000</xdr:colOff>
      <xdr:row>99</xdr:row>
      <xdr:rowOff>7973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11024"/>
          <a:ext cx="838200" cy="7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68140</xdr:rowOff>
    </xdr:from>
    <xdr:to>
      <xdr:col>81</xdr:col>
      <xdr:colOff>50800</xdr:colOff>
      <xdr:row>98</xdr:row>
      <xdr:rowOff>108924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0240"/>
          <a:ext cx="889000" cy="4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161424</xdr:rowOff>
    </xdr:from>
    <xdr:to>
      <xdr:col>76</xdr:col>
      <xdr:colOff>114300</xdr:colOff>
      <xdr:row>98</xdr:row>
      <xdr:rowOff>68140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92074"/>
          <a:ext cx="889000" cy="7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161424</xdr:rowOff>
    </xdr:from>
    <xdr:to>
      <xdr:col>71</xdr:col>
      <xdr:colOff>177800</xdr:colOff>
      <xdr:row>98</xdr:row>
      <xdr:rowOff>160396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92074"/>
          <a:ext cx="889000" cy="17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128623</xdr:rowOff>
    </xdr:from>
    <xdr:to>
      <xdr:col>85</xdr:col>
      <xdr:colOff>177800</xdr:colOff>
      <xdr:row>99</xdr:row>
      <xdr:rowOff>58773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43550</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58124</xdr:rowOff>
    </xdr:from>
    <xdr:to>
      <xdr:col>81</xdr:col>
      <xdr:colOff>101600</xdr:colOff>
      <xdr:row>98</xdr:row>
      <xdr:rowOff>159724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150851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17340</xdr:rowOff>
    </xdr:from>
    <xdr:to>
      <xdr:col>76</xdr:col>
      <xdr:colOff>165100</xdr:colOff>
      <xdr:row>98</xdr:row>
      <xdr:rowOff>118940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110067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110624</xdr:rowOff>
    </xdr:from>
    <xdr:to>
      <xdr:col>72</xdr:col>
      <xdr:colOff>38100</xdr:colOff>
      <xdr:row>98</xdr:row>
      <xdr:rowOff>40774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31901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109596</xdr:rowOff>
    </xdr:from>
    <xdr:to>
      <xdr:col>67</xdr:col>
      <xdr:colOff>101600</xdr:colOff>
      <xdr:row>99</xdr:row>
      <xdr:rowOff>39746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30873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62867</xdr:rowOff>
    </xdr:from>
    <xdr:to>
      <xdr:col>116</xdr:col>
      <xdr:colOff>63500</xdr:colOff>
      <xdr:row>77</xdr:row>
      <xdr:rowOff>94323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64517"/>
          <a:ext cx="8382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142238</xdr:rowOff>
    </xdr:from>
    <xdr:to>
      <xdr:col>111</xdr:col>
      <xdr:colOff>177800</xdr:colOff>
      <xdr:row>77</xdr:row>
      <xdr:rowOff>94323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72438"/>
          <a:ext cx="889000" cy="1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142238</xdr:rowOff>
    </xdr:from>
    <xdr:to>
      <xdr:col>107</xdr:col>
      <xdr:colOff>50800</xdr:colOff>
      <xdr:row>77</xdr:row>
      <xdr:rowOff>10906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72438"/>
          <a:ext cx="8890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10906</xdr:rowOff>
    </xdr:from>
    <xdr:to>
      <xdr:col>102</xdr:col>
      <xdr:colOff>114300</xdr:colOff>
      <xdr:row>77</xdr:row>
      <xdr:rowOff>35939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212556"/>
          <a:ext cx="889000" cy="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12067</xdr:rowOff>
    </xdr:from>
    <xdr:to>
      <xdr:col>116</xdr:col>
      <xdr:colOff>114300</xdr:colOff>
      <xdr:row>77</xdr:row>
      <xdr:rowOff>113667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98444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43523</xdr:rowOff>
    </xdr:from>
    <xdr:to>
      <xdr:col>112</xdr:col>
      <xdr:colOff>38100</xdr:colOff>
      <xdr:row>77</xdr:row>
      <xdr:rowOff>145123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136250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3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91438</xdr:rowOff>
    </xdr:from>
    <xdr:to>
      <xdr:col>107</xdr:col>
      <xdr:colOff>101600</xdr:colOff>
      <xdr:row>77</xdr:row>
      <xdr:rowOff>21588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131556</xdr:rowOff>
    </xdr:from>
    <xdr:to>
      <xdr:col>102</xdr:col>
      <xdr:colOff>165100</xdr:colOff>
      <xdr:row>77</xdr:row>
      <xdr:rowOff>61706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52833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5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156589</xdr:rowOff>
    </xdr:from>
    <xdr:to>
      <xdr:col>98</xdr:col>
      <xdr:colOff>38100</xdr:colOff>
      <xdr:row>77</xdr:row>
      <xdr:rowOff>86739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77866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412,091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主な構成項目である扶助費については、年少人口の増を受けた保育所関連経費の増加や児童手当の制度改正に伴う給付費の増、利用者数の増加を背景とした障害福祉サービス給付事業費の増等により前年度と比較し増加傾向にあり、類似団体平均を上回る額となっている。一方で、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23,217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円で、埼玉県平均の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49,279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円を下回り、類似団体内平均値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円を大きく下回っている状況であるが、公共施設等の老朽化が進行しており、多大な更新費用が見込まれる。併せて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今後数年間をかけて、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整備を実施予定であり増額が見込まれている。引き続き、公共施設等総合管理計画等の各種計画に基づきながら、事業費の抑制を図り、町全体での施設管理を図っていく必要がある。また、人件費、物件費、補助費等などについては、普通建設事業費と同様に類似団体平均を下回る額での推移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19,757
19,083
29.68
8,475,950
8,141,675
276,822
5,114,441
4,700,834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37973</xdr:rowOff>
    </xdr:from>
    <xdr:to>
      <xdr:col>24</xdr:col>
      <xdr:colOff>63500</xdr:colOff>
      <xdr:row>35</xdr:row>
      <xdr:rowOff>114783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8723"/>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114783</xdr:rowOff>
    </xdr:from>
    <xdr:to>
      <xdr:col>19</xdr:col>
      <xdr:colOff>177800</xdr:colOff>
      <xdr:row>35</xdr:row>
      <xdr:rowOff>127813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1553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127813</xdr:rowOff>
    </xdr:from>
    <xdr:to>
      <xdr:col>15</xdr:col>
      <xdr:colOff>50800</xdr:colOff>
      <xdr:row>35</xdr:row>
      <xdr:rowOff>137643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2856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82093</xdr:rowOff>
    </xdr:from>
    <xdr:to>
      <xdr:col>10</xdr:col>
      <xdr:colOff>114300</xdr:colOff>
      <xdr:row>35</xdr:row>
      <xdr:rowOff>137643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82843"/>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158623</xdr:rowOff>
    </xdr:from>
    <xdr:to>
      <xdr:col>24</xdr:col>
      <xdr:colOff>114300</xdr:colOff>
      <xdr:row>35</xdr:row>
      <xdr:rowOff>88773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137050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63983</xdr:rowOff>
    </xdr:from>
    <xdr:to>
      <xdr:col>20</xdr:col>
      <xdr:colOff>38100</xdr:colOff>
      <xdr:row>35</xdr:row>
      <xdr:rowOff>165583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156710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77013</xdr:rowOff>
    </xdr:from>
    <xdr:to>
      <xdr:col>15</xdr:col>
      <xdr:colOff>101600</xdr:colOff>
      <xdr:row>36</xdr:row>
      <xdr:rowOff>7163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169740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7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86843</xdr:rowOff>
    </xdr:from>
    <xdr:to>
      <xdr:col>10</xdr:col>
      <xdr:colOff>165100</xdr:colOff>
      <xdr:row>36</xdr:row>
      <xdr:rowOff>16993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31293</xdr:rowOff>
    </xdr:from>
    <xdr:to>
      <xdr:col>6</xdr:col>
      <xdr:colOff>38100</xdr:colOff>
      <xdr:row>35</xdr:row>
      <xdr:rowOff>132893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124020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21685</xdr:rowOff>
    </xdr:from>
    <xdr:to>
      <xdr:col>24</xdr:col>
      <xdr:colOff>63500</xdr:colOff>
      <xdr:row>58</xdr:row>
      <xdr:rowOff>51388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5785"/>
          <a:ext cx="838200" cy="2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10488</xdr:rowOff>
    </xdr:from>
    <xdr:to>
      <xdr:col>19</xdr:col>
      <xdr:colOff>177800</xdr:colOff>
      <xdr:row>58</xdr:row>
      <xdr:rowOff>21685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54588"/>
          <a:ext cx="889000" cy="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144980</xdr:rowOff>
    </xdr:from>
    <xdr:to>
      <xdr:col>15</xdr:col>
      <xdr:colOff>50800</xdr:colOff>
      <xdr:row>58</xdr:row>
      <xdr:rowOff>10488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17630"/>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17978</xdr:rowOff>
    </xdr:from>
    <xdr:to>
      <xdr:col>10</xdr:col>
      <xdr:colOff>114300</xdr:colOff>
      <xdr:row>57</xdr:row>
      <xdr:rowOff>144980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19178"/>
          <a:ext cx="889000" cy="29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588</xdr:rowOff>
    </xdr:from>
    <xdr:to>
      <xdr:col>24</xdr:col>
      <xdr:colOff>114300</xdr:colOff>
      <xdr:row>58</xdr:row>
      <xdr:rowOff>102188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86965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142335</xdr:rowOff>
    </xdr:from>
    <xdr:to>
      <xdr:col>20</xdr:col>
      <xdr:colOff>38100</xdr:colOff>
      <xdr:row>58</xdr:row>
      <xdr:rowOff>72485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63612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131138</xdr:rowOff>
    </xdr:from>
    <xdr:to>
      <xdr:col>15</xdr:col>
      <xdr:colOff>101600</xdr:colOff>
      <xdr:row>58</xdr:row>
      <xdr:rowOff>61288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52415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94180</xdr:rowOff>
    </xdr:from>
    <xdr:to>
      <xdr:col>10</xdr:col>
      <xdr:colOff>165100</xdr:colOff>
      <xdr:row>58</xdr:row>
      <xdr:rowOff>24330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138628</xdr:rowOff>
    </xdr:from>
    <xdr:to>
      <xdr:col>6</xdr:col>
      <xdr:colOff>38100</xdr:colOff>
      <xdr:row>56</xdr:row>
      <xdr:rowOff>68778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59905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80096</xdr:rowOff>
    </xdr:from>
    <xdr:to>
      <xdr:col>24</xdr:col>
      <xdr:colOff>63500</xdr:colOff>
      <xdr:row>77</xdr:row>
      <xdr:rowOff>155511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1746"/>
          <a:ext cx="838200" cy="7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155511</xdr:rowOff>
    </xdr:from>
    <xdr:to>
      <xdr:col>19</xdr:col>
      <xdr:colOff>177800</xdr:colOff>
      <xdr:row>78</xdr:row>
      <xdr:rowOff>7600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57161"/>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4635</xdr:rowOff>
    </xdr:from>
    <xdr:to>
      <xdr:col>15</xdr:col>
      <xdr:colOff>50800</xdr:colOff>
      <xdr:row>78</xdr:row>
      <xdr:rowOff>7600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77735"/>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4635</xdr:rowOff>
    </xdr:from>
    <xdr:to>
      <xdr:col>10</xdr:col>
      <xdr:colOff>114300</xdr:colOff>
      <xdr:row>78</xdr:row>
      <xdr:rowOff>101273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77735"/>
          <a:ext cx="889000" cy="9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29296</xdr:rowOff>
    </xdr:from>
    <xdr:to>
      <xdr:col>24</xdr:col>
      <xdr:colOff>114300</xdr:colOff>
      <xdr:row>77</xdr:row>
      <xdr:rowOff>130896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7723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104711</xdr:rowOff>
    </xdr:from>
    <xdr:to>
      <xdr:col>20</xdr:col>
      <xdr:colOff>38100</xdr:colOff>
      <xdr:row>78</xdr:row>
      <xdr:rowOff>34861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25988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128250</xdr:rowOff>
    </xdr:from>
    <xdr:to>
      <xdr:col>15</xdr:col>
      <xdr:colOff>101600</xdr:colOff>
      <xdr:row>78</xdr:row>
      <xdr:rowOff>58400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49527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2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125285</xdr:rowOff>
    </xdr:from>
    <xdr:to>
      <xdr:col>10</xdr:col>
      <xdr:colOff>165100</xdr:colOff>
      <xdr:row>78</xdr:row>
      <xdr:rowOff>55435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46562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1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50473</xdr:rowOff>
    </xdr:from>
    <xdr:to>
      <xdr:col>6</xdr:col>
      <xdr:colOff>38100</xdr:colOff>
      <xdr:row>78</xdr:row>
      <xdr:rowOff>152073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143200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169438</xdr:rowOff>
    </xdr:from>
    <xdr:to>
      <xdr:col>24</xdr:col>
      <xdr:colOff>63500</xdr:colOff>
      <xdr:row>98</xdr:row>
      <xdr:rowOff>169484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7153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164919</xdr:rowOff>
    </xdr:from>
    <xdr:to>
      <xdr:col>19</xdr:col>
      <xdr:colOff>177800</xdr:colOff>
      <xdr:row>98</xdr:row>
      <xdr:rowOff>169438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7019"/>
          <a:ext cx="8890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164919</xdr:rowOff>
    </xdr:from>
    <xdr:to>
      <xdr:col>15</xdr:col>
      <xdr:colOff>50800</xdr:colOff>
      <xdr:row>99</xdr:row>
      <xdr:rowOff>1353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7019"/>
          <a:ext cx="889000" cy="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1353</xdr:rowOff>
    </xdr:from>
    <xdr:to>
      <xdr:col>10</xdr:col>
      <xdr:colOff>114300</xdr:colOff>
      <xdr:row>99</xdr:row>
      <xdr:rowOff>6214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74903"/>
          <a:ext cx="8890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118684</xdr:rowOff>
    </xdr:from>
    <xdr:to>
      <xdr:col>24</xdr:col>
      <xdr:colOff>114300</xdr:colOff>
      <xdr:row>99</xdr:row>
      <xdr:rowOff>48834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118638</xdr:rowOff>
    </xdr:from>
    <xdr:to>
      <xdr:col>20</xdr:col>
      <xdr:colOff>38100</xdr:colOff>
      <xdr:row>99</xdr:row>
      <xdr:rowOff>48788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39915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114119</xdr:rowOff>
    </xdr:from>
    <xdr:to>
      <xdr:col>15</xdr:col>
      <xdr:colOff>101600</xdr:colOff>
      <xdr:row>99</xdr:row>
      <xdr:rowOff>44269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35396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122003</xdr:rowOff>
    </xdr:from>
    <xdr:to>
      <xdr:col>10</xdr:col>
      <xdr:colOff>165100</xdr:colOff>
      <xdr:row>99</xdr:row>
      <xdr:rowOff>52153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43280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126864</xdr:rowOff>
    </xdr:from>
    <xdr:to>
      <xdr:col>6</xdr:col>
      <xdr:colOff>38100</xdr:colOff>
      <xdr:row>99</xdr:row>
      <xdr:rowOff>57014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48141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93925</xdr:rowOff>
    </xdr:from>
    <xdr:to>
      <xdr:col>55</xdr:col>
      <xdr:colOff>0</xdr:colOff>
      <xdr:row>58</xdr:row>
      <xdr:rowOff>116100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8025"/>
          <a:ext cx="8382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116100</xdr:rowOff>
    </xdr:from>
    <xdr:to>
      <xdr:col>50</xdr:col>
      <xdr:colOff>114300</xdr:colOff>
      <xdr:row>58</xdr:row>
      <xdr:rowOff>143347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60200"/>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113640</xdr:rowOff>
    </xdr:from>
    <xdr:to>
      <xdr:col>45</xdr:col>
      <xdr:colOff>177800</xdr:colOff>
      <xdr:row>58</xdr:row>
      <xdr:rowOff>143347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57740"/>
          <a:ext cx="889000" cy="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113640</xdr:rowOff>
    </xdr:from>
    <xdr:to>
      <xdr:col>41</xdr:col>
      <xdr:colOff>50800</xdr:colOff>
      <xdr:row>58</xdr:row>
      <xdr:rowOff>141638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57740"/>
          <a:ext cx="889000" cy="2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43125</xdr:rowOff>
    </xdr:from>
    <xdr:to>
      <xdr:col>55</xdr:col>
      <xdr:colOff>50800</xdr:colOff>
      <xdr:row>58</xdr:row>
      <xdr:rowOff>144725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21552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65300</xdr:rowOff>
    </xdr:from>
    <xdr:to>
      <xdr:col>50</xdr:col>
      <xdr:colOff>165100</xdr:colOff>
      <xdr:row>58</xdr:row>
      <xdr:rowOff>166900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158027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92547</xdr:rowOff>
    </xdr:from>
    <xdr:to>
      <xdr:col>46</xdr:col>
      <xdr:colOff>38100</xdr:colOff>
      <xdr:row>59</xdr:row>
      <xdr:rowOff>22697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13824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2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62840</xdr:rowOff>
    </xdr:from>
    <xdr:to>
      <xdr:col>41</xdr:col>
      <xdr:colOff>101600</xdr:colOff>
      <xdr:row>58</xdr:row>
      <xdr:rowOff>164440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155567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90838</xdr:rowOff>
    </xdr:from>
    <xdr:to>
      <xdr:col>36</xdr:col>
      <xdr:colOff>165100</xdr:colOff>
      <xdr:row>59</xdr:row>
      <xdr:rowOff>20988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12115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59119</xdr:rowOff>
    </xdr:from>
    <xdr:to>
      <xdr:col>55</xdr:col>
      <xdr:colOff>0</xdr:colOff>
      <xdr:row>79</xdr:row>
      <xdr:rowOff>76313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603669"/>
          <a:ext cx="8382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52930</xdr:rowOff>
    </xdr:from>
    <xdr:to>
      <xdr:col>50</xdr:col>
      <xdr:colOff>114300</xdr:colOff>
      <xdr:row>79</xdr:row>
      <xdr:rowOff>59119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97480"/>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52930</xdr:rowOff>
    </xdr:from>
    <xdr:to>
      <xdr:col>45</xdr:col>
      <xdr:colOff>177800</xdr:colOff>
      <xdr:row>79</xdr:row>
      <xdr:rowOff>58122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97480"/>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58122</xdr:rowOff>
    </xdr:from>
    <xdr:to>
      <xdr:col>41</xdr:col>
      <xdr:colOff>50800</xdr:colOff>
      <xdr:row>79</xdr:row>
      <xdr:rowOff>69782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602672"/>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25513</xdr:rowOff>
    </xdr:from>
    <xdr:to>
      <xdr:col>55</xdr:col>
      <xdr:colOff>50800</xdr:colOff>
      <xdr:row>79</xdr:row>
      <xdr:rowOff>127113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111890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8319</xdr:rowOff>
    </xdr:from>
    <xdr:to>
      <xdr:col>50</xdr:col>
      <xdr:colOff>165100</xdr:colOff>
      <xdr:row>79</xdr:row>
      <xdr:rowOff>109919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101046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2130</xdr:rowOff>
    </xdr:from>
    <xdr:to>
      <xdr:col>46</xdr:col>
      <xdr:colOff>38100</xdr:colOff>
      <xdr:row>79</xdr:row>
      <xdr:rowOff>103730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94857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7322</xdr:rowOff>
    </xdr:from>
    <xdr:to>
      <xdr:col>41</xdr:col>
      <xdr:colOff>101600</xdr:colOff>
      <xdr:row>79</xdr:row>
      <xdr:rowOff>108922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100049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18982</xdr:rowOff>
    </xdr:from>
    <xdr:to>
      <xdr:col>36</xdr:col>
      <xdr:colOff>165100</xdr:colOff>
      <xdr:row>79</xdr:row>
      <xdr:rowOff>120582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111709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5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75180</xdr:rowOff>
    </xdr:from>
    <xdr:to>
      <xdr:col>55</xdr:col>
      <xdr:colOff>0</xdr:colOff>
      <xdr:row>97</xdr:row>
      <xdr:rowOff>92565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05830"/>
          <a:ext cx="8382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92565</xdr:rowOff>
    </xdr:from>
    <xdr:to>
      <xdr:col>50</xdr:col>
      <xdr:colOff>114300</xdr:colOff>
      <xdr:row>98</xdr:row>
      <xdr:rowOff>14732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23215"/>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166185</xdr:rowOff>
    </xdr:from>
    <xdr:to>
      <xdr:col>45</xdr:col>
      <xdr:colOff>177800</xdr:colOff>
      <xdr:row>98</xdr:row>
      <xdr:rowOff>14732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96835"/>
          <a:ext cx="889000" cy="1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166185</xdr:rowOff>
    </xdr:from>
    <xdr:to>
      <xdr:col>41</xdr:col>
      <xdr:colOff>50800</xdr:colOff>
      <xdr:row>98</xdr:row>
      <xdr:rowOff>65949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96835"/>
          <a:ext cx="889000" cy="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24380</xdr:rowOff>
    </xdr:from>
    <xdr:to>
      <xdr:col>55</xdr:col>
      <xdr:colOff>50800</xdr:colOff>
      <xdr:row>97</xdr:row>
      <xdr:rowOff>125980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110757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41765</xdr:rowOff>
    </xdr:from>
    <xdr:to>
      <xdr:col>50</xdr:col>
      <xdr:colOff>165100</xdr:colOff>
      <xdr:row>97</xdr:row>
      <xdr:rowOff>143365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134492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6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135382</xdr:rowOff>
    </xdr:from>
    <xdr:to>
      <xdr:col>46</xdr:col>
      <xdr:colOff>38100</xdr:colOff>
      <xdr:row>98</xdr:row>
      <xdr:rowOff>65532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56659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115385</xdr:rowOff>
    </xdr:from>
    <xdr:to>
      <xdr:col>41</xdr:col>
      <xdr:colOff>101600</xdr:colOff>
      <xdr:row>98</xdr:row>
      <xdr:rowOff>45535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36662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3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15149</xdr:rowOff>
    </xdr:from>
    <xdr:to>
      <xdr:col>36</xdr:col>
      <xdr:colOff>165100</xdr:colOff>
      <xdr:row>98</xdr:row>
      <xdr:rowOff>116749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107876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129266</xdr:rowOff>
    </xdr:from>
    <xdr:to>
      <xdr:col>85</xdr:col>
      <xdr:colOff>127000</xdr:colOff>
      <xdr:row>37</xdr:row>
      <xdr:rowOff>140386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2916"/>
          <a:ext cx="8382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137904</xdr:rowOff>
    </xdr:from>
    <xdr:to>
      <xdr:col>81</xdr:col>
      <xdr:colOff>50800</xdr:colOff>
      <xdr:row>37</xdr:row>
      <xdr:rowOff>140386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8155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137904</xdr:rowOff>
    </xdr:from>
    <xdr:to>
      <xdr:col>76</xdr:col>
      <xdr:colOff>114300</xdr:colOff>
      <xdr:row>37</xdr:row>
      <xdr:rowOff>166838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81554"/>
          <a:ext cx="8890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155669</xdr:rowOff>
    </xdr:from>
    <xdr:to>
      <xdr:col>71</xdr:col>
      <xdr:colOff>177800</xdr:colOff>
      <xdr:row>37</xdr:row>
      <xdr:rowOff>166838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99319"/>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78466</xdr:rowOff>
    </xdr:from>
    <xdr:to>
      <xdr:col>85</xdr:col>
      <xdr:colOff>177800</xdr:colOff>
      <xdr:row>38</xdr:row>
      <xdr:rowOff>8617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21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164843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89586</xdr:rowOff>
    </xdr:from>
    <xdr:to>
      <xdr:col>81</xdr:col>
      <xdr:colOff>101600</xdr:colOff>
      <xdr:row>38</xdr:row>
      <xdr:rowOff>19735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87104</xdr:rowOff>
    </xdr:from>
    <xdr:to>
      <xdr:col>76</xdr:col>
      <xdr:colOff>165100</xdr:colOff>
      <xdr:row>38</xdr:row>
      <xdr:rowOff>17254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116038</xdr:rowOff>
    </xdr:from>
    <xdr:to>
      <xdr:col>72</xdr:col>
      <xdr:colOff>38100</xdr:colOff>
      <xdr:row>38</xdr:row>
      <xdr:rowOff>46188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37315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104869</xdr:rowOff>
    </xdr:from>
    <xdr:to>
      <xdr:col>67</xdr:col>
      <xdr:colOff>101600</xdr:colOff>
      <xdr:row>38</xdr:row>
      <xdr:rowOff>35020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485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26147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146166</xdr:rowOff>
    </xdr:from>
    <xdr:to>
      <xdr:col>85</xdr:col>
      <xdr:colOff>127000</xdr:colOff>
      <xdr:row>58</xdr:row>
      <xdr:rowOff>62803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18816"/>
          <a:ext cx="8382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146166</xdr:rowOff>
    </xdr:from>
    <xdr:to>
      <xdr:col>81</xdr:col>
      <xdr:colOff>50800</xdr:colOff>
      <xdr:row>58</xdr:row>
      <xdr:rowOff>95210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18816"/>
          <a:ext cx="889000" cy="1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70946</xdr:rowOff>
    </xdr:from>
    <xdr:to>
      <xdr:col>76</xdr:col>
      <xdr:colOff>114300</xdr:colOff>
      <xdr:row>58</xdr:row>
      <xdr:rowOff>95210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15046"/>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5055</xdr:rowOff>
    </xdr:from>
    <xdr:to>
      <xdr:col>71</xdr:col>
      <xdr:colOff>177800</xdr:colOff>
      <xdr:row>58</xdr:row>
      <xdr:rowOff>70946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949155"/>
          <a:ext cx="8890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12003</xdr:rowOff>
    </xdr:from>
    <xdr:to>
      <xdr:col>85</xdr:col>
      <xdr:colOff>177800</xdr:colOff>
      <xdr:row>58</xdr:row>
      <xdr:rowOff>113603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161880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95366</xdr:rowOff>
    </xdr:from>
    <xdr:to>
      <xdr:col>81</xdr:col>
      <xdr:colOff>101600</xdr:colOff>
      <xdr:row>58</xdr:row>
      <xdr:rowOff>25516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44410</xdr:rowOff>
    </xdr:from>
    <xdr:to>
      <xdr:col>76</xdr:col>
      <xdr:colOff>165100</xdr:colOff>
      <xdr:row>58</xdr:row>
      <xdr:rowOff>146010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137137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8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20146</xdr:rowOff>
    </xdr:from>
    <xdr:to>
      <xdr:col>72</xdr:col>
      <xdr:colOff>38100</xdr:colOff>
      <xdr:row>58</xdr:row>
      <xdr:rowOff>121746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112873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125705</xdr:rowOff>
    </xdr:from>
    <xdr:to>
      <xdr:col>67</xdr:col>
      <xdr:colOff>101600</xdr:colOff>
      <xdr:row>58</xdr:row>
      <xdr:rowOff>55855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46982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44165</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8715"/>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44165</xdr:rowOff>
    </xdr:from>
    <xdr:to>
      <xdr:col>81</xdr:col>
      <xdr:colOff>50800</xdr:colOff>
      <xdr:row>79</xdr:row>
      <xdr:rowOff>44427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8715"/>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44427</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897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164815</xdr:rowOff>
    </xdr:from>
    <xdr:to>
      <xdr:col>81</xdr:col>
      <xdr:colOff>101600</xdr:colOff>
      <xdr:row>79</xdr:row>
      <xdr:rowOff>94965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86092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30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165077</xdr:rowOff>
    </xdr:from>
    <xdr:to>
      <xdr:col>76</xdr:col>
      <xdr:colOff>165100</xdr:colOff>
      <xdr:row>79</xdr:row>
      <xdr:rowOff>95227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86354</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54432</xdr:rowOff>
    </xdr:from>
    <xdr:to>
      <xdr:col>85</xdr:col>
      <xdr:colOff>127000</xdr:colOff>
      <xdr:row>97</xdr:row>
      <xdr:rowOff>59168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85082"/>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31060</xdr:rowOff>
    </xdr:from>
    <xdr:to>
      <xdr:col>81</xdr:col>
      <xdr:colOff>50800</xdr:colOff>
      <xdr:row>97</xdr:row>
      <xdr:rowOff>54432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61710"/>
          <a:ext cx="8890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31060</xdr:rowOff>
    </xdr:from>
    <xdr:to>
      <xdr:col>76</xdr:col>
      <xdr:colOff>114300</xdr:colOff>
      <xdr:row>97</xdr:row>
      <xdr:rowOff>31555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6171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31555</xdr:rowOff>
    </xdr:from>
    <xdr:to>
      <xdr:col>71</xdr:col>
      <xdr:colOff>177800</xdr:colOff>
      <xdr:row>97</xdr:row>
      <xdr:rowOff>36885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62205"/>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8368</xdr:rowOff>
    </xdr:from>
    <xdr:to>
      <xdr:col>85</xdr:col>
      <xdr:colOff>177800</xdr:colOff>
      <xdr:row>97</xdr:row>
      <xdr:rowOff>109968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3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158245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1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3632</xdr:rowOff>
    </xdr:from>
    <xdr:to>
      <xdr:col>81</xdr:col>
      <xdr:colOff>101600</xdr:colOff>
      <xdr:row>97</xdr:row>
      <xdr:rowOff>105232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96359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151710</xdr:rowOff>
    </xdr:from>
    <xdr:to>
      <xdr:col>76</xdr:col>
      <xdr:colOff>165100</xdr:colOff>
      <xdr:row>97</xdr:row>
      <xdr:rowOff>81860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72987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152205</xdr:rowOff>
    </xdr:from>
    <xdr:to>
      <xdr:col>72</xdr:col>
      <xdr:colOff>38100</xdr:colOff>
      <xdr:row>97</xdr:row>
      <xdr:rowOff>82355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73482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0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157535</xdr:rowOff>
    </xdr:from>
    <xdr:to>
      <xdr:col>67</xdr:col>
      <xdr:colOff>101600</xdr:colOff>
      <xdr:row>97</xdr:row>
      <xdr:rowOff>87685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78812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412,091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令和６年度決算における本町の特徴としては、全体的に類似団体平均値よりも低い値となっているが、埼玉県平均と比較すると、議会費、農林水産業費、消防費が上回っている一方で、総務費、土木費、商工費等の割合は低く、総務費は類似団体内順位で最も少ない状況である。主な費目については、教育費は、宮前小学校校舎増築工事や四校一園長寿命化改修基礎調査業務委託料の皆減</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金額は前年度より減少となった。また、農林水産業費については、土地改良施設維持適正化事業工事による増や防災重点農業用ため池に係る農村地域防災減災事業等委託料の増等により、前年度より増加している。民生費については、保育需要の増加に伴う保育所保育実施委託料の増や定額減税に係る調整給付事業の皆増により、前年度より増加している。引き続き、総合振興計画における重点事業への積極的な予算配分により、今後も住民福祉の向上、安全・安心なまちづくり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令和２年度から令和４年度までは、前年度決算余剰金の発生等により毎年度基金積立を行っていたが、令和５年度は</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宮前小学校増築工事</a:t>
          </a:r>
          <a:r>
            <a:rPr kumimoji="1" lang="ja-JP" altLang="en-US" sz="1200">
              <a:solidFill>
                <a:sysClr val="windowText" lastClr="000000"/>
              </a:solidFill>
              <a:latin typeface="ＭＳ ゴシック" pitchFamily="49" charset="-128"/>
              <a:ea typeface="ＭＳ ゴシック" pitchFamily="49" charset="-128"/>
            </a:rPr>
            <a:t>のため財政調整基金を取崩し、財源に充てた。令和６年度は取崩しと積立を行い、積立額の方が多かった。取崩した目的としては、雨水対策事業の実施に加え、新規事業や経常経費の増加によるもので、実質単年度収支は赤字だが、財政調整基金の取崩しにより、実質収支額は黒字となっている。取崩しや標準財政規模の増加により財政調整基金残高の比率は前年度比で△</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％減少した。実施事業の見直し・統廃合など歳出の合理化等行政改革を推進し、健全な行財政運営に努める。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水道事業会計は資金不足額・剰余金が多額のため、標準財政規模比に占める割合が大きく、概ね</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％前後で推移している。一般会計は令和６年度は</a:t>
          </a:r>
          <a:r>
            <a:rPr kumimoji="1" lang="en-US" altLang="ja-JP" sz="1400">
              <a:solidFill>
                <a:sysClr val="windowText" lastClr="000000"/>
              </a:solidFill>
              <a:latin typeface="ＭＳ ゴシック" pitchFamily="49" charset="-128"/>
              <a:ea typeface="ＭＳ ゴシック" pitchFamily="49" charset="-128"/>
            </a:rPr>
            <a:t>5.41</a:t>
          </a:r>
          <a:r>
            <a:rPr kumimoji="1" lang="ja-JP" altLang="en-US" sz="1400">
              <a:solidFill>
                <a:sysClr val="windowText" lastClr="000000"/>
              </a:solidFill>
              <a:latin typeface="ＭＳ ゴシック" pitchFamily="49" charset="-128"/>
              <a:ea typeface="ＭＳ ゴシック" pitchFamily="49" charset="-128"/>
            </a:rPr>
            <a:t>％と前年度と比較し、△</a:t>
          </a:r>
          <a:r>
            <a:rPr kumimoji="1" lang="en-US" altLang="ja-JP" sz="1400">
              <a:solidFill>
                <a:sysClr val="windowText" lastClr="000000"/>
              </a:solidFill>
              <a:latin typeface="ＭＳ ゴシック" pitchFamily="49" charset="-128"/>
              <a:ea typeface="ＭＳ ゴシック" pitchFamily="49" charset="-128"/>
            </a:rPr>
            <a:t>0.75</a:t>
          </a:r>
          <a:r>
            <a:rPr kumimoji="1" lang="ja-JP" altLang="en-US" sz="1400">
              <a:solidFill>
                <a:sysClr val="windowText" lastClr="000000"/>
              </a:solidFill>
              <a:latin typeface="ＭＳ ゴシック" pitchFamily="49" charset="-128"/>
              <a:ea typeface="ＭＳ ゴシック" pitchFamily="49" charset="-128"/>
            </a:rPr>
            <a:t>％減少している。コロナ禍から回復傾向となった令和５年度以降からは事業実施を行うことができた結果、不用額が少なくなったことが要因である。令和５年度と令和６年度の比較では、実質収支の減少と標準財政規模の増加により、標準財政規模比に占める割合が減少となった。一般会計を除く、特別会計はほぼ横ばいに推移しており、すべてが黒字である。令和５年度より下水道事業は公営企業会計へ移行となった。一般会計から繰出金を支出しているため、経営状態を精査し、繰出金の金額を検討していく必要があ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B58" sqref="B58:J6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8475950</v>
      </c>
      <c r="BO4" s="371"/>
      <c r="BP4" s="371"/>
      <c r="BQ4" s="371"/>
      <c r="BR4" s="371"/>
      <c r="BS4" s="371"/>
      <c r="BT4" s="371"/>
      <c r="BU4" s="372"/>
      <c r="BV4" s="370">
        <v>8306027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8141675</v>
      </c>
      <c r="BO5" s="408"/>
      <c r="BP5" s="408"/>
      <c r="BQ5" s="408"/>
      <c r="BR5" s="408"/>
      <c r="BS5" s="408"/>
      <c r="BT5" s="408"/>
      <c r="BU5" s="409"/>
      <c r="BV5" s="407">
        <v>8000971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91.9</v>
      </c>
      <c r="CU5" s="405"/>
      <c r="CV5" s="405"/>
      <c r="CW5" s="405"/>
      <c r="CX5" s="405"/>
      <c r="CY5" s="405"/>
      <c r="CZ5" s="405"/>
      <c r="DA5" s="406"/>
      <c r="DB5" s="404">
        <v>89.8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334275</v>
      </c>
      <c r="BO6" s="408"/>
      <c r="BP6" s="408"/>
      <c r="BQ6" s="408"/>
      <c r="BR6" s="408"/>
      <c r="BS6" s="408"/>
      <c r="BT6" s="408"/>
      <c r="BU6" s="409"/>
      <c r="BV6" s="407">
        <v>305056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92.4</v>
      </c>
      <c r="CU6" s="445"/>
      <c r="CV6" s="445"/>
      <c r="CW6" s="445"/>
      <c r="CX6" s="445"/>
      <c r="CY6" s="445"/>
      <c r="CZ6" s="445"/>
      <c r="DA6" s="446"/>
      <c r="DB6" s="444">
        <v>90.8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57453</v>
      </c>
      <c r="BO7" s="408"/>
      <c r="BP7" s="408"/>
      <c r="BQ7" s="408"/>
      <c r="BR7" s="408"/>
      <c r="BS7" s="408"/>
      <c r="BT7" s="408"/>
      <c r="BU7" s="409"/>
      <c r="BV7" s="407">
        <v>4425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5114441</v>
      </c>
      <c r="CU7" s="408"/>
      <c r="CV7" s="408"/>
      <c r="CW7" s="408"/>
      <c r="CX7" s="408"/>
      <c r="CY7" s="408"/>
      <c r="CZ7" s="408"/>
      <c r="DA7" s="409"/>
      <c r="DB7" s="407">
        <v>4877799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276822</v>
      </c>
      <c r="BO8" s="408"/>
      <c r="BP8" s="408"/>
      <c r="BQ8" s="408"/>
      <c r="BR8" s="408"/>
      <c r="BS8" s="408"/>
      <c r="BT8" s="408"/>
      <c r="BU8" s="409"/>
      <c r="BV8" s="407">
        <v>300631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19732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-23809</v>
      </c>
      <c r="BO9" s="408"/>
      <c r="BP9" s="408"/>
      <c r="BQ9" s="408"/>
      <c r="BR9" s="408"/>
      <c r="BS9" s="408"/>
      <c r="BT9" s="408"/>
      <c r="BU9" s="409"/>
      <c r="BV9" s="407">
        <v>-232416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8.8000000000000007</v>
      </c>
      <c r="CU9" s="405"/>
      <c r="CV9" s="405"/>
      <c r="CW9" s="405"/>
      <c r="CX9" s="405"/>
      <c r="CY9" s="405"/>
      <c r="CZ9" s="405"/>
      <c r="DA9" s="406"/>
      <c r="DB9" s="404">
        <v>9.1999999999999993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18212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43513</v>
      </c>
      <c r="BO10" s="408"/>
      <c r="BP10" s="408"/>
      <c r="BQ10" s="408"/>
      <c r="BR10" s="408"/>
      <c r="BS10" s="408"/>
      <c r="BT10" s="408"/>
      <c r="BU10" s="409"/>
      <c r="BV10" s="407">
        <v>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19757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19083</v>
      </c>
      <c r="S13" s="492"/>
      <c r="T13" s="492"/>
      <c r="U13" s="492"/>
      <c r="V13" s="493"/>
      <c r="W13" s="423" t="s">
        <v>131</v>
      </c>
      <c r="X13" s="424"/>
      <c r="Y13" s="424"/>
      <c r="Z13" s="424"/>
      <c r="AA13" s="424"/>
      <c r="AB13" s="414"/>
      <c r="AC13" s="458">
        <v>309</v>
      </c>
      <c r="AD13" s="459"/>
      <c r="AE13" s="459"/>
      <c r="AF13" s="459"/>
      <c r="AG13" s="501"/>
      <c r="AH13" s="458">
        <v>295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-20296</v>
      </c>
      <c r="BO13" s="408"/>
      <c r="BP13" s="408"/>
      <c r="BQ13" s="408"/>
      <c r="BR13" s="408"/>
      <c r="BS13" s="408"/>
      <c r="BT13" s="408"/>
      <c r="BU13" s="409"/>
      <c r="BV13" s="407">
        <v>-332411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19745</v>
      </c>
      <c r="S14" s="492"/>
      <c r="T14" s="492"/>
      <c r="U14" s="492"/>
      <c r="V14" s="493"/>
      <c r="W14" s="397"/>
      <c r="X14" s="398"/>
      <c r="Y14" s="398"/>
      <c r="Z14" s="398"/>
      <c r="AA14" s="398"/>
      <c r="AB14" s="387"/>
      <c r="AC14" s="494">
        <v>3.4</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8.1999999999999993</v>
      </c>
      <c r="CU14" s="506"/>
      <c r="CV14" s="506"/>
      <c r="CW14" s="506"/>
      <c r="CX14" s="506"/>
      <c r="CY14" s="506"/>
      <c r="CZ14" s="506"/>
      <c r="DA14" s="507"/>
      <c r="DB14" s="505">
        <v>5.9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19086</v>
      </c>
      <c r="S15" s="492"/>
      <c r="T15" s="492"/>
      <c r="U15" s="492"/>
      <c r="V15" s="493"/>
      <c r="W15" s="423" t="s">
        <v>137</v>
      </c>
      <c r="X15" s="424"/>
      <c r="Y15" s="424"/>
      <c r="Z15" s="424"/>
      <c r="AA15" s="424"/>
      <c r="AB15" s="414"/>
      <c r="AC15" s="458">
        <v>2815</v>
      </c>
      <c r="AD15" s="459"/>
      <c r="AE15" s="459"/>
      <c r="AF15" s="459"/>
      <c r="AG15" s="501"/>
      <c r="AH15" s="458">
        <v>2815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3211605</v>
      </c>
      <c r="BO15" s="371"/>
      <c r="BP15" s="371"/>
      <c r="BQ15" s="371"/>
      <c r="BR15" s="371"/>
      <c r="BS15" s="371"/>
      <c r="BT15" s="371"/>
      <c r="BU15" s="372"/>
      <c r="BV15" s="370">
        <v>3194682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31.2</v>
      </c>
      <c r="AD16" s="495"/>
      <c r="AE16" s="495"/>
      <c r="AF16" s="495"/>
      <c r="AG16" s="496"/>
      <c r="AH16" s="494">
        <v>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4194139</v>
      </c>
      <c r="BO16" s="408"/>
      <c r="BP16" s="408"/>
      <c r="BQ16" s="408"/>
      <c r="BR16" s="408"/>
      <c r="BS16" s="408"/>
      <c r="BT16" s="408"/>
      <c r="BU16" s="409"/>
      <c r="BV16" s="407">
        <v>3949871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5906</v>
      </c>
      <c r="AD17" s="459"/>
      <c r="AE17" s="459"/>
      <c r="AF17" s="459"/>
      <c r="AG17" s="501"/>
      <c r="AH17" s="458">
        <v>5417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4088355</v>
      </c>
      <c r="BO17" s="408"/>
      <c r="BP17" s="408"/>
      <c r="BQ17" s="408"/>
      <c r="BR17" s="408"/>
      <c r="BS17" s="408"/>
      <c r="BT17" s="408"/>
      <c r="BU17" s="409"/>
      <c r="BV17" s="407">
        <v>4069686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29.68</v>
      </c>
      <c r="M18" s="531"/>
      <c r="N18" s="531"/>
      <c r="O18" s="531"/>
      <c r="P18" s="531"/>
      <c r="Q18" s="531"/>
      <c r="R18" s="532"/>
      <c r="S18" s="532"/>
      <c r="T18" s="532"/>
      <c r="U18" s="532"/>
      <c r="V18" s="533"/>
      <c r="W18" s="425"/>
      <c r="X18" s="426"/>
      <c r="Y18" s="426"/>
      <c r="Z18" s="426"/>
      <c r="AA18" s="426"/>
      <c r="AB18" s="417"/>
      <c r="AC18" s="534">
        <v>65.400000000000006</v>
      </c>
      <c r="AD18" s="535"/>
      <c r="AE18" s="535"/>
      <c r="AF18" s="535"/>
      <c r="AG18" s="536"/>
      <c r="AH18" s="534">
        <v>63.5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4948675</v>
      </c>
      <c r="BO18" s="408"/>
      <c r="BP18" s="408"/>
      <c r="BQ18" s="408"/>
      <c r="BR18" s="408"/>
      <c r="BS18" s="408"/>
      <c r="BT18" s="408"/>
      <c r="BU18" s="409"/>
      <c r="BV18" s="407">
        <v>4502974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6165941</v>
      </c>
      <c r="BO19" s="408"/>
      <c r="BP19" s="408"/>
      <c r="BQ19" s="408"/>
      <c r="BR19" s="408"/>
      <c r="BS19" s="408"/>
      <c r="BT19" s="408"/>
      <c r="BU19" s="409"/>
      <c r="BV19" s="407">
        <v>6033864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7650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4700834</v>
      </c>
      <c r="BO22" s="371"/>
      <c r="BP22" s="371"/>
      <c r="BQ22" s="371"/>
      <c r="BR22" s="371"/>
      <c r="BS22" s="371"/>
      <c r="BT22" s="371"/>
      <c r="BU22" s="372"/>
      <c r="BV22" s="370">
        <v>4982007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4193230</v>
      </c>
      <c r="BO23" s="408"/>
      <c r="BP23" s="408"/>
      <c r="BQ23" s="408"/>
      <c r="BR23" s="408"/>
      <c r="BS23" s="408"/>
      <c r="BT23" s="408"/>
      <c r="BU23" s="409"/>
      <c r="BV23" s="407">
        <v>4492149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7100</v>
      </c>
      <c r="R24" s="459"/>
      <c r="S24" s="459"/>
      <c r="T24" s="459"/>
      <c r="U24" s="459"/>
      <c r="V24" s="501"/>
      <c r="W24" s="553"/>
      <c r="X24" s="554"/>
      <c r="Y24" s="555"/>
      <c r="Z24" s="457" t="s">
        <v>162</v>
      </c>
      <c r="AA24" s="437"/>
      <c r="AB24" s="437"/>
      <c r="AC24" s="437"/>
      <c r="AD24" s="437"/>
      <c r="AE24" s="437"/>
      <c r="AF24" s="437"/>
      <c r="AG24" s="438"/>
      <c r="AH24" s="458">
        <v>99</v>
      </c>
      <c r="AI24" s="459"/>
      <c r="AJ24" s="459"/>
      <c r="AK24" s="459"/>
      <c r="AL24" s="501"/>
      <c r="AM24" s="458">
        <v>294228</v>
      </c>
      <c r="AN24" s="459"/>
      <c r="AO24" s="459"/>
      <c r="AP24" s="459"/>
      <c r="AQ24" s="459"/>
      <c r="AR24" s="501"/>
      <c r="AS24" s="458">
        <v>2972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1807979</v>
      </c>
      <c r="BO24" s="408"/>
      <c r="BP24" s="408"/>
      <c r="BQ24" s="408"/>
      <c r="BR24" s="408"/>
      <c r="BS24" s="408"/>
      <c r="BT24" s="408"/>
      <c r="BU24" s="409"/>
      <c r="BV24" s="407">
        <v>1831704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502148</v>
      </c>
      <c r="BO25" s="371"/>
      <c r="BP25" s="371"/>
      <c r="BQ25" s="371"/>
      <c r="BR25" s="371"/>
      <c r="BS25" s="371"/>
      <c r="BT25" s="371"/>
      <c r="BU25" s="372"/>
      <c r="BV25" s="370">
        <v>560097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3080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37252</v>
      </c>
      <c r="AN27" s="459"/>
      <c r="AO27" s="459"/>
      <c r="AP27" s="459"/>
      <c r="AQ27" s="459"/>
      <c r="AR27" s="501"/>
      <c r="AS27" s="458">
        <v>3104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228078</v>
      </c>
      <c r="BO27" s="527"/>
      <c r="BP27" s="527"/>
      <c r="BQ27" s="527"/>
      <c r="BR27" s="527"/>
      <c r="BS27" s="527"/>
      <c r="BT27" s="527"/>
      <c r="BU27" s="528"/>
      <c r="BV27" s="526">
        <v>228074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2330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1124218</v>
      </c>
      <c r="BO28" s="371"/>
      <c r="BP28" s="371"/>
      <c r="BQ28" s="371"/>
      <c r="BR28" s="371"/>
      <c r="BS28" s="371"/>
      <c r="BT28" s="371"/>
      <c r="BU28" s="372"/>
      <c r="BV28" s="370">
        <v>1120705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2160</v>
      </c>
      <c r="R29" s="459"/>
      <c r="S29" s="459"/>
      <c r="T29" s="459"/>
      <c r="U29" s="459"/>
      <c r="V29" s="501"/>
      <c r="W29" s="556"/>
      <c r="X29" s="557"/>
      <c r="Y29" s="558"/>
      <c r="Z29" s="457" t="s">
        <v>177</v>
      </c>
      <c r="AA29" s="437"/>
      <c r="AB29" s="437"/>
      <c r="AC29" s="437"/>
      <c r="AD29" s="437"/>
      <c r="AE29" s="437"/>
      <c r="AF29" s="437"/>
      <c r="AG29" s="438"/>
      <c r="AH29" s="458">
        <v>111</v>
      </c>
      <c r="AI29" s="459"/>
      <c r="AJ29" s="459"/>
      <c r="AK29" s="459"/>
      <c r="AL29" s="501"/>
      <c r="AM29" s="458">
        <v>331480</v>
      </c>
      <c r="AN29" s="459"/>
      <c r="AO29" s="459"/>
      <c r="AP29" s="459"/>
      <c r="AQ29" s="459"/>
      <c r="AR29" s="501"/>
      <c r="AS29" s="458">
        <v>2986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234834</v>
      </c>
      <c r="BO29" s="408"/>
      <c r="BP29" s="408"/>
      <c r="BQ29" s="408"/>
      <c r="BR29" s="408"/>
      <c r="BS29" s="408"/>
      <c r="BT29" s="408"/>
      <c r="BU29" s="409"/>
      <c r="BV29" s="407">
        <v>216452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433648</v>
      </c>
      <c r="BO30" s="527"/>
      <c r="BP30" s="527"/>
      <c r="BQ30" s="527"/>
      <c r="BR30" s="527"/>
      <c r="BS30" s="527"/>
      <c r="BT30" s="527"/>
      <c r="BU30" s="528"/>
      <c r="BV30" s="526">
        <v>420752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小川町衛生組合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比企広域市町村圏組合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7RW5gvlcXD+TxkmoIAo2GMH6Bs8uaMme/BcoTM9ga22RhlaytJUp1uGD9qfymm11jSQLJcdeQ8fj1vE1BUVcUw==" saltValue="i5KkxSCQN5fz0/+CpcLA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5" zoomScale="70" zoomScaleNormal="70" zoomScaleSheetLayoutView="100" workbookViewId="0">
      <selection activeCell="B58" sqref="B58:J6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1" t="s">
        <v>528</v>
      </c>
      <c r="D34" s="1151"/>
      <c r="E34" s="1152"/>
      <c r="F34" s="32">
        <v>20.72</v>
      </c>
      <c r="G34" s="33">
        <v>19.57</v>
      </c>
      <c r="H34" s="33">
        <v>21.41</v>
      </c>
      <c r="I34" s="33">
        <v>22.73</v>
      </c>
      <c r="J34" s="34">
        <v>23.74</v>
      </c>
      <c r="K34" s="22"/>
      <c r="L34" s="22"/>
      <c r="M34" s="22"/>
      <c r="N34" s="22"/>
      <c r="O34" s="22"/>
      <c r="P34" s="22"/>
    </row>
    <row r="35" spans="1:16" ht="39" customHeight="1" x14ac:dyDescent="0.15">
      <c r="A35" s="22"/>
      <c r="B35" s="35"/>
      <c r="C35" s="1145" t="s">
        <v>529</v>
      </c>
      <c r="D35" s="1146"/>
      <c r="E35" s="1147"/>
      <c r="F35" s="36" t="s">
        <v>483</v>
      </c>
      <c r="G35" s="37" t="s">
        <v>483</v>
      </c>
      <c r="H35" s="37" t="s">
        <v>483</v>
      </c>
      <c r="I35" s="37">
        <v>1.48</v>
      </c>
      <c r="J35" s="38">
        <v>6.29</v>
      </c>
      <c r="K35" s="22"/>
      <c r="L35" s="22"/>
      <c r="M35" s="22"/>
      <c r="N35" s="22"/>
      <c r="O35" s="22"/>
      <c r="P35" s="22"/>
    </row>
    <row r="36" spans="1:16" ht="39" customHeight="1" x14ac:dyDescent="0.15">
      <c r="A36" s="22"/>
      <c r="B36" s="35"/>
      <c r="C36" s="1145" t="s">
        <v>530</v>
      </c>
      <c r="D36" s="1146"/>
      <c r="E36" s="1147"/>
      <c r="F36" s="36">
        <v>8.14</v>
      </c>
      <c r="G36" s="37">
        <v>11.57</v>
      </c>
      <c r="H36" s="37">
        <v>11.1</v>
      </c>
      <c r="I36" s="37">
        <v>6.16</v>
      </c>
      <c r="J36" s="38">
        <v>5.41</v>
      </c>
      <c r="K36" s="22"/>
      <c r="L36" s="22"/>
      <c r="M36" s="22"/>
      <c r="N36" s="22"/>
      <c r="O36" s="22"/>
      <c r="P36" s="22"/>
    </row>
    <row r="37" spans="1:16" ht="39" customHeight="1" x14ac:dyDescent="0.15">
      <c r="A37" s="22"/>
      <c r="B37" s="35"/>
      <c r="C37" s="1145" t="s">
        <v>531</v>
      </c>
      <c r="D37" s="1146"/>
      <c r="E37" s="1147"/>
      <c r="F37" s="36">
        <v>2.4300000000000002</v>
      </c>
      <c r="G37" s="37">
        <v>3.57</v>
      </c>
      <c r="H37" s="37">
        <v>2.81</v>
      </c>
      <c r="I37" s="37">
        <v>2.29</v>
      </c>
      <c r="J37" s="38">
        <v>4</v>
      </c>
      <c r="K37" s="22"/>
      <c r="L37" s="22"/>
      <c r="M37" s="22"/>
      <c r="N37" s="22"/>
      <c r="O37" s="22"/>
      <c r="P37" s="22"/>
    </row>
    <row r="38" spans="1:16" ht="39" customHeight="1" x14ac:dyDescent="0.15">
      <c r="A38" s="22"/>
      <c r="B38" s="35"/>
      <c r="C38" s="1145" t="s">
        <v>532</v>
      </c>
      <c r="D38" s="1146"/>
      <c r="E38" s="1147"/>
      <c r="F38" s="36">
        <v>1.65</v>
      </c>
      <c r="G38" s="37">
        <v>1.1299999999999999</v>
      </c>
      <c r="H38" s="37">
        <v>0.52</v>
      </c>
      <c r="I38" s="37">
        <v>0.72</v>
      </c>
      <c r="J38" s="38">
        <v>1.1599999999999999</v>
      </c>
      <c r="K38" s="22"/>
      <c r="L38" s="22"/>
      <c r="M38" s="22"/>
      <c r="N38" s="22"/>
      <c r="O38" s="22"/>
      <c r="P38" s="22"/>
    </row>
    <row r="39" spans="1:16" ht="39" customHeight="1" x14ac:dyDescent="0.15">
      <c r="A39" s="22"/>
      <c r="B39" s="35"/>
      <c r="C39" s="1145" t="s">
        <v>533</v>
      </c>
      <c r="D39" s="1146"/>
      <c r="E39" s="1147"/>
      <c r="F39" s="36">
        <v>0.26</v>
      </c>
      <c r="G39" s="37">
        <v>0.26</v>
      </c>
      <c r="H39" s="37">
        <v>0.28000000000000003</v>
      </c>
      <c r="I39" s="37">
        <v>0.27</v>
      </c>
      <c r="J39" s="38">
        <v>0.24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535</v>
      </c>
      <c r="D43" s="1149"/>
      <c r="E43" s="1150"/>
      <c r="F43" s="41">
        <v>0.86</v>
      </c>
      <c r="G43" s="42">
        <v>1.1499999999999999</v>
      </c>
      <c r="H43" s="42">
        <v>1.58</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1+usE1xlg9lIwy+z03OEJNEUxtWXGgx9kiFeaV8yu4nd4o3AsHK4Lb1kc2oZiaBN9CHoHsdP8BADflp4yKzuw==" saltValue="6rejmRH6WIWggbFV1qwk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34" zoomScale="85" zoomScaleNormal="85" zoomScaleSheetLayoutView="55" workbookViewId="0">
      <selection activeCell="B58" sqref="B58:J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587</v>
      </c>
      <c r="L45" s="60">
        <v>601</v>
      </c>
      <c r="M45" s="60">
        <v>604</v>
      </c>
      <c r="N45" s="60">
        <v>554</v>
      </c>
      <c r="O45" s="61">
        <v>544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483</v>
      </c>
      <c r="L46" s="64" t="s">
        <v>483</v>
      </c>
      <c r="M46" s="64" t="s">
        <v>483</v>
      </c>
      <c r="N46" s="64" t="s">
        <v>483</v>
      </c>
      <c r="O46" s="65" t="s">
        <v>483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483</v>
      </c>
      <c r="L47" s="64" t="s">
        <v>483</v>
      </c>
      <c r="M47" s="64" t="s">
        <v>483</v>
      </c>
      <c r="N47" s="64" t="s">
        <v>483</v>
      </c>
      <c r="O47" s="65" t="s">
        <v>483</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156</v>
      </c>
      <c r="L48" s="64">
        <v>148</v>
      </c>
      <c r="M48" s="64">
        <v>151</v>
      </c>
      <c r="N48" s="64">
        <v>185</v>
      </c>
      <c r="O48" s="65">
        <v>169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v>
      </c>
      <c r="L49" s="64">
        <v>23</v>
      </c>
      <c r="M49" s="64">
        <v>26</v>
      </c>
      <c r="N49" s="64">
        <v>27</v>
      </c>
      <c r="O49" s="65">
        <v>27</v>
      </c>
      <c r="P49" s="48"/>
      <c r="Q49" s="48"/>
      <c r="R49" s="48"/>
      <c r="S49" s="48"/>
      <c r="T49" s="48"/>
      <c r="U49" s="48"/>
    </row>
    <row r="50" spans="1:21" ht="30.75" customHeight="1" x14ac:dyDescent="0.15">
      <c r="A50" s="48"/>
      <c r="B50" s="1155"/>
      <c r="C50" s="1156"/>
      <c r="D50" s="62"/>
      <c r="E50" s="1161" t="s">
        <v>15</v>
      </c>
      <c r="F50" s="1161"/>
      <c r="G50" s="1161"/>
      <c r="H50" s="1161"/>
      <c r="I50" s="1161"/>
      <c r="J50" s="1162"/>
      <c r="K50" s="63">
        <v>9</v>
      </c>
      <c r="L50" s="64" t="s">
        <v>483</v>
      </c>
      <c r="M50" s="64" t="s">
        <v>483</v>
      </c>
      <c r="N50" s="64" t="s">
        <v>483</v>
      </c>
      <c r="O50" s="65" t="s">
        <v>483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483</v>
      </c>
      <c r="L51" s="64" t="s">
        <v>483</v>
      </c>
      <c r="M51" s="64" t="s">
        <v>483</v>
      </c>
      <c r="N51" s="64" t="s">
        <v>483</v>
      </c>
      <c r="O51" s="65" t="s">
        <v>483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433</v>
      </c>
      <c r="L52" s="64">
        <v>440</v>
      </c>
      <c r="M52" s="64">
        <v>446</v>
      </c>
      <c r="N52" s="64">
        <v>427</v>
      </c>
      <c r="O52" s="65">
        <v>431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335</v>
      </c>
      <c r="L53" s="69">
        <v>332</v>
      </c>
      <c r="M53" s="69">
        <v>335</v>
      </c>
      <c r="N53" s="69">
        <v>339</v>
      </c>
      <c r="O53" s="70">
        <v>309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557</v>
      </c>
      <c r="L58" s="84" t="s">
        <v>557</v>
      </c>
      <c r="M58" s="84" t="s">
        <v>557</v>
      </c>
      <c r="N58" s="84" t="s">
        <v>557</v>
      </c>
      <c r="O58" s="85" t="s">
        <v>557</v>
      </c>
    </row>
    <row r="59" spans="1:21" ht="31.5" customHeight="1" x14ac:dyDescent="0.15">
      <c r="B59" s="1171"/>
      <c r="C59" s="1172"/>
      <c r="D59" s="1178" t="s">
        <v>26</v>
      </c>
      <c r="E59" s="1179"/>
      <c r="F59" s="1179"/>
      <c r="G59" s="1179"/>
      <c r="H59" s="1179"/>
      <c r="I59" s="1179"/>
      <c r="J59" s="1180"/>
      <c r="K59" s="86" t="s">
        <v>557</v>
      </c>
      <c r="L59" s="87" t="s">
        <v>557</v>
      </c>
      <c r="M59" s="87" t="s">
        <v>557</v>
      </c>
      <c r="N59" s="87" t="s">
        <v>557</v>
      </c>
      <c r="O59" s="88" t="s">
        <v>557</v>
      </c>
    </row>
    <row r="60" spans="1:21" ht="31.5" customHeight="1" thickBot="1" x14ac:dyDescent="0.2">
      <c r="B60" s="1173"/>
      <c r="C60" s="1174"/>
      <c r="D60" s="1181" t="s">
        <v>27</v>
      </c>
      <c r="E60" s="1182"/>
      <c r="F60" s="1182"/>
      <c r="G60" s="1182"/>
      <c r="H60" s="1182"/>
      <c r="I60" s="1182"/>
      <c r="J60" s="1183"/>
      <c r="K60" s="89" t="s">
        <v>557</v>
      </c>
      <c r="L60" s="90" t="s">
        <v>557</v>
      </c>
      <c r="M60" s="90" t="s">
        <v>557</v>
      </c>
      <c r="N60" s="90" t="s">
        <v>557</v>
      </c>
      <c r="O60" s="91" t="s">
        <v>557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H5k50xZrdEuA6MyZt0BmwXIw/znLadVd8JDnoD3avWPtMnYHh6yY06bYZgNhpGx7jR30awVsVEY5G0tMkdFg==" saltValue="oItiY2EWvBRyoJPK6nI9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25" zoomScale="70" zoomScaleNormal="70" zoomScaleSheetLayoutView="100" workbookViewId="0">
      <selection activeCell="B58" sqref="B58:J6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84" t="s">
        <v>30</v>
      </c>
      <c r="C41" s="1185"/>
      <c r="D41" s="105"/>
      <c r="E41" s="1190" t="s">
        <v>31</v>
      </c>
      <c r="F41" s="1190"/>
      <c r="G41" s="1190"/>
      <c r="H41" s="1191"/>
      <c r="I41" s="343">
        <v>5301</v>
      </c>
      <c r="J41" s="344">
        <v>5403</v>
      </c>
      <c r="K41" s="344">
        <v>5093</v>
      </c>
      <c r="L41" s="344">
        <v>4982</v>
      </c>
      <c r="M41" s="345">
        <v>4701</v>
      </c>
    </row>
    <row r="42" spans="2:13" ht="27.75" customHeight="1" x14ac:dyDescent="0.15">
      <c r="B42" s="1186"/>
      <c r="C42" s="1187"/>
      <c r="D42" s="106"/>
      <c r="E42" s="1192" t="s">
        <v>32</v>
      </c>
      <c r="F42" s="1192"/>
      <c r="G42" s="1192"/>
      <c r="H42" s="1193"/>
      <c r="I42" s="346" t="s">
        <v>483</v>
      </c>
      <c r="J42" s="347" t="s">
        <v>483</v>
      </c>
      <c r="K42" s="347" t="s">
        <v>483</v>
      </c>
      <c r="L42" s="347" t="s">
        <v>483</v>
      </c>
      <c r="M42" s="348" t="s">
        <v>483</v>
      </c>
    </row>
    <row r="43" spans="2:13" ht="27.75" customHeight="1" x14ac:dyDescent="0.15">
      <c r="B43" s="1186"/>
      <c r="C43" s="1187"/>
      <c r="D43" s="106"/>
      <c r="E43" s="1192" t="s">
        <v>33</v>
      </c>
      <c r="F43" s="1192"/>
      <c r="G43" s="1192"/>
      <c r="H43" s="1193"/>
      <c r="I43" s="346">
        <v>1439</v>
      </c>
      <c r="J43" s="347">
        <v>1361</v>
      </c>
      <c r="K43" s="347">
        <v>1277</v>
      </c>
      <c r="L43" s="347">
        <v>1304</v>
      </c>
      <c r="M43" s="348">
        <v>1386</v>
      </c>
    </row>
    <row r="44" spans="2:13" ht="27.75" customHeight="1" x14ac:dyDescent="0.15">
      <c r="B44" s="1186"/>
      <c r="C44" s="1187"/>
      <c r="D44" s="106"/>
      <c r="E44" s="1192" t="s">
        <v>34</v>
      </c>
      <c r="F44" s="1192"/>
      <c r="G44" s="1192"/>
      <c r="H44" s="1193"/>
      <c r="I44" s="346">
        <v>282</v>
      </c>
      <c r="J44" s="347">
        <v>279</v>
      </c>
      <c r="K44" s="347">
        <v>266</v>
      </c>
      <c r="L44" s="347">
        <v>278</v>
      </c>
      <c r="M44" s="348">
        <v>280</v>
      </c>
    </row>
    <row r="45" spans="2:13" ht="27.75" customHeight="1" x14ac:dyDescent="0.15">
      <c r="B45" s="1186"/>
      <c r="C45" s="1187"/>
      <c r="D45" s="106"/>
      <c r="E45" s="1192" t="s">
        <v>35</v>
      </c>
      <c r="F45" s="1192"/>
      <c r="G45" s="1192"/>
      <c r="H45" s="1193"/>
      <c r="I45" s="346">
        <v>806</v>
      </c>
      <c r="J45" s="347">
        <v>782</v>
      </c>
      <c r="K45" s="347">
        <v>773</v>
      </c>
      <c r="L45" s="347">
        <v>783</v>
      </c>
      <c r="M45" s="348">
        <v>782</v>
      </c>
    </row>
    <row r="46" spans="2:13" ht="27.75" customHeight="1" x14ac:dyDescent="0.15">
      <c r="B46" s="1186"/>
      <c r="C46" s="1187"/>
      <c r="D46" s="107"/>
      <c r="E46" s="1192" t="s">
        <v>36</v>
      </c>
      <c r="F46" s="1192"/>
      <c r="G46" s="1192"/>
      <c r="H46" s="1193"/>
      <c r="I46" s="346" t="s">
        <v>483</v>
      </c>
      <c r="J46" s="347" t="s">
        <v>483</v>
      </c>
      <c r="K46" s="347" t="s">
        <v>483</v>
      </c>
      <c r="L46" s="347" t="s">
        <v>483</v>
      </c>
      <c r="M46" s="348" t="s">
        <v>483</v>
      </c>
    </row>
    <row r="47" spans="2:13" ht="27.75" customHeight="1" x14ac:dyDescent="0.15">
      <c r="B47" s="1186"/>
      <c r="C47" s="1187"/>
      <c r="D47" s="108"/>
      <c r="E47" s="1194" t="s">
        <v>37</v>
      </c>
      <c r="F47" s="1195"/>
      <c r="G47" s="1195"/>
      <c r="H47" s="1196"/>
      <c r="I47" s="346" t="s">
        <v>483</v>
      </c>
      <c r="J47" s="347" t="s">
        <v>483</v>
      </c>
      <c r="K47" s="347" t="s">
        <v>483</v>
      </c>
      <c r="L47" s="347" t="s">
        <v>483</v>
      </c>
      <c r="M47" s="348" t="s">
        <v>483</v>
      </c>
    </row>
    <row r="48" spans="2:13" ht="27.75" customHeight="1" x14ac:dyDescent="0.15">
      <c r="B48" s="1186"/>
      <c r="C48" s="1187"/>
      <c r="D48" s="106"/>
      <c r="E48" s="1192" t="s">
        <v>38</v>
      </c>
      <c r="F48" s="1192"/>
      <c r="G48" s="1192"/>
      <c r="H48" s="1193"/>
      <c r="I48" s="346" t="s">
        <v>483</v>
      </c>
      <c r="J48" s="347" t="s">
        <v>483</v>
      </c>
      <c r="K48" s="347" t="s">
        <v>483</v>
      </c>
      <c r="L48" s="347" t="s">
        <v>483</v>
      </c>
      <c r="M48" s="348" t="s">
        <v>483</v>
      </c>
    </row>
    <row r="49" spans="2:13" ht="27.75" customHeight="1" x14ac:dyDescent="0.15">
      <c r="B49" s="1188"/>
      <c r="C49" s="1189"/>
      <c r="D49" s="106"/>
      <c r="E49" s="1192" t="s">
        <v>39</v>
      </c>
      <c r="F49" s="1192"/>
      <c r="G49" s="1192"/>
      <c r="H49" s="1193"/>
      <c r="I49" s="346" t="s">
        <v>483</v>
      </c>
      <c r="J49" s="347" t="s">
        <v>483</v>
      </c>
      <c r="K49" s="347" t="s">
        <v>483</v>
      </c>
      <c r="L49" s="347" t="s">
        <v>483</v>
      </c>
      <c r="M49" s="348" t="s">
        <v>483</v>
      </c>
    </row>
    <row r="50" spans="2:13" ht="27.75" customHeight="1" x14ac:dyDescent="0.15">
      <c r="B50" s="1197" t="s">
        <v>40</v>
      </c>
      <c r="C50" s="1198"/>
      <c r="D50" s="109"/>
      <c r="E50" s="1192" t="s">
        <v>41</v>
      </c>
      <c r="F50" s="1192"/>
      <c r="G50" s="1192"/>
      <c r="H50" s="1193"/>
      <c r="I50" s="346">
        <v>1024</v>
      </c>
      <c r="J50" s="347">
        <v>1587</v>
      </c>
      <c r="K50" s="347">
        <v>2038</v>
      </c>
      <c r="L50" s="347">
        <v>2250</v>
      </c>
      <c r="M50" s="348">
        <v>2214</v>
      </c>
    </row>
    <row r="51" spans="2:13" ht="27.75" customHeight="1" x14ac:dyDescent="0.15">
      <c r="B51" s="1186"/>
      <c r="C51" s="1187"/>
      <c r="D51" s="106"/>
      <c r="E51" s="1192" t="s">
        <v>42</v>
      </c>
      <c r="F51" s="1192"/>
      <c r="G51" s="1192"/>
      <c r="H51" s="1193"/>
      <c r="I51" s="346" t="s">
        <v>483</v>
      </c>
      <c r="J51" s="347" t="s">
        <v>483</v>
      </c>
      <c r="K51" s="347" t="s">
        <v>483</v>
      </c>
      <c r="L51" s="347" t="s">
        <v>483</v>
      </c>
      <c r="M51" s="348" t="s">
        <v>483</v>
      </c>
    </row>
    <row r="52" spans="2:13" ht="27.75" customHeight="1" x14ac:dyDescent="0.15">
      <c r="B52" s="1188"/>
      <c r="C52" s="1189"/>
      <c r="D52" s="106"/>
      <c r="E52" s="1192" t="s">
        <v>43</v>
      </c>
      <c r="F52" s="1192"/>
      <c r="G52" s="1192"/>
      <c r="H52" s="1193"/>
      <c r="I52" s="346">
        <v>5236</v>
      </c>
      <c r="J52" s="347">
        <v>5259</v>
      </c>
      <c r="K52" s="347">
        <v>5035</v>
      </c>
      <c r="L52" s="347">
        <v>4835</v>
      </c>
      <c r="M52" s="348">
        <v>4549</v>
      </c>
    </row>
    <row r="53" spans="2:13" ht="27.75" customHeight="1" thickBot="1" x14ac:dyDescent="0.2">
      <c r="B53" s="1199" t="s">
        <v>19</v>
      </c>
      <c r="C53" s="1200"/>
      <c r="D53" s="110"/>
      <c r="E53" s="1201" t="s">
        <v>44</v>
      </c>
      <c r="F53" s="1201"/>
      <c r="G53" s="1201"/>
      <c r="H53" s="1202"/>
      <c r="I53" s="349">
        <v>1569</v>
      </c>
      <c r="J53" s="350">
        <v>978</v>
      </c>
      <c r="K53" s="350">
        <v>335</v>
      </c>
      <c r="L53" s="350">
        <v>263</v>
      </c>
      <c r="M53" s="351">
        <v>386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D1o8D3a0f0c2gAvHmnB65KOqXxvYFjPgvyRX1mymjMC2A6Sa34yOOqB+octYi45nKaa7QehDwrGIvZovlgMLg==" saltValue="23aFbaINiFV4fms2HDye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B58" sqref="B58:J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1" t="s">
        <v>46</v>
      </c>
      <c r="D55" s="1211"/>
      <c r="E55" s="1212"/>
      <c r="F55" s="352">
        <v>1221</v>
      </c>
      <c r="G55" s="352">
        <v>1121</v>
      </c>
      <c r="H55" s="353">
        <v>1124</v>
      </c>
    </row>
    <row r="56" spans="2:8" ht="52.5" customHeight="1" x14ac:dyDescent="0.15">
      <c r="B56" s="122"/>
      <c r="C56" s="1213" t="s">
        <v>47</v>
      </c>
      <c r="D56" s="1213"/>
      <c r="E56" s="1214"/>
      <c r="F56" s="354">
        <v>195</v>
      </c>
      <c r="G56" s="354">
        <v>216</v>
      </c>
      <c r="H56" s="355">
        <v>235</v>
      </c>
    </row>
    <row r="57" spans="2:8" ht="53.25" customHeight="1" x14ac:dyDescent="0.15">
      <c r="B57" s="122"/>
      <c r="C57" s="1215" t="s">
        <v>48</v>
      </c>
      <c r="D57" s="1215"/>
      <c r="E57" s="1216"/>
      <c r="F57" s="356">
        <v>168</v>
      </c>
      <c r="G57" s="356">
        <v>421</v>
      </c>
      <c r="H57" s="357">
        <v>434</v>
      </c>
    </row>
    <row r="58" spans="2:8" ht="45.75" customHeight="1" x14ac:dyDescent="0.15">
      <c r="B58" s="123"/>
      <c r="C58" s="1203" t="s">
        <v>541</v>
      </c>
      <c r="D58" s="1204"/>
      <c r="E58" s="1205"/>
      <c r="F58" s="358">
        <v>121</v>
      </c>
      <c r="G58" s="358">
        <v>361</v>
      </c>
      <c r="H58" s="359">
        <v>361</v>
      </c>
    </row>
    <row r="59" spans="2:8" ht="45.75" customHeight="1" x14ac:dyDescent="0.15">
      <c r="B59" s="123"/>
      <c r="C59" s="1203" t="s">
        <v>542</v>
      </c>
      <c r="D59" s="1204"/>
      <c r="E59" s="1205"/>
      <c r="F59" s="358">
        <v>11</v>
      </c>
      <c r="G59" s="358">
        <v>20</v>
      </c>
      <c r="H59" s="359">
        <v>33</v>
      </c>
    </row>
    <row r="60" spans="2:8" ht="45.75" customHeight="1" x14ac:dyDescent="0.15">
      <c r="B60" s="123"/>
      <c r="C60" s="1203" t="s">
        <v>543</v>
      </c>
      <c r="D60" s="1204"/>
      <c r="E60" s="1205"/>
      <c r="F60" s="358">
        <v>27</v>
      </c>
      <c r="G60" s="358">
        <v>27</v>
      </c>
      <c r="H60" s="359">
        <v>27</v>
      </c>
    </row>
    <row r="61" spans="2:8" ht="45.75" customHeight="1" x14ac:dyDescent="0.15">
      <c r="B61" s="123"/>
      <c r="C61" s="1203" t="s">
        <v>544</v>
      </c>
      <c r="D61" s="1204"/>
      <c r="E61" s="1205"/>
      <c r="F61" s="358">
        <v>7</v>
      </c>
      <c r="G61" s="358">
        <v>11</v>
      </c>
      <c r="H61" s="359">
        <v>11</v>
      </c>
    </row>
    <row r="62" spans="2:8" ht="45.75" customHeight="1" thickBot="1" x14ac:dyDescent="0.2">
      <c r="B62" s="124"/>
      <c r="C62" s="1206" t="s">
        <v>545</v>
      </c>
      <c r="D62" s="1207"/>
      <c r="E62" s="1208"/>
      <c r="F62" s="360">
        <v>1</v>
      </c>
      <c r="G62" s="360">
        <v>1</v>
      </c>
      <c r="H62" s="361">
        <v>1</v>
      </c>
    </row>
    <row r="63" spans="2:8" ht="52.5" customHeight="1" thickBot="1" x14ac:dyDescent="0.2">
      <c r="B63" s="125"/>
      <c r="C63" s="1209" t="s">
        <v>49</v>
      </c>
      <c r="D63" s="1209"/>
      <c r="E63" s="1210"/>
      <c r="F63" s="362">
        <v>1584</v>
      </c>
      <c r="G63" s="362">
        <v>1758</v>
      </c>
      <c r="H63" s="363">
        <v>1793</v>
      </c>
    </row>
    <row r="64" spans="2:8" x14ac:dyDescent="0.15"/>
  </sheetData>
  <sheetProtection algorithmName="SHA-512" hashValue="RYtt9SNNQosrilqH1aQe2e4QGSXJbgocymGxc2JRpDTVq6QKmW4K8qwz+u+8RVjtwCSymjrRD6qMPBmAAdcqsg==" saltValue="MWajlPmYOj+qmDZUPz9P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13689</v>
      </c>
      <c r="E3" s="144"/>
      <c r="F3" s="145">
        <v>96248</v>
      </c>
      <c r="G3" s="146"/>
      <c r="H3" s="147"/>
    </row>
    <row r="4" spans="1:8" x14ac:dyDescent="0.15">
      <c r="A4" s="148"/>
      <c r="B4" s="149"/>
      <c r="C4" s="150"/>
      <c r="D4" s="151">
        <v>5865</v>
      </c>
      <c r="E4" s="152"/>
      <c r="F4" s="153">
        <v>55768</v>
      </c>
      <c r="G4" s="154"/>
      <c r="H4" s="155"/>
    </row>
    <row r="5" spans="1:8" x14ac:dyDescent="0.15">
      <c r="A5" s="136" t="s">
        <v>515</v>
      </c>
      <c r="B5" s="141"/>
      <c r="C5" s="142"/>
      <c r="D5" s="143">
        <v>14854</v>
      </c>
      <c r="E5" s="144"/>
      <c r="F5" s="145">
        <v>76413</v>
      </c>
      <c r="G5" s="146"/>
      <c r="H5" s="147"/>
    </row>
    <row r="6" spans="1:8" x14ac:dyDescent="0.15">
      <c r="A6" s="148"/>
      <c r="B6" s="149"/>
      <c r="C6" s="150"/>
      <c r="D6" s="151">
        <v>12060</v>
      </c>
      <c r="E6" s="152"/>
      <c r="F6" s="153">
        <v>39658</v>
      </c>
      <c r="G6" s="154"/>
      <c r="H6" s="155"/>
    </row>
    <row r="7" spans="1:8" x14ac:dyDescent="0.15">
      <c r="A7" s="136" t="s">
        <v>516</v>
      </c>
      <c r="B7" s="141"/>
      <c r="C7" s="142"/>
      <c r="D7" s="143">
        <v>18832</v>
      </c>
      <c r="E7" s="144"/>
      <c r="F7" s="145">
        <v>66481</v>
      </c>
      <c r="G7" s="146"/>
      <c r="H7" s="147"/>
    </row>
    <row r="8" spans="1:8" x14ac:dyDescent="0.15">
      <c r="A8" s="148"/>
      <c r="B8" s="149"/>
      <c r="C8" s="150"/>
      <c r="D8" s="151">
        <v>10216</v>
      </c>
      <c r="E8" s="152"/>
      <c r="F8" s="153">
        <v>36120</v>
      </c>
      <c r="G8" s="154"/>
      <c r="H8" s="155"/>
    </row>
    <row r="9" spans="1:8" x14ac:dyDescent="0.15">
      <c r="A9" s="136" t="s">
        <v>517</v>
      </c>
      <c r="B9" s="141"/>
      <c r="C9" s="142"/>
      <c r="D9" s="143">
        <v>29338</v>
      </c>
      <c r="E9" s="144"/>
      <c r="F9" s="145">
        <v>67825</v>
      </c>
      <c r="G9" s="146"/>
      <c r="H9" s="147"/>
    </row>
    <row r="10" spans="1:8" x14ac:dyDescent="0.15">
      <c r="A10" s="148"/>
      <c r="B10" s="149"/>
      <c r="C10" s="150"/>
      <c r="D10" s="151">
        <v>24771</v>
      </c>
      <c r="E10" s="152"/>
      <c r="F10" s="153">
        <v>39417</v>
      </c>
      <c r="G10" s="154"/>
      <c r="H10" s="155"/>
    </row>
    <row r="11" spans="1:8" x14ac:dyDescent="0.15">
      <c r="A11" s="136" t="s">
        <v>518</v>
      </c>
      <c r="B11" s="141"/>
      <c r="C11" s="142"/>
      <c r="D11" s="143">
        <v>23217</v>
      </c>
      <c r="E11" s="144"/>
      <c r="F11" s="145">
        <v>81158</v>
      </c>
      <c r="G11" s="146"/>
      <c r="H11" s="147"/>
    </row>
    <row r="12" spans="1:8" x14ac:dyDescent="0.15">
      <c r="A12" s="148"/>
      <c r="B12" s="149"/>
      <c r="C12" s="156"/>
      <c r="D12" s="151">
        <v>17717</v>
      </c>
      <c r="E12" s="152"/>
      <c r="F12" s="153">
        <v>45320</v>
      </c>
      <c r="G12" s="154"/>
      <c r="H12" s="155"/>
    </row>
    <row r="13" spans="1:8" x14ac:dyDescent="0.15">
      <c r="A13" s="136"/>
      <c r="B13" s="141"/>
      <c r="C13" s="157"/>
      <c r="D13" s="158">
        <v>19986</v>
      </c>
      <c r="E13" s="159"/>
      <c r="F13" s="160">
        <v>77625</v>
      </c>
      <c r="G13" s="161"/>
      <c r="H13" s="147"/>
    </row>
    <row r="14" spans="1:8" x14ac:dyDescent="0.15">
      <c r="A14" s="148"/>
      <c r="B14" s="149"/>
      <c r="C14" s="150"/>
      <c r="D14" s="151">
        <v>14126</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8.14</v>
      </c>
      <c r="C19" s="162">
        <f>ROUND(VALUE(SUBSTITUTE(実質収支比率等に係る経年分析!G$48,"▲","-")),2)</f>
        <v>11.57</v>
      </c>
      <c r="D19" s="162">
        <f>ROUND(VALUE(SUBSTITUTE(実質収支比率等に係る経年分析!H$48,"▲","-")),2)</f>
        <v>11.1</v>
      </c>
      <c r="E19" s="162">
        <f>ROUND(VALUE(SUBSTITUTE(実質収支比率等に係る経年分析!I$48,"▲","-")),2)</f>
        <v>6.16</v>
      </c>
      <c r="F19" s="162">
        <f>ROUND(VALUE(SUBSTITUTE(実質収支比率等に係る経年分析!J$48,"▲","-")),2)</f>
        <v>5.41</v>
      </c>
    </row>
    <row r="20" spans="1:11" x14ac:dyDescent="0.15">
      <c r="A20" s="162" t="s">
        <v>53</v>
      </c>
      <c r="B20" s="162">
        <f>ROUND(VALUE(SUBSTITUTE(実質収支比率等に係る経年分析!F$47,"▲","-")),2)</f>
        <v>9.33</v>
      </c>
      <c r="C20" s="162">
        <f>ROUND(VALUE(SUBSTITUTE(実質収支比率等に係る経年分析!G$47,"▲","-")),2)</f>
        <v>17.28</v>
      </c>
      <c r="D20" s="162">
        <f>ROUND(VALUE(SUBSTITUTE(実質収支比率等に係る経年分析!H$47,"▲","-")),2)</f>
        <v>25.43</v>
      </c>
      <c r="E20" s="162">
        <f>ROUND(VALUE(SUBSTITUTE(実質収支比率等に係る経年分析!I$47,"▲","-")),2)</f>
        <v>22.98</v>
      </c>
      <c r="F20" s="162">
        <f>ROUND(VALUE(SUBSTITUTE(実質収支比率等に係る経年分析!J$47,"▲","-")),2)</f>
        <v>21.98</v>
      </c>
    </row>
    <row r="21" spans="1:11" x14ac:dyDescent="0.15">
      <c r="A21" s="162" t="s">
        <v>54</v>
      </c>
      <c r="B21" s="162">
        <f>IF(ISNUMBER(VALUE(SUBSTITUTE(実質収支比率等に係る経年分析!F$49,"▲","-"))),ROUND(VALUE(SUBSTITUTE(実質収支比率等に係る経年分析!F$49,"▲","-")),2),NA())</f>
        <v>7.86</v>
      </c>
      <c r="C21" s="162">
        <f>IF(ISNUMBER(VALUE(SUBSTITUTE(実質収支比率等に係る経年分析!G$49,"▲","-"))),ROUND(VALUE(SUBSTITUTE(実質収支比率等に係る経年分析!G$49,"▲","-")),2),NA())</f>
        <v>12.78</v>
      </c>
      <c r="D21" s="162">
        <f>IF(ISNUMBER(VALUE(SUBSTITUTE(実質収支比率等に係る経年分析!H$49,"▲","-"))),ROUND(VALUE(SUBSTITUTE(実質収支比率等に係る経年分析!H$49,"▲","-")),2),NA())</f>
        <v>6.94</v>
      </c>
      <c r="E21" s="162">
        <f>IF(ISNUMBER(VALUE(SUBSTITUTE(実質収支比率等に係る経年分析!I$49,"▲","-"))),ROUND(VALUE(SUBSTITUTE(実質収支比率等に係る経年分析!I$49,"▲","-")),2),NA())</f>
        <v>-6.81</v>
      </c>
      <c r="F21" s="162">
        <f>IF(ISNUMBER(VALUE(SUBSTITUTE(実質収支比率等に係る経年分析!J$49,"▲","-"))),ROUND(VALUE(SUBSTITUTE(実質収支比率等に係る経年分析!J$49,"▲","-")),2),NA())</f>
        <v>-0.4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1.1499999999999999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1.58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1.1599999999999999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2.4300000000000002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3.57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8.14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5.41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21.41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23.74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433</v>
      </c>
      <c r="E42" s="164"/>
      <c r="F42" s="164"/>
      <c r="G42" s="164">
        <f>'実質公債費比率（分子）の構造'!L$52</f>
        <v>440</v>
      </c>
      <c r="H42" s="164"/>
      <c r="I42" s="164"/>
      <c r="J42" s="164">
        <f>'実質公債費比率（分子）の構造'!M$52</f>
        <v>446</v>
      </c>
      <c r="K42" s="164"/>
      <c r="L42" s="164"/>
      <c r="M42" s="164">
        <f>'実質公債費比率（分子）の構造'!N$52</f>
        <v>427</v>
      </c>
      <c r="N42" s="164"/>
      <c r="O42" s="164"/>
      <c r="P42" s="164">
        <f>'実質公債費比率（分子）の構造'!O$52</f>
        <v>431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23</v>
      </c>
      <c r="F45" s="164"/>
      <c r="G45" s="164"/>
      <c r="H45" s="164">
        <f>'実質公債費比率（分子）の構造'!M$49</f>
        <v>26</v>
      </c>
      <c r="I45" s="164"/>
      <c r="J45" s="164"/>
      <c r="K45" s="164">
        <f>'実質公債費比率（分子）の構造'!N$49</f>
        <v>27</v>
      </c>
      <c r="L45" s="164"/>
      <c r="M45" s="164"/>
      <c r="N45" s="164">
        <f>'実質公債費比率（分子）の構造'!O$49</f>
        <v>27</v>
      </c>
      <c r="O45" s="164"/>
      <c r="P45" s="164"/>
    </row>
    <row r="46" spans="1:16" x14ac:dyDescent="0.15">
      <c r="A46" s="164" t="s">
        <v>64</v>
      </c>
      <c r="B46" s="164">
        <f>'実質公債費比率（分子）の構造'!K$48</f>
        <v>156</v>
      </c>
      <c r="C46" s="164"/>
      <c r="D46" s="164"/>
      <c r="E46" s="164">
        <f>'実質公債費比率（分子）の構造'!L$48</f>
        <v>148</v>
      </c>
      <c r="F46" s="164"/>
      <c r="G46" s="164"/>
      <c r="H46" s="164">
        <f>'実質公債費比率（分子）の構造'!M$48</f>
        <v>151</v>
      </c>
      <c r="I46" s="164"/>
      <c r="J46" s="164"/>
      <c r="K46" s="164">
        <f>'実質公債費比率（分子）の構造'!N$48</f>
        <v>185</v>
      </c>
      <c r="L46" s="164"/>
      <c r="M46" s="164"/>
      <c r="N46" s="164">
        <f>'実質公債費比率（分子）の構造'!O$48</f>
        <v>169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587</v>
      </c>
      <c r="C49" s="164"/>
      <c r="D49" s="164"/>
      <c r="E49" s="164">
        <f>'実質公債費比率（分子）の構造'!L$45</f>
        <v>601</v>
      </c>
      <c r="F49" s="164"/>
      <c r="G49" s="164"/>
      <c r="H49" s="164">
        <f>'実質公債費比率（分子）の構造'!M$45</f>
        <v>604</v>
      </c>
      <c r="I49" s="164"/>
      <c r="J49" s="164"/>
      <c r="K49" s="164">
        <f>'実質公債費比率（分子）の構造'!N$45</f>
        <v>554</v>
      </c>
      <c r="L49" s="164"/>
      <c r="M49" s="164"/>
      <c r="N49" s="164">
        <f>'実質公債費比率（分子）の構造'!O$45</f>
        <v>544</v>
      </c>
      <c r="O49" s="164"/>
      <c r="P49" s="164"/>
    </row>
    <row r="50" spans="1:16" x14ac:dyDescent="0.15">
      <c r="A50" s="164" t="s">
        <v>67</v>
      </c>
      <c r="B50" s="164" t="e">
        <f>NA()</f>
        <v>#N/A</v>
      </c>
      <c r="C50" s="164">
        <f>IF(ISNUMBER('実質公債費比率（分子）の構造'!K$53),'実質公債費比率（分子）の構造'!K$53,NA())</f>
        <v>335</v>
      </c>
      <c r="D50" s="164" t="e">
        <f>NA()</f>
        <v>#N/A</v>
      </c>
      <c r="E50" s="164" t="e">
        <f>NA()</f>
        <v>#N/A</v>
      </c>
      <c r="F50" s="164">
        <f>IF(ISNUMBER('実質公債費比率（分子）の構造'!L$53),'実質公債費比率（分子）の構造'!L$53,NA())</f>
        <v>332</v>
      </c>
      <c r="G50" s="164" t="e">
        <f>NA()</f>
        <v>#N/A</v>
      </c>
      <c r="H50" s="164" t="e">
        <f>NA()</f>
        <v>#N/A</v>
      </c>
      <c r="I50" s="164">
        <f>IF(ISNUMBER('実質公債費比率（分子）の構造'!M$53),'実質公債費比率（分子）の構造'!M$53,NA())</f>
        <v>335</v>
      </c>
      <c r="J50" s="164" t="e">
        <f>NA()</f>
        <v>#N/A</v>
      </c>
      <c r="K50" s="164" t="e">
        <f>NA()</f>
        <v>#N/A</v>
      </c>
      <c r="L50" s="164">
        <f>IF(ISNUMBER('実質公債費比率（分子）の構造'!N$53),'実質公債費比率（分子）の構造'!N$53,NA())</f>
        <v>339</v>
      </c>
      <c r="M50" s="164" t="e">
        <f>NA()</f>
        <v>#N/A</v>
      </c>
      <c r="N50" s="164" t="e">
        <f>NA()</f>
        <v>#N/A</v>
      </c>
      <c r="O50" s="164">
        <f>IF(ISNUMBER('実質公債費比率（分子）の構造'!O$53),'実質公債費比率（分子）の構造'!O$53,NA())</f>
        <v>309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5236</v>
      </c>
      <c r="E56" s="163"/>
      <c r="F56" s="163"/>
      <c r="G56" s="163">
        <f>'将来負担比率（分子）の構造'!J$52</f>
        <v>5259</v>
      </c>
      <c r="H56" s="163"/>
      <c r="I56" s="163"/>
      <c r="J56" s="163">
        <f>'将来負担比率（分子）の構造'!K$52</f>
        <v>5035</v>
      </c>
      <c r="K56" s="163"/>
      <c r="L56" s="163"/>
      <c r="M56" s="163">
        <f>'将来負担比率（分子）の構造'!L$52</f>
        <v>4835</v>
      </c>
      <c r="N56" s="163"/>
      <c r="O56" s="163"/>
      <c r="P56" s="163">
        <f>'将来負担比率（分子）の構造'!M$52</f>
        <v>4549</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1024</v>
      </c>
      <c r="E58" s="163"/>
      <c r="F58" s="163"/>
      <c r="G58" s="163">
        <f>'将来負担比率（分子）の構造'!J$50</f>
        <v>1587</v>
      </c>
      <c r="H58" s="163"/>
      <c r="I58" s="163"/>
      <c r="J58" s="163">
        <f>'将来負担比率（分子）の構造'!K$50</f>
        <v>2038</v>
      </c>
      <c r="K58" s="163"/>
      <c r="L58" s="163"/>
      <c r="M58" s="163">
        <f>'将来負担比率（分子）の構造'!L$50</f>
        <v>2250</v>
      </c>
      <c r="N58" s="163"/>
      <c r="O58" s="163"/>
      <c r="P58" s="163">
        <f>'将来負担比率（分子）の構造'!M$50</f>
        <v>2214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806</v>
      </c>
      <c r="C62" s="163"/>
      <c r="D62" s="163"/>
      <c r="E62" s="163">
        <f>'将来負担比率（分子）の構造'!J$45</f>
        <v>782</v>
      </c>
      <c r="F62" s="163"/>
      <c r="G62" s="163"/>
      <c r="H62" s="163">
        <f>'将来負担比率（分子）の構造'!K$45</f>
        <v>773</v>
      </c>
      <c r="I62" s="163"/>
      <c r="J62" s="163"/>
      <c r="K62" s="163">
        <f>'将来負担比率（分子）の構造'!L$45</f>
        <v>783</v>
      </c>
      <c r="L62" s="163"/>
      <c r="M62" s="163"/>
      <c r="N62" s="163">
        <f>'将来負担比率（分子）の構造'!M$45</f>
        <v>782</v>
      </c>
      <c r="O62" s="163"/>
      <c r="P62" s="163"/>
    </row>
    <row r="63" spans="1:16" x14ac:dyDescent="0.15">
      <c r="A63" s="163" t="s">
        <v>34</v>
      </c>
      <c r="B63" s="163">
        <f>'将来負担比率（分子）の構造'!I$44</f>
        <v>282</v>
      </c>
      <c r="C63" s="163"/>
      <c r="D63" s="163"/>
      <c r="E63" s="163">
        <f>'将来負担比率（分子）の構造'!J$44</f>
        <v>279</v>
      </c>
      <c r="F63" s="163"/>
      <c r="G63" s="163"/>
      <c r="H63" s="163">
        <f>'将来負担比率（分子）の構造'!K$44</f>
        <v>266</v>
      </c>
      <c r="I63" s="163"/>
      <c r="J63" s="163"/>
      <c r="K63" s="163">
        <f>'将来負担比率（分子）の構造'!L$44</f>
        <v>278</v>
      </c>
      <c r="L63" s="163"/>
      <c r="M63" s="163"/>
      <c r="N63" s="163">
        <f>'将来負担比率（分子）の構造'!M$44</f>
        <v>280</v>
      </c>
      <c r="O63" s="163"/>
      <c r="P63" s="163"/>
    </row>
    <row r="64" spans="1:16" x14ac:dyDescent="0.15">
      <c r="A64" s="163" t="s">
        <v>33</v>
      </c>
      <c r="B64" s="163">
        <f>'将来負担比率（分子）の構造'!I$43</f>
        <v>1439</v>
      </c>
      <c r="C64" s="163"/>
      <c r="D64" s="163"/>
      <c r="E64" s="163">
        <f>'将来負担比率（分子）の構造'!J$43</f>
        <v>1361</v>
      </c>
      <c r="F64" s="163"/>
      <c r="G64" s="163"/>
      <c r="H64" s="163">
        <f>'将来負担比率（分子）の構造'!K$43</f>
        <v>1277</v>
      </c>
      <c r="I64" s="163"/>
      <c r="J64" s="163"/>
      <c r="K64" s="163">
        <f>'将来負担比率（分子）の構造'!L$43</f>
        <v>1304</v>
      </c>
      <c r="L64" s="163"/>
      <c r="M64" s="163"/>
      <c r="N64" s="163">
        <f>'将来負担比率（分子）の構造'!M$43</f>
        <v>1386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5301</v>
      </c>
      <c r="C66" s="163"/>
      <c r="D66" s="163"/>
      <c r="E66" s="163">
        <f>'将来負担比率（分子）の構造'!J$41</f>
        <v>5403</v>
      </c>
      <c r="F66" s="163"/>
      <c r="G66" s="163"/>
      <c r="H66" s="163">
        <f>'将来負担比率（分子）の構造'!K$41</f>
        <v>5093</v>
      </c>
      <c r="I66" s="163"/>
      <c r="J66" s="163"/>
      <c r="K66" s="163">
        <f>'将来負担比率（分子）の構造'!L$41</f>
        <v>4982</v>
      </c>
      <c r="L66" s="163"/>
      <c r="M66" s="163"/>
      <c r="N66" s="163">
        <f>'将来負担比率（分子）の構造'!M$41</f>
        <v>4701</v>
      </c>
      <c r="O66" s="163"/>
      <c r="P66" s="163"/>
    </row>
    <row r="67" spans="1:16" x14ac:dyDescent="0.15">
      <c r="A67" s="163" t="s">
        <v>71</v>
      </c>
      <c r="B67" s="163" t="e">
        <f>NA()</f>
        <v>#N/A</v>
      </c>
      <c r="C67" s="163">
        <f>IF(ISNUMBER('将来負担比率（分子）の構造'!I$53), IF('将来負担比率（分子）の構造'!I$53 &lt; 0, 0, '将来負担比率（分子）の構造'!I$53), NA())</f>
        <v>1569</v>
      </c>
      <c r="D67" s="163" t="e">
        <f>NA()</f>
        <v>#N/A</v>
      </c>
      <c r="E67" s="163" t="e">
        <f>NA()</f>
        <v>#N/A</v>
      </c>
      <c r="F67" s="163">
        <f>IF(ISNUMBER('将来負担比率（分子）の構造'!J$53), IF('将来負担比率（分子）の構造'!J$53 &lt; 0, 0, '将来負担比率（分子）の構造'!J$53), NA())</f>
        <v>978</v>
      </c>
      <c r="G67" s="163" t="e">
        <f>NA()</f>
        <v>#N/A</v>
      </c>
      <c r="H67" s="163" t="e">
        <f>NA()</f>
        <v>#N/A</v>
      </c>
      <c r="I67" s="163">
        <f>IF(ISNUMBER('将来負担比率（分子）の構造'!K$53), IF('将来負担比率（分子）の構造'!K$53 &lt; 0, 0, '将来負担比率（分子）の構造'!K$53), NA())</f>
        <v>335</v>
      </c>
      <c r="J67" s="163" t="e">
        <f>NA()</f>
        <v>#N/A</v>
      </c>
      <c r="K67" s="163" t="e">
        <f>NA()</f>
        <v>#N/A</v>
      </c>
      <c r="L67" s="163">
        <f>IF(ISNUMBER('将来負担比率（分子）の構造'!L$53), IF('将来負担比率（分子）の構造'!L$53 &lt; 0, 0, '将来負担比率（分子）の構造'!L$53), NA())</f>
        <v>263</v>
      </c>
      <c r="M67" s="163" t="e">
        <f>NA()</f>
        <v>#N/A</v>
      </c>
      <c r="N67" s="163" t="e">
        <f>NA()</f>
        <v>#N/A</v>
      </c>
      <c r="O67" s="163">
        <f>IF(ISNUMBER('将来負担比率（分子）の構造'!M$53), IF('将来負担比率（分子）の構造'!M$53 &lt; 0, 0, '将来負担比率（分子）の構造'!M$53), NA())</f>
        <v>386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1221</v>
      </c>
      <c r="C72" s="167">
        <f>基金残高に係る経年分析!G55</f>
        <v>1121</v>
      </c>
      <c r="D72" s="167">
        <f>基金残高に係る経年分析!H55</f>
        <v>1124</v>
      </c>
    </row>
    <row r="73" spans="1:16" x14ac:dyDescent="0.15">
      <c r="A73" s="166" t="s">
        <v>74</v>
      </c>
      <c r="B73" s="167">
        <f>基金残高に係る経年分析!F56</f>
        <v>195</v>
      </c>
      <c r="C73" s="167">
        <f>基金残高に係る経年分析!G56</f>
        <v>216</v>
      </c>
      <c r="D73" s="167">
        <f>基金残高に係る経年分析!H56</f>
        <v>235</v>
      </c>
    </row>
    <row r="74" spans="1:16" x14ac:dyDescent="0.15">
      <c r="A74" s="166" t="s">
        <v>75</v>
      </c>
      <c r="B74" s="167">
        <f>基金残高に係る経年分析!F57</f>
        <v>168</v>
      </c>
      <c r="C74" s="167">
        <f>基金残高に係る経年分析!G57</f>
        <v>421</v>
      </c>
      <c r="D74" s="167">
        <f>基金残高に係る経年分析!H57</f>
        <v>434</v>
      </c>
    </row>
  </sheetData>
  <sheetProtection algorithmName="SHA-512" hashValue="Keu4Y+OXZOvQxaGrPJuq/LVx90gTqICE2FYvG6NHWdK7qyTgmDSIUnocwLUC7nP3qXy2JqhHPpInO+MpKworZw==" saltValue="NQ8RDoNSbrRJ+fGxtCjA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B58" sqref="B58:J6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3307132</v>
      </c>
      <c r="S5" s="613"/>
      <c r="T5" s="613"/>
      <c r="U5" s="613"/>
      <c r="V5" s="613"/>
      <c r="W5" s="613"/>
      <c r="X5" s="613"/>
      <c r="Y5" s="614"/>
      <c r="Z5" s="615">
        <v>39</v>
      </c>
      <c r="AA5" s="615"/>
      <c r="AB5" s="615"/>
      <c r="AC5" s="615"/>
      <c r="AD5" s="616">
        <v>3307132</v>
      </c>
      <c r="AE5" s="616"/>
      <c r="AF5" s="616"/>
      <c r="AG5" s="616"/>
      <c r="AH5" s="616"/>
      <c r="AI5" s="616"/>
      <c r="AJ5" s="616"/>
      <c r="AK5" s="616"/>
      <c r="AL5" s="617">
        <v>61.8</v>
      </c>
      <c r="AM5" s="618"/>
      <c r="AN5" s="618"/>
      <c r="AO5" s="619"/>
      <c r="AP5" s="609" t="s">
        <v>216</v>
      </c>
      <c r="AQ5" s="610"/>
      <c r="AR5" s="610"/>
      <c r="AS5" s="610"/>
      <c r="AT5" s="610"/>
      <c r="AU5" s="610"/>
      <c r="AV5" s="610"/>
      <c r="AW5" s="610"/>
      <c r="AX5" s="610"/>
      <c r="AY5" s="610"/>
      <c r="AZ5" s="610"/>
      <c r="BA5" s="610"/>
      <c r="BB5" s="610"/>
      <c r="BC5" s="610"/>
      <c r="BD5" s="610"/>
      <c r="BE5" s="610"/>
      <c r="BF5" s="611"/>
      <c r="BG5" s="623">
        <v>3307132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97844</v>
      </c>
      <c r="S6" s="624"/>
      <c r="T6" s="624"/>
      <c r="U6" s="624"/>
      <c r="V6" s="624"/>
      <c r="W6" s="624"/>
      <c r="X6" s="624"/>
      <c r="Y6" s="625"/>
      <c r="Z6" s="626">
        <v>1.2</v>
      </c>
      <c r="AA6" s="626"/>
      <c r="AB6" s="626"/>
      <c r="AC6" s="626"/>
      <c r="AD6" s="627">
        <v>97844</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3307132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92758</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92758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1240</v>
      </c>
      <c r="S7" s="624"/>
      <c r="T7" s="624"/>
      <c r="U7" s="624"/>
      <c r="V7" s="624"/>
      <c r="W7" s="624"/>
      <c r="X7" s="624"/>
      <c r="Y7" s="625"/>
      <c r="Z7" s="626">
        <v>0</v>
      </c>
      <c r="AA7" s="626"/>
      <c r="AB7" s="626"/>
      <c r="AC7" s="626"/>
      <c r="AD7" s="627">
        <v>1240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1431151</v>
      </c>
      <c r="BH7" s="624"/>
      <c r="BI7" s="624"/>
      <c r="BJ7" s="624"/>
      <c r="BK7" s="624"/>
      <c r="BL7" s="624"/>
      <c r="BM7" s="624"/>
      <c r="BN7" s="625"/>
      <c r="BO7" s="626">
        <v>43.3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853085</v>
      </c>
      <c r="CS7" s="624"/>
      <c r="CT7" s="624"/>
      <c r="CU7" s="624"/>
      <c r="CV7" s="624"/>
      <c r="CW7" s="624"/>
      <c r="CX7" s="624"/>
      <c r="CY7" s="625"/>
      <c r="CZ7" s="626">
        <v>10.5</v>
      </c>
      <c r="DA7" s="626"/>
      <c r="DB7" s="626"/>
      <c r="DC7" s="626"/>
      <c r="DD7" s="632">
        <v>41057</v>
      </c>
      <c r="DE7" s="624"/>
      <c r="DF7" s="624"/>
      <c r="DG7" s="624"/>
      <c r="DH7" s="624"/>
      <c r="DI7" s="624"/>
      <c r="DJ7" s="624"/>
      <c r="DK7" s="624"/>
      <c r="DL7" s="624"/>
      <c r="DM7" s="624"/>
      <c r="DN7" s="624"/>
      <c r="DO7" s="624"/>
      <c r="DP7" s="625"/>
      <c r="DQ7" s="632">
        <v>737308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23747</v>
      </c>
      <c r="S8" s="624"/>
      <c r="T8" s="624"/>
      <c r="U8" s="624"/>
      <c r="V8" s="624"/>
      <c r="W8" s="624"/>
      <c r="X8" s="624"/>
      <c r="Y8" s="625"/>
      <c r="Z8" s="626">
        <v>0.3</v>
      </c>
      <c r="AA8" s="626"/>
      <c r="AB8" s="626"/>
      <c r="AC8" s="626"/>
      <c r="AD8" s="627">
        <v>23747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32273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3568986</v>
      </c>
      <c r="CS8" s="624"/>
      <c r="CT8" s="624"/>
      <c r="CU8" s="624"/>
      <c r="CV8" s="624"/>
      <c r="CW8" s="624"/>
      <c r="CX8" s="624"/>
      <c r="CY8" s="625"/>
      <c r="CZ8" s="626">
        <v>43.8</v>
      </c>
      <c r="DA8" s="626"/>
      <c r="DB8" s="626"/>
      <c r="DC8" s="626"/>
      <c r="DD8" s="632">
        <v>30750</v>
      </c>
      <c r="DE8" s="624"/>
      <c r="DF8" s="624"/>
      <c r="DG8" s="624"/>
      <c r="DH8" s="624"/>
      <c r="DI8" s="624"/>
      <c r="DJ8" s="624"/>
      <c r="DK8" s="624"/>
      <c r="DL8" s="624"/>
      <c r="DM8" s="624"/>
      <c r="DN8" s="624"/>
      <c r="DO8" s="624"/>
      <c r="DP8" s="625"/>
      <c r="DQ8" s="632">
        <v>1792007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34175</v>
      </c>
      <c r="S9" s="624"/>
      <c r="T9" s="624"/>
      <c r="U9" s="624"/>
      <c r="V9" s="624"/>
      <c r="W9" s="624"/>
      <c r="X9" s="624"/>
      <c r="Y9" s="625"/>
      <c r="Z9" s="626">
        <v>0.4</v>
      </c>
      <c r="AA9" s="626"/>
      <c r="AB9" s="626"/>
      <c r="AC9" s="626"/>
      <c r="AD9" s="627">
        <v>34175</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1025286</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722084</v>
      </c>
      <c r="CS9" s="624"/>
      <c r="CT9" s="624"/>
      <c r="CU9" s="624"/>
      <c r="CV9" s="624"/>
      <c r="CW9" s="624"/>
      <c r="CX9" s="624"/>
      <c r="CY9" s="625"/>
      <c r="CZ9" s="626">
        <v>8.9</v>
      </c>
      <c r="DA9" s="626"/>
      <c r="DB9" s="626"/>
      <c r="DC9" s="626"/>
      <c r="DD9" s="632">
        <v>10479</v>
      </c>
      <c r="DE9" s="624"/>
      <c r="DF9" s="624"/>
      <c r="DG9" s="624"/>
      <c r="DH9" s="624"/>
      <c r="DI9" s="624"/>
      <c r="DJ9" s="624"/>
      <c r="DK9" s="624"/>
      <c r="DL9" s="624"/>
      <c r="DM9" s="624"/>
      <c r="DN9" s="624"/>
      <c r="DO9" s="624"/>
      <c r="DP9" s="625"/>
      <c r="DQ9" s="632">
        <v>680458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62804</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510109</v>
      </c>
      <c r="S11" s="624"/>
      <c r="T11" s="624"/>
      <c r="U11" s="624"/>
      <c r="V11" s="624"/>
      <c r="W11" s="624"/>
      <c r="X11" s="624"/>
      <c r="Y11" s="625"/>
      <c r="Z11" s="628">
        <v>6</v>
      </c>
      <c r="AA11" s="629"/>
      <c r="AB11" s="629"/>
      <c r="AC11" s="635"/>
      <c r="AD11" s="632">
        <v>510109</v>
      </c>
      <c r="AE11" s="624"/>
      <c r="AF11" s="624"/>
      <c r="AG11" s="624"/>
      <c r="AH11" s="624"/>
      <c r="AI11" s="624"/>
      <c r="AJ11" s="624"/>
      <c r="AK11" s="625"/>
      <c r="AL11" s="628">
        <v>9.5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310788</v>
      </c>
      <c r="BH11" s="624"/>
      <c r="BI11" s="624"/>
      <c r="BJ11" s="624"/>
      <c r="BK11" s="624"/>
      <c r="BL11" s="624"/>
      <c r="BM11" s="624"/>
      <c r="BN11" s="625"/>
      <c r="BO11" s="626">
        <v>9.4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320167</v>
      </c>
      <c r="CS11" s="624"/>
      <c r="CT11" s="624"/>
      <c r="CU11" s="624"/>
      <c r="CV11" s="624"/>
      <c r="CW11" s="624"/>
      <c r="CX11" s="624"/>
      <c r="CY11" s="625"/>
      <c r="CZ11" s="626">
        <v>3.9</v>
      </c>
      <c r="DA11" s="626"/>
      <c r="DB11" s="626"/>
      <c r="DC11" s="626"/>
      <c r="DD11" s="632">
        <v>85598</v>
      </c>
      <c r="DE11" s="624"/>
      <c r="DF11" s="624"/>
      <c r="DG11" s="624"/>
      <c r="DH11" s="624"/>
      <c r="DI11" s="624"/>
      <c r="DJ11" s="624"/>
      <c r="DK11" s="624"/>
      <c r="DL11" s="624"/>
      <c r="DM11" s="624"/>
      <c r="DN11" s="624"/>
      <c r="DO11" s="624"/>
      <c r="DP11" s="625"/>
      <c r="DQ11" s="632">
        <v>219679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91215</v>
      </c>
      <c r="S12" s="624"/>
      <c r="T12" s="624"/>
      <c r="U12" s="624"/>
      <c r="V12" s="624"/>
      <c r="W12" s="624"/>
      <c r="X12" s="624"/>
      <c r="Y12" s="625"/>
      <c r="Z12" s="626">
        <v>1.1000000000000001</v>
      </c>
      <c r="AA12" s="626"/>
      <c r="AB12" s="626"/>
      <c r="AC12" s="626"/>
      <c r="AD12" s="627">
        <v>91215</v>
      </c>
      <c r="AE12" s="627"/>
      <c r="AF12" s="627"/>
      <c r="AG12" s="627"/>
      <c r="AH12" s="627"/>
      <c r="AI12" s="627"/>
      <c r="AJ12" s="627"/>
      <c r="AK12" s="627"/>
      <c r="AL12" s="628">
        <v>1.7</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1640604</v>
      </c>
      <c r="BH12" s="624"/>
      <c r="BI12" s="624"/>
      <c r="BJ12" s="624"/>
      <c r="BK12" s="624"/>
      <c r="BL12" s="624"/>
      <c r="BM12" s="624"/>
      <c r="BN12" s="625"/>
      <c r="BO12" s="626">
        <v>49.6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27296</v>
      </c>
      <c r="CS12" s="624"/>
      <c r="CT12" s="624"/>
      <c r="CU12" s="624"/>
      <c r="CV12" s="624"/>
      <c r="CW12" s="624"/>
      <c r="CX12" s="624"/>
      <c r="CY12" s="625"/>
      <c r="CZ12" s="626">
        <v>0.3</v>
      </c>
      <c r="DA12" s="626"/>
      <c r="DB12" s="626"/>
      <c r="DC12" s="626"/>
      <c r="DD12" s="632">
        <v>673</v>
      </c>
      <c r="DE12" s="624"/>
      <c r="DF12" s="624"/>
      <c r="DG12" s="624"/>
      <c r="DH12" s="624"/>
      <c r="DI12" s="624"/>
      <c r="DJ12" s="624"/>
      <c r="DK12" s="624"/>
      <c r="DL12" s="624"/>
      <c r="DM12" s="624"/>
      <c r="DN12" s="624"/>
      <c r="DO12" s="624"/>
      <c r="DP12" s="625"/>
      <c r="DQ12" s="632">
        <v>27226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1638625</v>
      </c>
      <c r="BH13" s="624"/>
      <c r="BI13" s="624"/>
      <c r="BJ13" s="624"/>
      <c r="BK13" s="624"/>
      <c r="BL13" s="624"/>
      <c r="BM13" s="624"/>
      <c r="BN13" s="625"/>
      <c r="BO13" s="626">
        <v>49.5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665355</v>
      </c>
      <c r="CS13" s="624"/>
      <c r="CT13" s="624"/>
      <c r="CU13" s="624"/>
      <c r="CV13" s="624"/>
      <c r="CW13" s="624"/>
      <c r="CX13" s="624"/>
      <c r="CY13" s="625"/>
      <c r="CZ13" s="626">
        <v>8.1999999999999993</v>
      </c>
      <c r="DA13" s="626"/>
      <c r="DB13" s="626"/>
      <c r="DC13" s="626"/>
      <c r="DD13" s="632">
        <v>276693</v>
      </c>
      <c r="DE13" s="624"/>
      <c r="DF13" s="624"/>
      <c r="DG13" s="624"/>
      <c r="DH13" s="624"/>
      <c r="DI13" s="624"/>
      <c r="DJ13" s="624"/>
      <c r="DK13" s="624"/>
      <c r="DL13" s="624"/>
      <c r="DM13" s="624"/>
      <c r="DN13" s="624"/>
      <c r="DO13" s="624"/>
      <c r="DP13" s="625"/>
      <c r="DQ13" s="632">
        <v>418034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67048</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378139</v>
      </c>
      <c r="CS14" s="624"/>
      <c r="CT14" s="624"/>
      <c r="CU14" s="624"/>
      <c r="CV14" s="624"/>
      <c r="CW14" s="624"/>
      <c r="CX14" s="624"/>
      <c r="CY14" s="625"/>
      <c r="CZ14" s="626">
        <v>4.5999999999999996</v>
      </c>
      <c r="DA14" s="626"/>
      <c r="DB14" s="626"/>
      <c r="DC14" s="626"/>
      <c r="DD14" s="632">
        <v>868</v>
      </c>
      <c r="DE14" s="624"/>
      <c r="DF14" s="624"/>
      <c r="DG14" s="624"/>
      <c r="DH14" s="624"/>
      <c r="DI14" s="624"/>
      <c r="DJ14" s="624"/>
      <c r="DK14" s="624"/>
      <c r="DL14" s="624"/>
      <c r="DM14" s="624"/>
      <c r="DN14" s="624"/>
      <c r="DO14" s="624"/>
      <c r="DP14" s="625"/>
      <c r="DQ14" s="632">
        <v>378139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21302</v>
      </c>
      <c r="S15" s="624"/>
      <c r="T15" s="624"/>
      <c r="U15" s="624"/>
      <c r="V15" s="624"/>
      <c r="W15" s="624"/>
      <c r="X15" s="624"/>
      <c r="Y15" s="625"/>
      <c r="Z15" s="626">
        <v>0.3</v>
      </c>
      <c r="AA15" s="626"/>
      <c r="AB15" s="626"/>
      <c r="AC15" s="626"/>
      <c r="AD15" s="627">
        <v>21302</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168329</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969354</v>
      </c>
      <c r="CS15" s="624"/>
      <c r="CT15" s="624"/>
      <c r="CU15" s="624"/>
      <c r="CV15" s="624"/>
      <c r="CW15" s="624"/>
      <c r="CX15" s="624"/>
      <c r="CY15" s="625"/>
      <c r="CZ15" s="626">
        <v>11.9</v>
      </c>
      <c r="DA15" s="626"/>
      <c r="DB15" s="626"/>
      <c r="DC15" s="626"/>
      <c r="DD15" s="632">
        <v>12575</v>
      </c>
      <c r="DE15" s="624"/>
      <c r="DF15" s="624"/>
      <c r="DG15" s="624"/>
      <c r="DH15" s="624"/>
      <c r="DI15" s="624"/>
      <c r="DJ15" s="624"/>
      <c r="DK15" s="624"/>
      <c r="DL15" s="624"/>
      <c r="DM15" s="624"/>
      <c r="DN15" s="624"/>
      <c r="DO15" s="624"/>
      <c r="DP15" s="625"/>
      <c r="DQ15" s="632">
        <v>941606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50430</v>
      </c>
      <c r="S16" s="624"/>
      <c r="T16" s="624"/>
      <c r="U16" s="624"/>
      <c r="V16" s="624"/>
      <c r="W16" s="624"/>
      <c r="X16" s="624"/>
      <c r="Y16" s="625"/>
      <c r="Z16" s="626">
        <v>0.6</v>
      </c>
      <c r="AA16" s="626"/>
      <c r="AB16" s="626"/>
      <c r="AC16" s="626"/>
      <c r="AD16" s="627">
        <v>50430</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136232</v>
      </c>
      <c r="S17" s="624"/>
      <c r="T17" s="624"/>
      <c r="U17" s="624"/>
      <c r="V17" s="624"/>
      <c r="W17" s="624"/>
      <c r="X17" s="624"/>
      <c r="Y17" s="625"/>
      <c r="Z17" s="626">
        <v>1.6</v>
      </c>
      <c r="AA17" s="626"/>
      <c r="AB17" s="626"/>
      <c r="AC17" s="626"/>
      <c r="AD17" s="627">
        <v>136232</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544451</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544451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34190</v>
      </c>
      <c r="S18" s="624"/>
      <c r="T18" s="624"/>
      <c r="U18" s="624"/>
      <c r="V18" s="624"/>
      <c r="W18" s="624"/>
      <c r="X18" s="624"/>
      <c r="Y18" s="625"/>
      <c r="Z18" s="626">
        <v>0.4</v>
      </c>
      <c r="AA18" s="626"/>
      <c r="AB18" s="626"/>
      <c r="AC18" s="626"/>
      <c r="AD18" s="627">
        <v>34190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96964</v>
      </c>
      <c r="S19" s="624"/>
      <c r="T19" s="624"/>
      <c r="U19" s="624"/>
      <c r="V19" s="624"/>
      <c r="W19" s="624"/>
      <c r="X19" s="624"/>
      <c r="Y19" s="625"/>
      <c r="Z19" s="626">
        <v>1.1000000000000001</v>
      </c>
      <c r="AA19" s="626"/>
      <c r="AB19" s="626"/>
      <c r="AC19" s="626"/>
      <c r="AD19" s="627">
        <v>96964</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5078</v>
      </c>
      <c r="S20" s="624"/>
      <c r="T20" s="624"/>
      <c r="U20" s="624"/>
      <c r="V20" s="624"/>
      <c r="W20" s="624"/>
      <c r="X20" s="624"/>
      <c r="Y20" s="625"/>
      <c r="Z20" s="626">
        <v>0.1</v>
      </c>
      <c r="AA20" s="626"/>
      <c r="AB20" s="626"/>
      <c r="AC20" s="626"/>
      <c r="AD20" s="627">
        <v>5078</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8141675</v>
      </c>
      <c r="CS20" s="624"/>
      <c r="CT20" s="624"/>
      <c r="CU20" s="624"/>
      <c r="CV20" s="624"/>
      <c r="CW20" s="624"/>
      <c r="CX20" s="624"/>
      <c r="CY20" s="625"/>
      <c r="CZ20" s="626">
        <v>100</v>
      </c>
      <c r="DA20" s="626"/>
      <c r="DB20" s="626"/>
      <c r="DC20" s="626"/>
      <c r="DD20" s="632">
        <v>458693</v>
      </c>
      <c r="DE20" s="624"/>
      <c r="DF20" s="624"/>
      <c r="DG20" s="624"/>
      <c r="DH20" s="624"/>
      <c r="DI20" s="624"/>
      <c r="DJ20" s="624"/>
      <c r="DK20" s="624"/>
      <c r="DL20" s="624"/>
      <c r="DM20" s="624"/>
      <c r="DN20" s="624"/>
      <c r="DO20" s="624"/>
      <c r="DP20" s="625"/>
      <c r="DQ20" s="632">
        <v>5831666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1058331</v>
      </c>
      <c r="S21" s="624"/>
      <c r="T21" s="624"/>
      <c r="U21" s="624"/>
      <c r="V21" s="624"/>
      <c r="W21" s="624"/>
      <c r="X21" s="624"/>
      <c r="Y21" s="625"/>
      <c r="Z21" s="626">
        <v>12.5</v>
      </c>
      <c r="AA21" s="626"/>
      <c r="AB21" s="626"/>
      <c r="AC21" s="626"/>
      <c r="AD21" s="627">
        <v>997648</v>
      </c>
      <c r="AE21" s="627"/>
      <c r="AF21" s="627"/>
      <c r="AG21" s="627"/>
      <c r="AH21" s="627"/>
      <c r="AI21" s="627"/>
      <c r="AJ21" s="627"/>
      <c r="AK21" s="627"/>
      <c r="AL21" s="628">
        <v>18.600000000000001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997648</v>
      </c>
      <c r="S22" s="624"/>
      <c r="T22" s="624"/>
      <c r="U22" s="624"/>
      <c r="V22" s="624"/>
      <c r="W22" s="624"/>
      <c r="X22" s="624"/>
      <c r="Y22" s="625"/>
      <c r="Z22" s="626">
        <v>11.8</v>
      </c>
      <c r="AA22" s="626"/>
      <c r="AB22" s="626"/>
      <c r="AC22" s="626"/>
      <c r="AD22" s="627">
        <v>997648</v>
      </c>
      <c r="AE22" s="627"/>
      <c r="AF22" s="627"/>
      <c r="AG22" s="627"/>
      <c r="AH22" s="627"/>
      <c r="AI22" s="627"/>
      <c r="AJ22" s="627"/>
      <c r="AK22" s="627"/>
      <c r="AL22" s="628">
        <v>18.600000000000001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60683</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3957300</v>
      </c>
      <c r="CS24" s="613"/>
      <c r="CT24" s="613"/>
      <c r="CU24" s="613"/>
      <c r="CV24" s="613"/>
      <c r="CW24" s="613"/>
      <c r="CX24" s="613"/>
      <c r="CY24" s="614"/>
      <c r="CZ24" s="617">
        <v>48.6</v>
      </c>
      <c r="DA24" s="618"/>
      <c r="DB24" s="618"/>
      <c r="DC24" s="634"/>
      <c r="DD24" s="655">
        <v>2510751</v>
      </c>
      <c r="DE24" s="613"/>
      <c r="DF24" s="613"/>
      <c r="DG24" s="613"/>
      <c r="DH24" s="613"/>
      <c r="DI24" s="613"/>
      <c r="DJ24" s="613"/>
      <c r="DK24" s="614"/>
      <c r="DL24" s="655">
        <v>2224597</v>
      </c>
      <c r="DM24" s="613"/>
      <c r="DN24" s="613"/>
      <c r="DO24" s="613"/>
      <c r="DP24" s="613"/>
      <c r="DQ24" s="613"/>
      <c r="DR24" s="613"/>
      <c r="DS24" s="613"/>
      <c r="DT24" s="613"/>
      <c r="DU24" s="613"/>
      <c r="DV24" s="614"/>
      <c r="DW24" s="617">
        <v>41.3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5331757</v>
      </c>
      <c r="S25" s="624"/>
      <c r="T25" s="624"/>
      <c r="U25" s="624"/>
      <c r="V25" s="624"/>
      <c r="W25" s="624"/>
      <c r="X25" s="624"/>
      <c r="Y25" s="625"/>
      <c r="Z25" s="626">
        <v>62.9</v>
      </c>
      <c r="AA25" s="626"/>
      <c r="AB25" s="626"/>
      <c r="AC25" s="626"/>
      <c r="AD25" s="627">
        <v>5271074</v>
      </c>
      <c r="AE25" s="627"/>
      <c r="AF25" s="627"/>
      <c r="AG25" s="627"/>
      <c r="AH25" s="627"/>
      <c r="AI25" s="627"/>
      <c r="AJ25" s="627"/>
      <c r="AK25" s="627"/>
      <c r="AL25" s="628">
        <v>98.5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1178174</v>
      </c>
      <c r="CS25" s="644"/>
      <c r="CT25" s="644"/>
      <c r="CU25" s="644"/>
      <c r="CV25" s="644"/>
      <c r="CW25" s="644"/>
      <c r="CX25" s="644"/>
      <c r="CY25" s="645"/>
      <c r="CZ25" s="628">
        <v>14.5</v>
      </c>
      <c r="DA25" s="656"/>
      <c r="DB25" s="656"/>
      <c r="DC25" s="658"/>
      <c r="DD25" s="632">
        <v>1102384</v>
      </c>
      <c r="DE25" s="644"/>
      <c r="DF25" s="644"/>
      <c r="DG25" s="644"/>
      <c r="DH25" s="644"/>
      <c r="DI25" s="644"/>
      <c r="DJ25" s="644"/>
      <c r="DK25" s="645"/>
      <c r="DL25" s="632">
        <v>1090974</v>
      </c>
      <c r="DM25" s="644"/>
      <c r="DN25" s="644"/>
      <c r="DO25" s="644"/>
      <c r="DP25" s="644"/>
      <c r="DQ25" s="644"/>
      <c r="DR25" s="644"/>
      <c r="DS25" s="644"/>
      <c r="DT25" s="644"/>
      <c r="DU25" s="644"/>
      <c r="DV25" s="645"/>
      <c r="DW25" s="628">
        <v>20.3</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2393</v>
      </c>
      <c r="S26" s="624"/>
      <c r="T26" s="624"/>
      <c r="U26" s="624"/>
      <c r="V26" s="624"/>
      <c r="W26" s="624"/>
      <c r="X26" s="624"/>
      <c r="Y26" s="625"/>
      <c r="Z26" s="626">
        <v>0</v>
      </c>
      <c r="AA26" s="626"/>
      <c r="AB26" s="626"/>
      <c r="AC26" s="626"/>
      <c r="AD26" s="627">
        <v>2393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645277</v>
      </c>
      <c r="CS26" s="624"/>
      <c r="CT26" s="624"/>
      <c r="CU26" s="624"/>
      <c r="CV26" s="624"/>
      <c r="CW26" s="624"/>
      <c r="CX26" s="624"/>
      <c r="CY26" s="625"/>
      <c r="CZ26" s="628">
        <v>7.9</v>
      </c>
      <c r="DA26" s="656"/>
      <c r="DB26" s="656"/>
      <c r="DC26" s="658"/>
      <c r="DD26" s="632">
        <v>591374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66291</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3307132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2234675</v>
      </c>
      <c r="CS27" s="644"/>
      <c r="CT27" s="644"/>
      <c r="CU27" s="644"/>
      <c r="CV27" s="644"/>
      <c r="CW27" s="644"/>
      <c r="CX27" s="644"/>
      <c r="CY27" s="645"/>
      <c r="CZ27" s="628">
        <v>27.4</v>
      </c>
      <c r="DA27" s="656"/>
      <c r="DB27" s="656"/>
      <c r="DC27" s="658"/>
      <c r="DD27" s="632">
        <v>863916</v>
      </c>
      <c r="DE27" s="644"/>
      <c r="DF27" s="644"/>
      <c r="DG27" s="644"/>
      <c r="DH27" s="644"/>
      <c r="DI27" s="644"/>
      <c r="DJ27" s="644"/>
      <c r="DK27" s="645"/>
      <c r="DL27" s="632">
        <v>589172</v>
      </c>
      <c r="DM27" s="644"/>
      <c r="DN27" s="644"/>
      <c r="DO27" s="644"/>
      <c r="DP27" s="644"/>
      <c r="DQ27" s="644"/>
      <c r="DR27" s="644"/>
      <c r="DS27" s="644"/>
      <c r="DT27" s="644"/>
      <c r="DU27" s="644"/>
      <c r="DV27" s="645"/>
      <c r="DW27" s="628">
        <v>10.9</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44039</v>
      </c>
      <c r="S28" s="624"/>
      <c r="T28" s="624"/>
      <c r="U28" s="624"/>
      <c r="V28" s="624"/>
      <c r="W28" s="624"/>
      <c r="X28" s="624"/>
      <c r="Y28" s="625"/>
      <c r="Z28" s="626">
        <v>0.5</v>
      </c>
      <c r="AA28" s="626"/>
      <c r="AB28" s="626"/>
      <c r="AC28" s="626"/>
      <c r="AD28" s="627">
        <v>41371</v>
      </c>
      <c r="AE28" s="627"/>
      <c r="AF28" s="627"/>
      <c r="AG28" s="627"/>
      <c r="AH28" s="627"/>
      <c r="AI28" s="627"/>
      <c r="AJ28" s="627"/>
      <c r="AK28" s="627"/>
      <c r="AL28" s="628">
        <v>0.8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544451</v>
      </c>
      <c r="CS28" s="624"/>
      <c r="CT28" s="624"/>
      <c r="CU28" s="624"/>
      <c r="CV28" s="624"/>
      <c r="CW28" s="624"/>
      <c r="CX28" s="624"/>
      <c r="CY28" s="625"/>
      <c r="CZ28" s="628">
        <v>6.7</v>
      </c>
      <c r="DA28" s="656"/>
      <c r="DB28" s="656"/>
      <c r="DC28" s="658"/>
      <c r="DD28" s="632">
        <v>544451</v>
      </c>
      <c r="DE28" s="624"/>
      <c r="DF28" s="624"/>
      <c r="DG28" s="624"/>
      <c r="DH28" s="624"/>
      <c r="DI28" s="624"/>
      <c r="DJ28" s="624"/>
      <c r="DK28" s="625"/>
      <c r="DL28" s="632">
        <v>544451</v>
      </c>
      <c r="DM28" s="624"/>
      <c r="DN28" s="624"/>
      <c r="DO28" s="624"/>
      <c r="DP28" s="624"/>
      <c r="DQ28" s="624"/>
      <c r="DR28" s="624"/>
      <c r="DS28" s="624"/>
      <c r="DT28" s="624"/>
      <c r="DU28" s="624"/>
      <c r="DV28" s="625"/>
      <c r="DW28" s="628">
        <v>10.1</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9994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544451</v>
      </c>
      <c r="CS29" s="644"/>
      <c r="CT29" s="644"/>
      <c r="CU29" s="644"/>
      <c r="CV29" s="644"/>
      <c r="CW29" s="644"/>
      <c r="CX29" s="644"/>
      <c r="CY29" s="645"/>
      <c r="CZ29" s="628">
        <v>6.7</v>
      </c>
      <c r="DA29" s="656"/>
      <c r="DB29" s="656"/>
      <c r="DC29" s="658"/>
      <c r="DD29" s="632">
        <v>544451</v>
      </c>
      <c r="DE29" s="644"/>
      <c r="DF29" s="644"/>
      <c r="DG29" s="644"/>
      <c r="DH29" s="644"/>
      <c r="DI29" s="644"/>
      <c r="DJ29" s="644"/>
      <c r="DK29" s="645"/>
      <c r="DL29" s="632">
        <v>544451</v>
      </c>
      <c r="DM29" s="644"/>
      <c r="DN29" s="644"/>
      <c r="DO29" s="644"/>
      <c r="DP29" s="644"/>
      <c r="DQ29" s="644"/>
      <c r="DR29" s="644"/>
      <c r="DS29" s="644"/>
      <c r="DT29" s="644"/>
      <c r="DU29" s="644"/>
      <c r="DV29" s="645"/>
      <c r="DW29" s="628">
        <v>10.1</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1515449</v>
      </c>
      <c r="S30" s="624"/>
      <c r="T30" s="624"/>
      <c r="U30" s="624"/>
      <c r="V30" s="624"/>
      <c r="W30" s="624"/>
      <c r="X30" s="624"/>
      <c r="Y30" s="625"/>
      <c r="Z30" s="626">
        <v>17.899999999999999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525011</v>
      </c>
      <c r="CS30" s="624"/>
      <c r="CT30" s="624"/>
      <c r="CU30" s="624"/>
      <c r="CV30" s="624"/>
      <c r="CW30" s="624"/>
      <c r="CX30" s="624"/>
      <c r="CY30" s="625"/>
      <c r="CZ30" s="628">
        <v>6.4</v>
      </c>
      <c r="DA30" s="656"/>
      <c r="DB30" s="656"/>
      <c r="DC30" s="658"/>
      <c r="DD30" s="632">
        <v>525011</v>
      </c>
      <c r="DE30" s="624"/>
      <c r="DF30" s="624"/>
      <c r="DG30" s="624"/>
      <c r="DH30" s="624"/>
      <c r="DI30" s="624"/>
      <c r="DJ30" s="624"/>
      <c r="DK30" s="625"/>
      <c r="DL30" s="632">
        <v>525011</v>
      </c>
      <c r="DM30" s="624"/>
      <c r="DN30" s="624"/>
      <c r="DO30" s="624"/>
      <c r="DP30" s="624"/>
      <c r="DQ30" s="624"/>
      <c r="DR30" s="624"/>
      <c r="DS30" s="624"/>
      <c r="DT30" s="624"/>
      <c r="DU30" s="624"/>
      <c r="DV30" s="625"/>
      <c r="DW30" s="628">
        <v>9.8000000000000007</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98.5</v>
      </c>
      <c r="BN31" s="667"/>
      <c r="BO31" s="667"/>
      <c r="BP31" s="667"/>
      <c r="BQ31" s="668"/>
      <c r="BR31" s="670">
        <v>99.4</v>
      </c>
      <c r="BS31" s="667"/>
      <c r="BT31" s="667"/>
      <c r="BU31" s="667"/>
      <c r="BV31" s="667"/>
      <c r="BW31" s="667"/>
      <c r="BX31" s="618">
        <v>98</v>
      </c>
      <c r="BY31" s="667"/>
      <c r="BZ31" s="667"/>
      <c r="CA31" s="667"/>
      <c r="CB31" s="668"/>
      <c r="CD31" s="663"/>
      <c r="CE31" s="664"/>
      <c r="CF31" s="620" t="s">
        <v>300</v>
      </c>
      <c r="CG31" s="621"/>
      <c r="CH31" s="621"/>
      <c r="CI31" s="621"/>
      <c r="CJ31" s="621"/>
      <c r="CK31" s="621"/>
      <c r="CL31" s="621"/>
      <c r="CM31" s="621"/>
      <c r="CN31" s="621"/>
      <c r="CO31" s="621"/>
      <c r="CP31" s="621"/>
      <c r="CQ31" s="622"/>
      <c r="CR31" s="623">
        <v>19440</v>
      </c>
      <c r="CS31" s="644"/>
      <c r="CT31" s="644"/>
      <c r="CU31" s="644"/>
      <c r="CV31" s="644"/>
      <c r="CW31" s="644"/>
      <c r="CX31" s="644"/>
      <c r="CY31" s="645"/>
      <c r="CZ31" s="628">
        <v>0.2</v>
      </c>
      <c r="DA31" s="656"/>
      <c r="DB31" s="656"/>
      <c r="DC31" s="658"/>
      <c r="DD31" s="632">
        <v>19440</v>
      </c>
      <c r="DE31" s="644"/>
      <c r="DF31" s="644"/>
      <c r="DG31" s="644"/>
      <c r="DH31" s="644"/>
      <c r="DI31" s="644"/>
      <c r="DJ31" s="644"/>
      <c r="DK31" s="645"/>
      <c r="DL31" s="632">
        <v>19440</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672365</v>
      </c>
      <c r="S32" s="624"/>
      <c r="T32" s="624"/>
      <c r="U32" s="624"/>
      <c r="V32" s="624"/>
      <c r="W32" s="624"/>
      <c r="X32" s="624"/>
      <c r="Y32" s="625"/>
      <c r="Z32" s="626">
        <v>7.9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44"/>
      <c r="BI32" s="644"/>
      <c r="BJ32" s="644"/>
      <c r="BK32" s="644"/>
      <c r="BL32" s="644"/>
      <c r="BM32" s="629">
        <v>98.7</v>
      </c>
      <c r="BN32" s="644"/>
      <c r="BO32" s="644"/>
      <c r="BP32" s="644"/>
      <c r="BQ32" s="669"/>
      <c r="BR32" s="680">
        <v>99.4</v>
      </c>
      <c r="BS32" s="644"/>
      <c r="BT32" s="644"/>
      <c r="BU32" s="644"/>
      <c r="BV32" s="644"/>
      <c r="BW32" s="644"/>
      <c r="BX32" s="629">
        <v>98.2</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14245</v>
      </c>
      <c r="S33" s="624"/>
      <c r="T33" s="624"/>
      <c r="U33" s="624"/>
      <c r="V33" s="624"/>
      <c r="W33" s="624"/>
      <c r="X33" s="624"/>
      <c r="Y33" s="625"/>
      <c r="Z33" s="626">
        <v>0.2</v>
      </c>
      <c r="AA33" s="626"/>
      <c r="AB33" s="626"/>
      <c r="AC33" s="626"/>
      <c r="AD33" s="627">
        <v>13944</v>
      </c>
      <c r="AE33" s="627"/>
      <c r="AF33" s="627"/>
      <c r="AG33" s="627"/>
      <c r="AH33" s="627"/>
      <c r="AI33" s="627"/>
      <c r="AJ33" s="627"/>
      <c r="AK33" s="627"/>
      <c r="AL33" s="628">
        <v>0.3</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98.2</v>
      </c>
      <c r="BN33" s="682"/>
      <c r="BO33" s="682"/>
      <c r="BP33" s="682"/>
      <c r="BQ33" s="684"/>
      <c r="BR33" s="681">
        <v>99.4</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3725682</v>
      </c>
      <c r="CS33" s="644"/>
      <c r="CT33" s="644"/>
      <c r="CU33" s="644"/>
      <c r="CV33" s="644"/>
      <c r="CW33" s="644"/>
      <c r="CX33" s="644"/>
      <c r="CY33" s="645"/>
      <c r="CZ33" s="628">
        <v>45.8</v>
      </c>
      <c r="DA33" s="656"/>
      <c r="DB33" s="656"/>
      <c r="DC33" s="658"/>
      <c r="DD33" s="632">
        <v>3206398</v>
      </c>
      <c r="DE33" s="644"/>
      <c r="DF33" s="644"/>
      <c r="DG33" s="644"/>
      <c r="DH33" s="644"/>
      <c r="DI33" s="644"/>
      <c r="DJ33" s="644"/>
      <c r="DK33" s="645"/>
      <c r="DL33" s="632">
        <v>2724078</v>
      </c>
      <c r="DM33" s="644"/>
      <c r="DN33" s="644"/>
      <c r="DO33" s="644"/>
      <c r="DP33" s="644"/>
      <c r="DQ33" s="644"/>
      <c r="DR33" s="644"/>
      <c r="DS33" s="644"/>
      <c r="DT33" s="644"/>
      <c r="DU33" s="644"/>
      <c r="DV33" s="645"/>
      <c r="DW33" s="628">
        <v>50.6</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23144</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1292783</v>
      </c>
      <c r="CS34" s="624"/>
      <c r="CT34" s="624"/>
      <c r="CU34" s="624"/>
      <c r="CV34" s="624"/>
      <c r="CW34" s="624"/>
      <c r="CX34" s="624"/>
      <c r="CY34" s="625"/>
      <c r="CZ34" s="628">
        <v>15.9</v>
      </c>
      <c r="DA34" s="656"/>
      <c r="DB34" s="656"/>
      <c r="DC34" s="658"/>
      <c r="DD34" s="632">
        <v>1194890</v>
      </c>
      <c r="DE34" s="624"/>
      <c r="DF34" s="624"/>
      <c r="DG34" s="624"/>
      <c r="DH34" s="624"/>
      <c r="DI34" s="624"/>
      <c r="DJ34" s="624"/>
      <c r="DK34" s="625"/>
      <c r="DL34" s="632">
        <v>1098421</v>
      </c>
      <c r="DM34" s="624"/>
      <c r="DN34" s="624"/>
      <c r="DO34" s="624"/>
      <c r="DP34" s="624"/>
      <c r="DQ34" s="624"/>
      <c r="DR34" s="624"/>
      <c r="DS34" s="624"/>
      <c r="DT34" s="624"/>
      <c r="DU34" s="624"/>
      <c r="DV34" s="625"/>
      <c r="DW34" s="628">
        <v>20.399999999999999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98297</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44438</v>
      </c>
      <c r="CS35" s="644"/>
      <c r="CT35" s="644"/>
      <c r="CU35" s="644"/>
      <c r="CV35" s="644"/>
      <c r="CW35" s="644"/>
      <c r="CX35" s="644"/>
      <c r="CY35" s="645"/>
      <c r="CZ35" s="628">
        <v>0.5</v>
      </c>
      <c r="DA35" s="656"/>
      <c r="DB35" s="656"/>
      <c r="DC35" s="658"/>
      <c r="DD35" s="632">
        <v>43438</v>
      </c>
      <c r="DE35" s="644"/>
      <c r="DF35" s="644"/>
      <c r="DG35" s="644"/>
      <c r="DH35" s="644"/>
      <c r="DI35" s="644"/>
      <c r="DJ35" s="644"/>
      <c r="DK35" s="645"/>
      <c r="DL35" s="632">
        <v>42819</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305056</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924385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59799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1684167</v>
      </c>
      <c r="CS36" s="624"/>
      <c r="CT36" s="624"/>
      <c r="CU36" s="624"/>
      <c r="CV36" s="624"/>
      <c r="CW36" s="624"/>
      <c r="CX36" s="624"/>
      <c r="CY36" s="625"/>
      <c r="CZ36" s="628">
        <v>20.7</v>
      </c>
      <c r="DA36" s="656"/>
      <c r="DB36" s="656"/>
      <c r="DC36" s="658"/>
      <c r="DD36" s="632">
        <v>1374259</v>
      </c>
      <c r="DE36" s="624"/>
      <c r="DF36" s="624"/>
      <c r="DG36" s="624"/>
      <c r="DH36" s="624"/>
      <c r="DI36" s="624"/>
      <c r="DJ36" s="624"/>
      <c r="DK36" s="625"/>
      <c r="DL36" s="632">
        <v>1085926</v>
      </c>
      <c r="DM36" s="624"/>
      <c r="DN36" s="624"/>
      <c r="DO36" s="624"/>
      <c r="DP36" s="624"/>
      <c r="DQ36" s="624"/>
      <c r="DR36" s="624"/>
      <c r="DS36" s="624"/>
      <c r="DT36" s="624"/>
      <c r="DU36" s="624"/>
      <c r="DV36" s="625"/>
      <c r="DW36" s="628">
        <v>20.2</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149082</v>
      </c>
      <c r="S37" s="624"/>
      <c r="T37" s="624"/>
      <c r="U37" s="624"/>
      <c r="V37" s="624"/>
      <c r="W37" s="624"/>
      <c r="X37" s="624"/>
      <c r="Y37" s="625"/>
      <c r="Z37" s="626">
        <v>1.8</v>
      </c>
      <c r="AA37" s="626"/>
      <c r="AB37" s="626"/>
      <c r="AC37" s="626"/>
      <c r="AD37" s="627">
        <v>25115</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305601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53758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662062</v>
      </c>
      <c r="CS37" s="644"/>
      <c r="CT37" s="644"/>
      <c r="CU37" s="644"/>
      <c r="CV37" s="644"/>
      <c r="CW37" s="644"/>
      <c r="CX37" s="644"/>
      <c r="CY37" s="645"/>
      <c r="CZ37" s="628">
        <v>8.1</v>
      </c>
      <c r="DA37" s="656"/>
      <c r="DB37" s="656"/>
      <c r="DC37" s="658"/>
      <c r="DD37" s="632">
        <v>662062</v>
      </c>
      <c r="DE37" s="644"/>
      <c r="DF37" s="644"/>
      <c r="DG37" s="644"/>
      <c r="DH37" s="644"/>
      <c r="DI37" s="644"/>
      <c r="DJ37" s="644"/>
      <c r="DK37" s="645"/>
      <c r="DL37" s="632">
        <v>604973</v>
      </c>
      <c r="DM37" s="644"/>
      <c r="DN37" s="644"/>
      <c r="DO37" s="644"/>
      <c r="DP37" s="644"/>
      <c r="DQ37" s="644"/>
      <c r="DR37" s="644"/>
      <c r="DS37" s="644"/>
      <c r="DT37" s="644"/>
      <c r="DU37" s="644"/>
      <c r="DV37" s="645"/>
      <c r="DW37" s="628">
        <v>11.2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243838</v>
      </c>
      <c r="S38" s="624"/>
      <c r="T38" s="624"/>
      <c r="U38" s="624"/>
      <c r="V38" s="624"/>
      <c r="W38" s="624"/>
      <c r="X38" s="624"/>
      <c r="Y38" s="625"/>
      <c r="Z38" s="626">
        <v>2.9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9061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2069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609723</v>
      </c>
      <c r="CS38" s="624"/>
      <c r="CT38" s="624"/>
      <c r="CU38" s="624"/>
      <c r="CV38" s="624"/>
      <c r="CW38" s="624"/>
      <c r="CX38" s="624"/>
      <c r="CY38" s="625"/>
      <c r="CZ38" s="628">
        <v>7.5</v>
      </c>
      <c r="DA38" s="656"/>
      <c r="DB38" s="656"/>
      <c r="DC38" s="658"/>
      <c r="DD38" s="632">
        <v>516098</v>
      </c>
      <c r="DE38" s="624"/>
      <c r="DF38" s="624"/>
      <c r="DG38" s="624"/>
      <c r="DH38" s="624"/>
      <c r="DI38" s="624"/>
      <c r="DJ38" s="624"/>
      <c r="DK38" s="625"/>
      <c r="DL38" s="632">
        <v>496912</v>
      </c>
      <c r="DM38" s="624"/>
      <c r="DN38" s="624"/>
      <c r="DO38" s="624"/>
      <c r="DP38" s="624"/>
      <c r="DQ38" s="624"/>
      <c r="DR38" s="624"/>
      <c r="DS38" s="624"/>
      <c r="DT38" s="624"/>
      <c r="DU38" s="624"/>
      <c r="DV38" s="625"/>
      <c r="DW38" s="628">
        <v>9.1999999999999993</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3035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94571</v>
      </c>
      <c r="CS39" s="644"/>
      <c r="CT39" s="644"/>
      <c r="CU39" s="644"/>
      <c r="CV39" s="644"/>
      <c r="CW39" s="644"/>
      <c r="CX39" s="644"/>
      <c r="CY39" s="645"/>
      <c r="CZ39" s="628">
        <v>1.2</v>
      </c>
      <c r="DA39" s="656"/>
      <c r="DB39" s="656"/>
      <c r="DC39" s="658"/>
      <c r="DD39" s="632">
        <v>77713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28438</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8475950</v>
      </c>
      <c r="S41" s="696"/>
      <c r="T41" s="696"/>
      <c r="U41" s="696"/>
      <c r="V41" s="696"/>
      <c r="W41" s="696"/>
      <c r="X41" s="696"/>
      <c r="Y41" s="700"/>
      <c r="Z41" s="701">
        <v>100</v>
      </c>
      <c r="AA41" s="701"/>
      <c r="AB41" s="701"/>
      <c r="AC41" s="701"/>
      <c r="AD41" s="702">
        <v>5353897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142671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467052</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307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458693</v>
      </c>
      <c r="CS42" s="644"/>
      <c r="CT42" s="644"/>
      <c r="CU42" s="644"/>
      <c r="CV42" s="644"/>
      <c r="CW42" s="644"/>
      <c r="CX42" s="644"/>
      <c r="CY42" s="645"/>
      <c r="CZ42" s="628">
        <v>5.6</v>
      </c>
      <c r="DA42" s="656"/>
      <c r="DB42" s="656"/>
      <c r="DC42" s="658"/>
      <c r="DD42" s="632">
        <v>114517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11111</v>
      </c>
      <c r="CS43" s="644"/>
      <c r="CT43" s="644"/>
      <c r="CU43" s="644"/>
      <c r="CV43" s="644"/>
      <c r="CW43" s="644"/>
      <c r="CX43" s="644"/>
      <c r="CY43" s="645"/>
      <c r="CZ43" s="628">
        <v>0.1</v>
      </c>
      <c r="DA43" s="656"/>
      <c r="DB43" s="656"/>
      <c r="DC43" s="658"/>
      <c r="DD43" s="632">
        <v>11111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458693</v>
      </c>
      <c r="CS44" s="624"/>
      <c r="CT44" s="624"/>
      <c r="CU44" s="624"/>
      <c r="CV44" s="624"/>
      <c r="CW44" s="624"/>
      <c r="CX44" s="624"/>
      <c r="CY44" s="625"/>
      <c r="CZ44" s="628">
        <v>5.6</v>
      </c>
      <c r="DA44" s="629"/>
      <c r="DB44" s="629"/>
      <c r="DC44" s="635"/>
      <c r="DD44" s="632">
        <v>114517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102987</v>
      </c>
      <c r="CS45" s="644"/>
      <c r="CT45" s="644"/>
      <c r="CU45" s="644"/>
      <c r="CV45" s="644"/>
      <c r="CW45" s="644"/>
      <c r="CX45" s="644"/>
      <c r="CY45" s="645"/>
      <c r="CZ45" s="628">
        <v>1.3</v>
      </c>
      <c r="DA45" s="656"/>
      <c r="DB45" s="656"/>
      <c r="DC45" s="658"/>
      <c r="DD45" s="632">
        <v>7687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350031</v>
      </c>
      <c r="CS46" s="624"/>
      <c r="CT46" s="624"/>
      <c r="CU46" s="624"/>
      <c r="CV46" s="624"/>
      <c r="CW46" s="624"/>
      <c r="CX46" s="624"/>
      <c r="CY46" s="625"/>
      <c r="CZ46" s="628">
        <v>4.3</v>
      </c>
      <c r="DA46" s="629"/>
      <c r="DB46" s="629"/>
      <c r="DC46" s="635"/>
      <c r="DD46" s="632">
        <v>101155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8141675</v>
      </c>
      <c r="CS49" s="682"/>
      <c r="CT49" s="682"/>
      <c r="CU49" s="682"/>
      <c r="CV49" s="682"/>
      <c r="CW49" s="682"/>
      <c r="CX49" s="682"/>
      <c r="CY49" s="711"/>
      <c r="CZ49" s="703">
        <v>100</v>
      </c>
      <c r="DA49" s="712"/>
      <c r="DB49" s="712"/>
      <c r="DC49" s="713"/>
      <c r="DD49" s="714">
        <v>5831666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tUyzyVmusw9BcalmRjnHSdXTwvZHzB6/FKdIVNN04D8hRENUct0mW6HJa5Sgp5Yp+EXQyGwkKhU6f9UlCXvTg==" saltValue="EymgmUIu/TS4EQVeQZ+j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58" sqref="B58:J6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8476</v>
      </c>
      <c r="R7" s="753"/>
      <c r="S7" s="753"/>
      <c r="T7" s="753"/>
      <c r="U7" s="753"/>
      <c r="V7" s="753">
        <v>8142</v>
      </c>
      <c r="W7" s="753"/>
      <c r="X7" s="753"/>
      <c r="Y7" s="753"/>
      <c r="Z7" s="753"/>
      <c r="AA7" s="753">
        <v>334</v>
      </c>
      <c r="AB7" s="753"/>
      <c r="AC7" s="753"/>
      <c r="AD7" s="753"/>
      <c r="AE7" s="754"/>
      <c r="AF7" s="755">
        <v>277</v>
      </c>
      <c r="AG7" s="756"/>
      <c r="AH7" s="756"/>
      <c r="AI7" s="756"/>
      <c r="AJ7" s="757"/>
      <c r="AK7" s="758">
        <v>98</v>
      </c>
      <c r="AL7" s="759"/>
      <c r="AM7" s="759"/>
      <c r="AN7" s="759"/>
      <c r="AO7" s="759"/>
      <c r="AP7" s="759">
        <v>4701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8476</v>
      </c>
      <c r="R23" s="793"/>
      <c r="S23" s="793"/>
      <c r="T23" s="793"/>
      <c r="U23" s="793"/>
      <c r="V23" s="793">
        <v>8142</v>
      </c>
      <c r="W23" s="793"/>
      <c r="X23" s="793"/>
      <c r="Y23" s="793"/>
      <c r="Z23" s="793"/>
      <c r="AA23" s="793">
        <v>334</v>
      </c>
      <c r="AB23" s="793"/>
      <c r="AC23" s="793"/>
      <c r="AD23" s="793"/>
      <c r="AE23" s="794"/>
      <c r="AF23" s="795">
        <v>277</v>
      </c>
      <c r="AG23" s="793"/>
      <c r="AH23" s="793"/>
      <c r="AI23" s="793"/>
      <c r="AJ23" s="796"/>
      <c r="AK23" s="797"/>
      <c r="AL23" s="798"/>
      <c r="AM23" s="798"/>
      <c r="AN23" s="798"/>
      <c r="AO23" s="798"/>
      <c r="AP23" s="793">
        <v>4701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546</v>
      </c>
      <c r="C28" s="750"/>
      <c r="D28" s="750"/>
      <c r="E28" s="750"/>
      <c r="F28" s="750"/>
      <c r="G28" s="750"/>
      <c r="H28" s="750"/>
      <c r="I28" s="750"/>
      <c r="J28" s="750"/>
      <c r="K28" s="750"/>
      <c r="L28" s="750"/>
      <c r="M28" s="750"/>
      <c r="N28" s="750"/>
      <c r="O28" s="750"/>
      <c r="P28" s="751"/>
      <c r="Q28" s="822">
        <v>1496</v>
      </c>
      <c r="R28" s="823"/>
      <c r="S28" s="823"/>
      <c r="T28" s="823"/>
      <c r="U28" s="823"/>
      <c r="V28" s="823">
        <v>1436</v>
      </c>
      <c r="W28" s="823"/>
      <c r="X28" s="823"/>
      <c r="Y28" s="823"/>
      <c r="Z28" s="823"/>
      <c r="AA28" s="823">
        <v>60</v>
      </c>
      <c r="AB28" s="823"/>
      <c r="AC28" s="823"/>
      <c r="AD28" s="823"/>
      <c r="AE28" s="824"/>
      <c r="AF28" s="825">
        <v>60</v>
      </c>
      <c r="AG28" s="823"/>
      <c r="AH28" s="823"/>
      <c r="AI28" s="823"/>
      <c r="AJ28" s="826"/>
      <c r="AK28" s="827">
        <v>143</v>
      </c>
      <c r="AL28" s="828"/>
      <c r="AM28" s="828"/>
      <c r="AN28" s="828"/>
      <c r="AO28" s="828"/>
      <c r="AP28" s="828"/>
      <c r="AQ28" s="828"/>
      <c r="AR28" s="828"/>
      <c r="AS28" s="828"/>
      <c r="AT28" s="828"/>
      <c r="AU28" s="828"/>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547</v>
      </c>
      <c r="C29" s="781"/>
      <c r="D29" s="781"/>
      <c r="E29" s="781"/>
      <c r="F29" s="781"/>
      <c r="G29" s="781"/>
      <c r="H29" s="781"/>
      <c r="I29" s="781"/>
      <c r="J29" s="781"/>
      <c r="K29" s="781"/>
      <c r="L29" s="781"/>
      <c r="M29" s="781"/>
      <c r="N29" s="781"/>
      <c r="O29" s="781"/>
      <c r="P29" s="782"/>
      <c r="Q29" s="783">
        <v>1372</v>
      </c>
      <c r="R29" s="784"/>
      <c r="S29" s="784"/>
      <c r="T29" s="784"/>
      <c r="U29" s="784"/>
      <c r="V29" s="784">
        <v>1168</v>
      </c>
      <c r="W29" s="784"/>
      <c r="X29" s="784"/>
      <c r="Y29" s="784"/>
      <c r="Z29" s="784"/>
      <c r="AA29" s="784">
        <v>205</v>
      </c>
      <c r="AB29" s="784"/>
      <c r="AC29" s="784"/>
      <c r="AD29" s="784"/>
      <c r="AE29" s="785"/>
      <c r="AF29" s="786">
        <v>205</v>
      </c>
      <c r="AG29" s="787"/>
      <c r="AH29" s="787"/>
      <c r="AI29" s="787"/>
      <c r="AJ29" s="788"/>
      <c r="AK29" s="834">
        <v>231</v>
      </c>
      <c r="AL29" s="830"/>
      <c r="AM29" s="830"/>
      <c r="AN29" s="830"/>
      <c r="AO29" s="830"/>
      <c r="AP29" s="830"/>
      <c r="AQ29" s="830"/>
      <c r="AR29" s="830"/>
      <c r="AS29" s="830"/>
      <c r="AT29" s="830"/>
      <c r="AU29" s="830"/>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548</v>
      </c>
      <c r="C30" s="781"/>
      <c r="D30" s="781"/>
      <c r="E30" s="781"/>
      <c r="F30" s="781"/>
      <c r="G30" s="781"/>
      <c r="H30" s="781"/>
      <c r="I30" s="781"/>
      <c r="J30" s="781"/>
      <c r="K30" s="781"/>
      <c r="L30" s="781"/>
      <c r="M30" s="781"/>
      <c r="N30" s="781"/>
      <c r="O30" s="781"/>
      <c r="P30" s="782"/>
      <c r="Q30" s="783">
        <v>248</v>
      </c>
      <c r="R30" s="784"/>
      <c r="S30" s="784"/>
      <c r="T30" s="784"/>
      <c r="U30" s="784"/>
      <c r="V30" s="784">
        <v>235</v>
      </c>
      <c r="W30" s="784"/>
      <c r="X30" s="784"/>
      <c r="Y30" s="784"/>
      <c r="Z30" s="784"/>
      <c r="AA30" s="784">
        <v>13</v>
      </c>
      <c r="AB30" s="784"/>
      <c r="AC30" s="784"/>
      <c r="AD30" s="784"/>
      <c r="AE30" s="785"/>
      <c r="AF30" s="786">
        <v>13</v>
      </c>
      <c r="AG30" s="787"/>
      <c r="AH30" s="787"/>
      <c r="AI30" s="787"/>
      <c r="AJ30" s="788"/>
      <c r="AK30" s="834">
        <v>60</v>
      </c>
      <c r="AL30" s="830"/>
      <c r="AM30" s="830"/>
      <c r="AN30" s="830"/>
      <c r="AO30" s="830"/>
      <c r="AP30" s="830"/>
      <c r="AQ30" s="830"/>
      <c r="AR30" s="830"/>
      <c r="AS30" s="830"/>
      <c r="AT30" s="830"/>
      <c r="AU30" s="830"/>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549</v>
      </c>
      <c r="C31" s="781"/>
      <c r="D31" s="781"/>
      <c r="E31" s="781"/>
      <c r="F31" s="781"/>
      <c r="G31" s="781"/>
      <c r="H31" s="781"/>
      <c r="I31" s="781"/>
      <c r="J31" s="781"/>
      <c r="K31" s="781"/>
      <c r="L31" s="781"/>
      <c r="M31" s="781"/>
      <c r="N31" s="781"/>
      <c r="O31" s="781"/>
      <c r="P31" s="782"/>
      <c r="Q31" s="783">
        <v>348</v>
      </c>
      <c r="R31" s="784"/>
      <c r="S31" s="784"/>
      <c r="T31" s="784"/>
      <c r="U31" s="784"/>
      <c r="V31" s="784">
        <v>346</v>
      </c>
      <c r="W31" s="784"/>
      <c r="X31" s="784"/>
      <c r="Y31" s="784"/>
      <c r="Z31" s="784"/>
      <c r="AA31" s="784">
        <v>2</v>
      </c>
      <c r="AB31" s="784"/>
      <c r="AC31" s="784"/>
      <c r="AD31" s="784"/>
      <c r="AE31" s="785"/>
      <c r="AF31" s="786">
        <v>1214</v>
      </c>
      <c r="AG31" s="787"/>
      <c r="AH31" s="787"/>
      <c r="AI31" s="787"/>
      <c r="AJ31" s="788"/>
      <c r="AK31" s="834">
        <v>0</v>
      </c>
      <c r="AL31" s="830"/>
      <c r="AM31" s="830"/>
      <c r="AN31" s="830"/>
      <c r="AO31" s="830"/>
      <c r="AP31" s="830">
        <v>527</v>
      </c>
      <c r="AQ31" s="830"/>
      <c r="AR31" s="830"/>
      <c r="AS31" s="830"/>
      <c r="AT31" s="830"/>
      <c r="AU31" s="830">
        <v>135</v>
      </c>
      <c r="AV31" s="830"/>
      <c r="AW31" s="830"/>
      <c r="AX31" s="830"/>
      <c r="AY31" s="830"/>
      <c r="AZ31" s="831" t="s">
        <v>551</v>
      </c>
      <c r="BA31" s="831"/>
      <c r="BB31" s="831"/>
      <c r="BC31" s="831"/>
      <c r="BD31" s="831"/>
      <c r="BE31" s="832" t="s">
        <v>389</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550</v>
      </c>
      <c r="C32" s="781"/>
      <c r="D32" s="781"/>
      <c r="E32" s="781"/>
      <c r="F32" s="781"/>
      <c r="G32" s="781"/>
      <c r="H32" s="781"/>
      <c r="I32" s="781"/>
      <c r="J32" s="781"/>
      <c r="K32" s="781"/>
      <c r="L32" s="781"/>
      <c r="M32" s="781"/>
      <c r="N32" s="781"/>
      <c r="O32" s="781"/>
      <c r="P32" s="782"/>
      <c r="Q32" s="783">
        <v>466</v>
      </c>
      <c r="R32" s="784"/>
      <c r="S32" s="784"/>
      <c r="T32" s="784"/>
      <c r="U32" s="784"/>
      <c r="V32" s="784">
        <v>463</v>
      </c>
      <c r="W32" s="784"/>
      <c r="X32" s="784"/>
      <c r="Y32" s="784"/>
      <c r="Z32" s="784"/>
      <c r="AA32" s="784">
        <v>3</v>
      </c>
      <c r="AB32" s="784"/>
      <c r="AC32" s="784"/>
      <c r="AD32" s="784"/>
      <c r="AE32" s="785"/>
      <c r="AF32" s="786">
        <v>322</v>
      </c>
      <c r="AG32" s="787"/>
      <c r="AH32" s="787"/>
      <c r="AI32" s="787"/>
      <c r="AJ32" s="788"/>
      <c r="AK32" s="834">
        <v>306</v>
      </c>
      <c r="AL32" s="830"/>
      <c r="AM32" s="830"/>
      <c r="AN32" s="830"/>
      <c r="AO32" s="830"/>
      <c r="AP32" s="830">
        <v>1427</v>
      </c>
      <c r="AQ32" s="830"/>
      <c r="AR32" s="830"/>
      <c r="AS32" s="830"/>
      <c r="AT32" s="830"/>
      <c r="AU32" s="830">
        <v>1251</v>
      </c>
      <c r="AV32" s="830"/>
      <c r="AW32" s="830"/>
      <c r="AX32" s="830"/>
      <c r="AY32" s="830"/>
      <c r="AZ32" s="831" t="s">
        <v>551</v>
      </c>
      <c r="BA32" s="831"/>
      <c r="BB32" s="831"/>
      <c r="BC32" s="831"/>
      <c r="BD32" s="831"/>
      <c r="BE32" s="832" t="s">
        <v>389</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1814</v>
      </c>
      <c r="AG63" s="844"/>
      <c r="AH63" s="844"/>
      <c r="AI63" s="844"/>
      <c r="AJ63" s="845"/>
      <c r="AK63" s="846"/>
      <c r="AL63" s="841"/>
      <c r="AM63" s="841"/>
      <c r="AN63" s="841"/>
      <c r="AO63" s="841"/>
      <c r="AP63" s="844">
        <v>1954</v>
      </c>
      <c r="AQ63" s="844"/>
      <c r="AR63" s="844"/>
      <c r="AS63" s="844"/>
      <c r="AT63" s="844"/>
      <c r="AU63" s="844">
        <v>1386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394</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1781</v>
      </c>
      <c r="R68" s="866"/>
      <c r="S68" s="866"/>
      <c r="T68" s="866"/>
      <c r="U68" s="866"/>
      <c r="V68" s="866">
        <v>1548</v>
      </c>
      <c r="W68" s="866"/>
      <c r="X68" s="866"/>
      <c r="Y68" s="866"/>
      <c r="Z68" s="866"/>
      <c r="AA68" s="866">
        <v>233</v>
      </c>
      <c r="AB68" s="866"/>
      <c r="AC68" s="866"/>
      <c r="AD68" s="866"/>
      <c r="AE68" s="866"/>
      <c r="AF68" s="866">
        <v>228</v>
      </c>
      <c r="AG68" s="866"/>
      <c r="AH68" s="866"/>
      <c r="AI68" s="866"/>
      <c r="AJ68" s="866"/>
      <c r="AK68" s="866">
        <v>0</v>
      </c>
      <c r="AL68" s="866"/>
      <c r="AM68" s="866"/>
      <c r="AN68" s="866"/>
      <c r="AO68" s="866"/>
      <c r="AP68" s="866">
        <v>0</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4091</v>
      </c>
      <c r="R69" s="830"/>
      <c r="S69" s="830"/>
      <c r="T69" s="830"/>
      <c r="U69" s="830"/>
      <c r="V69" s="830">
        <v>3854</v>
      </c>
      <c r="W69" s="830"/>
      <c r="X69" s="830"/>
      <c r="Y69" s="830"/>
      <c r="Z69" s="830"/>
      <c r="AA69" s="830">
        <v>238</v>
      </c>
      <c r="AB69" s="830"/>
      <c r="AC69" s="830"/>
      <c r="AD69" s="830"/>
      <c r="AE69" s="830"/>
      <c r="AF69" s="830">
        <v>238</v>
      </c>
      <c r="AG69" s="830"/>
      <c r="AH69" s="830"/>
      <c r="AI69" s="830"/>
      <c r="AJ69" s="830"/>
      <c r="AK69" s="830">
        <v>100</v>
      </c>
      <c r="AL69" s="830"/>
      <c r="AM69" s="830"/>
      <c r="AN69" s="830"/>
      <c r="AO69" s="830"/>
      <c r="AP69" s="830">
        <v>2632</v>
      </c>
      <c r="AQ69" s="830"/>
      <c r="AR69" s="830"/>
      <c r="AS69" s="830"/>
      <c r="AT69" s="830"/>
      <c r="AU69" s="830">
        <v>280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418</v>
      </c>
      <c r="R70" s="830"/>
      <c r="S70" s="830"/>
      <c r="T70" s="830"/>
      <c r="U70" s="830"/>
      <c r="V70" s="830">
        <v>380</v>
      </c>
      <c r="W70" s="830"/>
      <c r="X70" s="830"/>
      <c r="Y70" s="830"/>
      <c r="Z70" s="830"/>
      <c r="AA70" s="830">
        <v>38</v>
      </c>
      <c r="AB70" s="830"/>
      <c r="AC70" s="830"/>
      <c r="AD70" s="830"/>
      <c r="AE70" s="830"/>
      <c r="AF70" s="830">
        <v>38</v>
      </c>
      <c r="AG70" s="830"/>
      <c r="AH70" s="830"/>
      <c r="AI70" s="830"/>
      <c r="AJ70" s="830"/>
      <c r="AK70" s="830" t="s">
        <v>551</v>
      </c>
      <c r="AL70" s="830"/>
      <c r="AM70" s="830"/>
      <c r="AN70" s="830"/>
      <c r="AO70" s="830"/>
      <c r="AP70" s="830" t="s">
        <v>551</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7">
        <v>22583.002</v>
      </c>
      <c r="R71" s="878"/>
      <c r="S71" s="878"/>
      <c r="T71" s="878"/>
      <c r="U71" s="834"/>
      <c r="V71" s="879">
        <v>21732.096000000001</v>
      </c>
      <c r="W71" s="878"/>
      <c r="X71" s="878"/>
      <c r="Y71" s="878"/>
      <c r="Z71" s="834"/>
      <c r="AA71" s="879">
        <v>850.90599999999995</v>
      </c>
      <c r="AB71" s="878"/>
      <c r="AC71" s="878"/>
      <c r="AD71" s="878"/>
      <c r="AE71" s="834"/>
      <c r="AF71" s="879">
        <v>850.90599999999995</v>
      </c>
      <c r="AG71" s="878"/>
      <c r="AH71" s="878"/>
      <c r="AI71" s="878"/>
      <c r="AJ71" s="834"/>
      <c r="AK71" s="879">
        <v>20.7</v>
      </c>
      <c r="AL71" s="878"/>
      <c r="AM71" s="878"/>
      <c r="AN71" s="878"/>
      <c r="AO71" s="834"/>
      <c r="AP71" s="830" t="s">
        <v>551</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308</v>
      </c>
      <c r="R72" s="830"/>
      <c r="S72" s="830"/>
      <c r="T72" s="830"/>
      <c r="U72" s="830"/>
      <c r="V72" s="879">
        <v>289.76400000000001</v>
      </c>
      <c r="W72" s="878"/>
      <c r="X72" s="878"/>
      <c r="Y72" s="878"/>
      <c r="Z72" s="834"/>
      <c r="AA72" s="879">
        <v>18.454999999999998</v>
      </c>
      <c r="AB72" s="878"/>
      <c r="AC72" s="878"/>
      <c r="AD72" s="878"/>
      <c r="AE72" s="834"/>
      <c r="AF72" s="879">
        <v>18.454999999999998</v>
      </c>
      <c r="AG72" s="878"/>
      <c r="AH72" s="878"/>
      <c r="AI72" s="878"/>
      <c r="AJ72" s="834"/>
      <c r="AK72" s="879">
        <v>6.6559999999999997</v>
      </c>
      <c r="AL72" s="878"/>
      <c r="AM72" s="878"/>
      <c r="AN72" s="878"/>
      <c r="AO72" s="834"/>
      <c r="AP72" s="830" t="s">
        <v>551</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1373</v>
      </c>
      <c r="AG88" s="844"/>
      <c r="AH88" s="844"/>
      <c r="AI88" s="844"/>
      <c r="AJ88" s="844"/>
      <c r="AK88" s="841"/>
      <c r="AL88" s="841"/>
      <c r="AM88" s="841"/>
      <c r="AN88" s="841"/>
      <c r="AO88" s="841"/>
      <c r="AP88" s="844">
        <v>2632</v>
      </c>
      <c r="AQ88" s="844"/>
      <c r="AR88" s="844"/>
      <c r="AS88" s="844"/>
      <c r="AT88" s="844"/>
      <c r="AU88" s="844">
        <v>280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399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405</v>
      </c>
      <c r="AB109" s="893"/>
      <c r="AC109" s="893"/>
      <c r="AD109" s="893"/>
      <c r="AE109" s="894"/>
      <c r="AF109" s="892" t="s">
        <v>406</v>
      </c>
      <c r="AG109" s="893"/>
      <c r="AH109" s="893"/>
      <c r="AI109" s="893"/>
      <c r="AJ109" s="894"/>
      <c r="AK109" s="892" t="s">
        <v>294</v>
      </c>
      <c r="AL109" s="893"/>
      <c r="AM109" s="893"/>
      <c r="AN109" s="893"/>
      <c r="AO109" s="894"/>
      <c r="AP109" s="892" t="s">
        <v>407</v>
      </c>
      <c r="AQ109" s="893"/>
      <c r="AR109" s="893"/>
      <c r="AS109" s="893"/>
      <c r="AT109" s="895"/>
      <c r="AU109" s="912" t="s">
        <v>404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405</v>
      </c>
      <c r="BR109" s="893"/>
      <c r="BS109" s="893"/>
      <c r="BT109" s="893"/>
      <c r="BU109" s="894"/>
      <c r="BV109" s="892" t="s">
        <v>406</v>
      </c>
      <c r="BW109" s="893"/>
      <c r="BX109" s="893"/>
      <c r="BY109" s="893"/>
      <c r="BZ109" s="894"/>
      <c r="CA109" s="892" t="s">
        <v>294</v>
      </c>
      <c r="CB109" s="893"/>
      <c r="CC109" s="893"/>
      <c r="CD109" s="893"/>
      <c r="CE109" s="894"/>
      <c r="CF109" s="913" t="s">
        <v>407</v>
      </c>
      <c r="CG109" s="913"/>
      <c r="CH109" s="913"/>
      <c r="CI109" s="913"/>
      <c r="CJ109" s="913"/>
      <c r="CK109" s="892" t="s">
        <v>408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405</v>
      </c>
      <c r="DH109" s="893"/>
      <c r="DI109" s="893"/>
      <c r="DJ109" s="893"/>
      <c r="DK109" s="894"/>
      <c r="DL109" s="892" t="s">
        <v>406</v>
      </c>
      <c r="DM109" s="893"/>
      <c r="DN109" s="893"/>
      <c r="DO109" s="893"/>
      <c r="DP109" s="894"/>
      <c r="DQ109" s="892" t="s">
        <v>294</v>
      </c>
      <c r="DR109" s="893"/>
      <c r="DS109" s="893"/>
      <c r="DT109" s="893"/>
      <c r="DU109" s="894"/>
      <c r="DV109" s="892" t="s">
        <v>407</v>
      </c>
      <c r="DW109" s="893"/>
      <c r="DX109" s="893"/>
      <c r="DY109" s="893"/>
      <c r="DZ109" s="895"/>
    </row>
    <row r="110" spans="1:131" s="218" customFormat="1" ht="26.25" customHeight="1" x14ac:dyDescent="0.15">
      <c r="A110" s="896" t="s">
        <v>409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603765</v>
      </c>
      <c r="AB110" s="900"/>
      <c r="AC110" s="900"/>
      <c r="AD110" s="900"/>
      <c r="AE110" s="901"/>
      <c r="AF110" s="902">
        <v>554333</v>
      </c>
      <c r="AG110" s="900"/>
      <c r="AH110" s="900"/>
      <c r="AI110" s="900"/>
      <c r="AJ110" s="901"/>
      <c r="AK110" s="902">
        <v>544451</v>
      </c>
      <c r="AL110" s="900"/>
      <c r="AM110" s="900"/>
      <c r="AN110" s="900"/>
      <c r="AO110" s="901"/>
      <c r="AP110" s="903">
        <v>11.6</v>
      </c>
      <c r="AQ110" s="904"/>
      <c r="AR110" s="904"/>
      <c r="AS110" s="904"/>
      <c r="AT110" s="905"/>
      <c r="AU110" s="906" t="s">
        <v>69</v>
      </c>
      <c r="AV110" s="907"/>
      <c r="AW110" s="907"/>
      <c r="AX110" s="907"/>
      <c r="AY110" s="907"/>
      <c r="AZ110" s="929" t="s">
        <v>410</v>
      </c>
      <c r="BA110" s="897"/>
      <c r="BB110" s="897"/>
      <c r="BC110" s="897"/>
      <c r="BD110" s="897"/>
      <c r="BE110" s="897"/>
      <c r="BF110" s="897"/>
      <c r="BG110" s="897"/>
      <c r="BH110" s="897"/>
      <c r="BI110" s="897"/>
      <c r="BJ110" s="897"/>
      <c r="BK110" s="897"/>
      <c r="BL110" s="897"/>
      <c r="BM110" s="897"/>
      <c r="BN110" s="897"/>
      <c r="BO110" s="897"/>
      <c r="BP110" s="898"/>
      <c r="BQ110" s="930">
        <v>5092552</v>
      </c>
      <c r="BR110" s="931"/>
      <c r="BS110" s="931"/>
      <c r="BT110" s="931"/>
      <c r="BU110" s="931"/>
      <c r="BV110" s="931">
        <v>4982007</v>
      </c>
      <c r="BW110" s="931"/>
      <c r="BX110" s="931"/>
      <c r="BY110" s="931"/>
      <c r="BZ110" s="931"/>
      <c r="CA110" s="931">
        <v>4700834</v>
      </c>
      <c r="CB110" s="931"/>
      <c r="CC110" s="931"/>
      <c r="CD110" s="931"/>
      <c r="CE110" s="931"/>
      <c r="CF110" s="944">
        <v>100.1</v>
      </c>
      <c r="CG110" s="945"/>
      <c r="CH110" s="945"/>
      <c r="CI110" s="945"/>
      <c r="CJ110" s="945"/>
      <c r="CK110" s="946" t="s">
        <v>411</v>
      </c>
      <c r="CL110" s="947"/>
      <c r="CM110" s="929" t="s">
        <v>412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416</v>
      </c>
      <c r="B112" s="953"/>
      <c r="C112" s="923" t="s">
        <v>417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418</v>
      </c>
      <c r="BA112" s="923"/>
      <c r="BB112" s="923"/>
      <c r="BC112" s="923"/>
      <c r="BD112" s="923"/>
      <c r="BE112" s="923"/>
      <c r="BF112" s="923"/>
      <c r="BG112" s="923"/>
      <c r="BH112" s="923"/>
      <c r="BI112" s="923"/>
      <c r="BJ112" s="923"/>
      <c r="BK112" s="923"/>
      <c r="BL112" s="923"/>
      <c r="BM112" s="923"/>
      <c r="BN112" s="923"/>
      <c r="BO112" s="923"/>
      <c r="BP112" s="924"/>
      <c r="BQ112" s="925">
        <v>1276799</v>
      </c>
      <c r="BR112" s="926"/>
      <c r="BS112" s="926"/>
      <c r="BT112" s="926"/>
      <c r="BU112" s="926"/>
      <c r="BV112" s="926">
        <v>1303845</v>
      </c>
      <c r="BW112" s="926"/>
      <c r="BX112" s="926"/>
      <c r="BY112" s="926"/>
      <c r="BZ112" s="926"/>
      <c r="CA112" s="926">
        <v>1386378</v>
      </c>
      <c r="CB112" s="926"/>
      <c r="CC112" s="926"/>
      <c r="CD112" s="926"/>
      <c r="CE112" s="926"/>
      <c r="CF112" s="920">
        <v>29.5</v>
      </c>
      <c r="CG112" s="921"/>
      <c r="CH112" s="921"/>
      <c r="CI112" s="921"/>
      <c r="CJ112" s="921"/>
      <c r="CK112" s="948"/>
      <c r="CL112" s="949"/>
      <c r="CM112" s="922" t="s">
        <v>419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150922</v>
      </c>
      <c r="AB113" s="938"/>
      <c r="AC113" s="938"/>
      <c r="AD113" s="938"/>
      <c r="AE113" s="939"/>
      <c r="AF113" s="940">
        <v>184639</v>
      </c>
      <c r="AG113" s="938"/>
      <c r="AH113" s="938"/>
      <c r="AI113" s="938"/>
      <c r="AJ113" s="939"/>
      <c r="AK113" s="940">
        <v>168704</v>
      </c>
      <c r="AL113" s="938"/>
      <c r="AM113" s="938"/>
      <c r="AN113" s="938"/>
      <c r="AO113" s="939"/>
      <c r="AP113" s="941">
        <v>3.6</v>
      </c>
      <c r="AQ113" s="942"/>
      <c r="AR113" s="942"/>
      <c r="AS113" s="942"/>
      <c r="AT113" s="943"/>
      <c r="AU113" s="908"/>
      <c r="AV113" s="909"/>
      <c r="AW113" s="909"/>
      <c r="AX113" s="909"/>
      <c r="AY113" s="909"/>
      <c r="AZ113" s="922" t="s">
        <v>421</v>
      </c>
      <c r="BA113" s="923"/>
      <c r="BB113" s="923"/>
      <c r="BC113" s="923"/>
      <c r="BD113" s="923"/>
      <c r="BE113" s="923"/>
      <c r="BF113" s="923"/>
      <c r="BG113" s="923"/>
      <c r="BH113" s="923"/>
      <c r="BI113" s="923"/>
      <c r="BJ113" s="923"/>
      <c r="BK113" s="923"/>
      <c r="BL113" s="923"/>
      <c r="BM113" s="923"/>
      <c r="BN113" s="923"/>
      <c r="BO113" s="923"/>
      <c r="BP113" s="924"/>
      <c r="BQ113" s="925">
        <v>265753</v>
      </c>
      <c r="BR113" s="926"/>
      <c r="BS113" s="926"/>
      <c r="BT113" s="926"/>
      <c r="BU113" s="926"/>
      <c r="BV113" s="926">
        <v>277911</v>
      </c>
      <c r="BW113" s="926"/>
      <c r="BX113" s="926"/>
      <c r="BY113" s="926"/>
      <c r="BZ113" s="926"/>
      <c r="CA113" s="926">
        <v>280024</v>
      </c>
      <c r="CB113" s="926"/>
      <c r="CC113" s="926"/>
      <c r="CD113" s="926"/>
      <c r="CE113" s="926"/>
      <c r="CF113" s="920">
        <v>6</v>
      </c>
      <c r="CG113" s="921"/>
      <c r="CH113" s="921"/>
      <c r="CI113" s="921"/>
      <c r="CJ113" s="921"/>
      <c r="CK113" s="948"/>
      <c r="CL113" s="949"/>
      <c r="CM113" s="922" t="s">
        <v>422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26269</v>
      </c>
      <c r="AB114" s="959"/>
      <c r="AC114" s="959"/>
      <c r="AD114" s="959"/>
      <c r="AE114" s="960"/>
      <c r="AF114" s="961">
        <v>27031</v>
      </c>
      <c r="AG114" s="959"/>
      <c r="AH114" s="959"/>
      <c r="AI114" s="959"/>
      <c r="AJ114" s="960"/>
      <c r="AK114" s="961">
        <v>27272</v>
      </c>
      <c r="AL114" s="959"/>
      <c r="AM114" s="959"/>
      <c r="AN114" s="959"/>
      <c r="AO114" s="960"/>
      <c r="AP114" s="962">
        <v>0.6</v>
      </c>
      <c r="AQ114" s="963"/>
      <c r="AR114" s="963"/>
      <c r="AS114" s="963"/>
      <c r="AT114" s="964"/>
      <c r="AU114" s="908"/>
      <c r="AV114" s="909"/>
      <c r="AW114" s="909"/>
      <c r="AX114" s="909"/>
      <c r="AY114" s="909"/>
      <c r="AZ114" s="922" t="s">
        <v>424</v>
      </c>
      <c r="BA114" s="923"/>
      <c r="BB114" s="923"/>
      <c r="BC114" s="923"/>
      <c r="BD114" s="923"/>
      <c r="BE114" s="923"/>
      <c r="BF114" s="923"/>
      <c r="BG114" s="923"/>
      <c r="BH114" s="923"/>
      <c r="BI114" s="923"/>
      <c r="BJ114" s="923"/>
      <c r="BK114" s="923"/>
      <c r="BL114" s="923"/>
      <c r="BM114" s="923"/>
      <c r="BN114" s="923"/>
      <c r="BO114" s="923"/>
      <c r="BP114" s="924"/>
      <c r="BQ114" s="925">
        <v>772874</v>
      </c>
      <c r="BR114" s="926"/>
      <c r="BS114" s="926"/>
      <c r="BT114" s="926"/>
      <c r="BU114" s="926"/>
      <c r="BV114" s="926">
        <v>783472</v>
      </c>
      <c r="BW114" s="926"/>
      <c r="BX114" s="926"/>
      <c r="BY114" s="926"/>
      <c r="BZ114" s="926"/>
      <c r="CA114" s="926">
        <v>781587</v>
      </c>
      <c r="CB114" s="926"/>
      <c r="CC114" s="926"/>
      <c r="CD114" s="926"/>
      <c r="CE114" s="926"/>
      <c r="CF114" s="920">
        <v>16.600000000000001</v>
      </c>
      <c r="CG114" s="921"/>
      <c r="CH114" s="921"/>
      <c r="CI114" s="921"/>
      <c r="CJ114" s="921"/>
      <c r="CK114" s="948"/>
      <c r="CL114" s="949"/>
      <c r="CM114" s="922" t="s">
        <v>425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429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432</v>
      </c>
      <c r="Z117" s="894"/>
      <c r="AA117" s="978">
        <v>780956</v>
      </c>
      <c r="AB117" s="979"/>
      <c r="AC117" s="979"/>
      <c r="AD117" s="979"/>
      <c r="AE117" s="980"/>
      <c r="AF117" s="981">
        <v>766003</v>
      </c>
      <c r="AG117" s="979"/>
      <c r="AH117" s="979"/>
      <c r="AI117" s="979"/>
      <c r="AJ117" s="980"/>
      <c r="AK117" s="981">
        <v>740427</v>
      </c>
      <c r="AL117" s="979"/>
      <c r="AM117" s="979"/>
      <c r="AN117" s="979"/>
      <c r="AO117" s="980"/>
      <c r="AP117" s="982"/>
      <c r="AQ117" s="983"/>
      <c r="AR117" s="983"/>
      <c r="AS117" s="983"/>
      <c r="AT117" s="984"/>
      <c r="AU117" s="908"/>
      <c r="AV117" s="909"/>
      <c r="AW117" s="909"/>
      <c r="AX117" s="909"/>
      <c r="AY117" s="909"/>
      <c r="AZ117" s="974" t="s">
        <v>433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408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405</v>
      </c>
      <c r="AB118" s="893"/>
      <c r="AC118" s="893"/>
      <c r="AD118" s="893"/>
      <c r="AE118" s="894"/>
      <c r="AF118" s="892" t="s">
        <v>406</v>
      </c>
      <c r="AG118" s="893"/>
      <c r="AH118" s="893"/>
      <c r="AI118" s="893"/>
      <c r="AJ118" s="894"/>
      <c r="AK118" s="892" t="s">
        <v>294</v>
      </c>
      <c r="AL118" s="893"/>
      <c r="AM118" s="893"/>
      <c r="AN118" s="893"/>
      <c r="AO118" s="894"/>
      <c r="AP118" s="970" t="s">
        <v>407</v>
      </c>
      <c r="AQ118" s="971"/>
      <c r="AR118" s="971"/>
      <c r="AS118" s="971"/>
      <c r="AT118" s="972"/>
      <c r="AU118" s="908"/>
      <c r="AV118" s="909"/>
      <c r="AW118" s="909"/>
      <c r="AX118" s="909"/>
      <c r="AY118" s="909"/>
      <c r="AZ118" s="973" t="s">
        <v>435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411</v>
      </c>
      <c r="B119" s="947"/>
      <c r="C119" s="929" t="s">
        <v>412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437</v>
      </c>
      <c r="BP119" s="1005"/>
      <c r="BQ119" s="999">
        <v>7407978</v>
      </c>
      <c r="BR119" s="1000"/>
      <c r="BS119" s="1000"/>
      <c r="BT119" s="1000"/>
      <c r="BU119" s="1000"/>
      <c r="BV119" s="1000">
        <v>7347235</v>
      </c>
      <c r="BW119" s="1000"/>
      <c r="BX119" s="1000"/>
      <c r="BY119" s="1000"/>
      <c r="BZ119" s="1000"/>
      <c r="CA119" s="1000">
        <v>7148823</v>
      </c>
      <c r="CB119" s="1000"/>
      <c r="CC119" s="1000"/>
      <c r="CD119" s="1000"/>
      <c r="CE119" s="1000"/>
      <c r="CF119" s="1001"/>
      <c r="CG119" s="1002"/>
      <c r="CH119" s="1002"/>
      <c r="CI119" s="1002"/>
      <c r="CJ119" s="1003"/>
      <c r="CK119" s="950"/>
      <c r="CL119" s="951"/>
      <c r="CM119" s="973" t="s">
        <v>438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439</v>
      </c>
      <c r="AV120" s="992"/>
      <c r="AW120" s="992"/>
      <c r="AX120" s="992"/>
      <c r="AY120" s="993"/>
      <c r="AZ120" s="929" t="s">
        <v>440</v>
      </c>
      <c r="BA120" s="897"/>
      <c r="BB120" s="897"/>
      <c r="BC120" s="897"/>
      <c r="BD120" s="897"/>
      <c r="BE120" s="897"/>
      <c r="BF120" s="897"/>
      <c r="BG120" s="897"/>
      <c r="BH120" s="897"/>
      <c r="BI120" s="897"/>
      <c r="BJ120" s="897"/>
      <c r="BK120" s="897"/>
      <c r="BL120" s="897"/>
      <c r="BM120" s="897"/>
      <c r="BN120" s="897"/>
      <c r="BO120" s="897"/>
      <c r="BP120" s="898"/>
      <c r="BQ120" s="930">
        <v>2038222</v>
      </c>
      <c r="BR120" s="931"/>
      <c r="BS120" s="931"/>
      <c r="BT120" s="931"/>
      <c r="BU120" s="931"/>
      <c r="BV120" s="931">
        <v>2249668</v>
      </c>
      <c r="BW120" s="931"/>
      <c r="BX120" s="931"/>
      <c r="BY120" s="931"/>
      <c r="BZ120" s="931"/>
      <c r="CA120" s="931">
        <v>2214064</v>
      </c>
      <c r="CB120" s="931"/>
      <c r="CC120" s="931"/>
      <c r="CD120" s="931"/>
      <c r="CE120" s="931"/>
      <c r="CF120" s="944">
        <v>47.2</v>
      </c>
      <c r="CG120" s="945"/>
      <c r="CH120" s="945"/>
      <c r="CI120" s="945"/>
      <c r="CJ120" s="945"/>
      <c r="CK120" s="1006" t="s">
        <v>441</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1244504</v>
      </c>
      <c r="DM120" s="931"/>
      <c r="DN120" s="931"/>
      <c r="DO120" s="931"/>
      <c r="DP120" s="931"/>
      <c r="DQ120" s="931">
        <v>1251346</v>
      </c>
      <c r="DR120" s="931"/>
      <c r="DS120" s="931"/>
      <c r="DT120" s="931"/>
      <c r="DU120" s="931"/>
      <c r="DV120" s="932">
        <v>26.7</v>
      </c>
      <c r="DW120" s="932"/>
      <c r="DX120" s="932"/>
      <c r="DY120" s="932"/>
      <c r="DZ120" s="933"/>
    </row>
    <row r="121" spans="1:130" s="218" customFormat="1" ht="26.25" customHeight="1" x14ac:dyDescent="0.15">
      <c r="A121" s="1057"/>
      <c r="B121" s="949"/>
      <c r="C121" s="974" t="s">
        <v>442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443</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388</v>
      </c>
      <c r="CQ121" s="1020"/>
      <c r="CR121" s="1020"/>
      <c r="CS121" s="1020"/>
      <c r="CT121" s="1020"/>
      <c r="CU121" s="1020"/>
      <c r="CV121" s="1020"/>
      <c r="CW121" s="1020"/>
      <c r="CX121" s="1020"/>
      <c r="CY121" s="1020"/>
      <c r="CZ121" s="1020"/>
      <c r="DA121" s="1020"/>
      <c r="DB121" s="1020"/>
      <c r="DC121" s="1020"/>
      <c r="DD121" s="1020"/>
      <c r="DE121" s="1020"/>
      <c r="DF121" s="1021"/>
      <c r="DG121" s="925">
        <v>2784</v>
      </c>
      <c r="DH121" s="926"/>
      <c r="DI121" s="926"/>
      <c r="DJ121" s="926"/>
      <c r="DK121" s="926"/>
      <c r="DL121" s="926">
        <v>59341</v>
      </c>
      <c r="DM121" s="926"/>
      <c r="DN121" s="926"/>
      <c r="DO121" s="926"/>
      <c r="DP121" s="926"/>
      <c r="DQ121" s="926">
        <v>135032</v>
      </c>
      <c r="DR121" s="926"/>
      <c r="DS121" s="926"/>
      <c r="DT121" s="926"/>
      <c r="DU121" s="926"/>
      <c r="DV121" s="927">
        <v>2.9</v>
      </c>
      <c r="DW121" s="927"/>
      <c r="DX121" s="927"/>
      <c r="DY121" s="927"/>
      <c r="DZ121" s="928"/>
    </row>
    <row r="122" spans="1:130" s="218" customFormat="1" ht="26.25" customHeight="1" x14ac:dyDescent="0.15">
      <c r="A122" s="1057"/>
      <c r="B122" s="949"/>
      <c r="C122" s="922" t="s">
        <v>425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444</v>
      </c>
      <c r="BA122" s="965"/>
      <c r="BB122" s="965"/>
      <c r="BC122" s="965"/>
      <c r="BD122" s="965"/>
      <c r="BE122" s="965"/>
      <c r="BF122" s="965"/>
      <c r="BG122" s="965"/>
      <c r="BH122" s="965"/>
      <c r="BI122" s="965"/>
      <c r="BJ122" s="965"/>
      <c r="BK122" s="965"/>
      <c r="BL122" s="965"/>
      <c r="BM122" s="965"/>
      <c r="BN122" s="965"/>
      <c r="BO122" s="965"/>
      <c r="BP122" s="966"/>
      <c r="BQ122" s="999">
        <v>5034648</v>
      </c>
      <c r="BR122" s="1000"/>
      <c r="BS122" s="1000"/>
      <c r="BT122" s="1000"/>
      <c r="BU122" s="1000"/>
      <c r="BV122" s="1000">
        <v>4834631</v>
      </c>
      <c r="BW122" s="1000"/>
      <c r="BX122" s="1000"/>
      <c r="BY122" s="1000"/>
      <c r="BZ122" s="1000"/>
      <c r="CA122" s="1000">
        <v>4549022</v>
      </c>
      <c r="CB122" s="1000"/>
      <c r="CC122" s="1000"/>
      <c r="CD122" s="1000"/>
      <c r="CE122" s="1000"/>
      <c r="CF122" s="1017">
        <v>96.9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445</v>
      </c>
      <c r="BP123" s="1005"/>
      <c r="BQ123" s="1063">
        <v>7072870</v>
      </c>
      <c r="BR123" s="1064"/>
      <c r="BS123" s="1064"/>
      <c r="BT123" s="1064"/>
      <c r="BU123" s="1064"/>
      <c r="BV123" s="1064">
        <v>7084299</v>
      </c>
      <c r="BW123" s="1064"/>
      <c r="BX123" s="1064"/>
      <c r="BY123" s="1064"/>
      <c r="BZ123" s="1064"/>
      <c r="CA123" s="1064">
        <v>6763086</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7.6</v>
      </c>
      <c r="BR124" s="1027"/>
      <c r="BS124" s="1027"/>
      <c r="BT124" s="1027"/>
      <c r="BU124" s="1027"/>
      <c r="BV124" s="1027">
        <v>5.9</v>
      </c>
      <c r="BW124" s="1027"/>
      <c r="BX124" s="1027"/>
      <c r="BY124" s="1027"/>
      <c r="BZ124" s="1027"/>
      <c r="CA124" s="1027">
        <v>8.1999999999999993</v>
      </c>
      <c r="CB124" s="1027"/>
      <c r="CC124" s="1027"/>
      <c r="CD124" s="1027"/>
      <c r="CE124" s="1027"/>
      <c r="CF124" s="1028"/>
      <c r="CG124" s="1029"/>
      <c r="CH124" s="1029"/>
      <c r="CI124" s="1029"/>
      <c r="CJ124" s="1030"/>
      <c r="CK124" s="1012"/>
      <c r="CL124" s="1012"/>
      <c r="CM124" s="1012"/>
      <c r="CN124" s="1012"/>
      <c r="CO124" s="1013"/>
      <c r="CP124" s="1019" t="s">
        <v>447</v>
      </c>
      <c r="CQ124" s="1020"/>
      <c r="CR124" s="1020"/>
      <c r="CS124" s="1020"/>
      <c r="CT124" s="1020"/>
      <c r="CU124" s="1020"/>
      <c r="CV124" s="1020"/>
      <c r="CW124" s="1020"/>
      <c r="CX124" s="1020"/>
      <c r="CY124" s="1020"/>
      <c r="CZ124" s="1020"/>
      <c r="DA124" s="1020"/>
      <c r="DB124" s="1020"/>
      <c r="DC124" s="1020"/>
      <c r="DD124" s="1020"/>
      <c r="DE124" s="1020"/>
      <c r="DF124" s="1021"/>
      <c r="DG124" s="1004">
        <v>1274015</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448</v>
      </c>
      <c r="CL125" s="1007"/>
      <c r="CM125" s="1007"/>
      <c r="CN125" s="1007"/>
      <c r="CO125" s="1008"/>
      <c r="CP125" s="929" t="s">
        <v>449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438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452</v>
      </c>
      <c r="AY127" s="1032"/>
      <c r="AZ127" s="1032"/>
      <c r="BA127" s="1032"/>
      <c r="BB127" s="1032"/>
      <c r="BC127" s="1032"/>
      <c r="BD127" s="1032"/>
      <c r="BE127" s="1033"/>
      <c r="BF127" s="1034" t="s">
        <v>453</v>
      </c>
      <c r="BG127" s="1032"/>
      <c r="BH127" s="1032"/>
      <c r="BI127" s="1032"/>
      <c r="BJ127" s="1032"/>
      <c r="BK127" s="1032"/>
      <c r="BL127" s="1033"/>
      <c r="BM127" s="1034" t="s">
        <v>454</v>
      </c>
      <c r="BN127" s="1032"/>
      <c r="BO127" s="1032"/>
      <c r="BP127" s="1032"/>
      <c r="BQ127" s="1032"/>
      <c r="BR127" s="1032"/>
      <c r="BS127" s="1033"/>
      <c r="BT127" s="1034" t="s">
        <v>455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458</v>
      </c>
      <c r="X128" s="1043"/>
      <c r="Y128" s="1043"/>
      <c r="Z128" s="1044"/>
      <c r="AA128" s="1045">
        <v>381</v>
      </c>
      <c r="AB128" s="1046"/>
      <c r="AC128" s="1046"/>
      <c r="AD128" s="1046"/>
      <c r="AE128" s="1047"/>
      <c r="AF128" s="1048">
        <v>381</v>
      </c>
      <c r="AG128" s="1046"/>
      <c r="AH128" s="1046"/>
      <c r="AI128" s="1046"/>
      <c r="AJ128" s="1047"/>
      <c r="AK128" s="1048">
        <v>11234</v>
      </c>
      <c r="AL128" s="1046"/>
      <c r="AM128" s="1046"/>
      <c r="AN128" s="1046"/>
      <c r="AO128" s="1047"/>
      <c r="AP128" s="1049"/>
      <c r="AQ128" s="1050"/>
      <c r="AR128" s="1050"/>
      <c r="AS128" s="1050"/>
      <c r="AT128" s="1051"/>
      <c r="AU128" s="220"/>
      <c r="AV128" s="220"/>
      <c r="AW128" s="220"/>
      <c r="AX128" s="896" t="s">
        <v>459</v>
      </c>
      <c r="AY128" s="897"/>
      <c r="AZ128" s="897"/>
      <c r="BA128" s="897"/>
      <c r="BB128" s="897"/>
      <c r="BC128" s="897"/>
      <c r="BD128" s="897"/>
      <c r="BE128" s="898"/>
      <c r="BF128" s="1052" t="s">
        <v>122</v>
      </c>
      <c r="BG128" s="1053"/>
      <c r="BH128" s="1053"/>
      <c r="BI128" s="1053"/>
      <c r="BJ128" s="1053"/>
      <c r="BK128" s="1053"/>
      <c r="BL128" s="1054"/>
      <c r="BM128" s="1052">
        <v>14.93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461</v>
      </c>
      <c r="X129" s="1071"/>
      <c r="Y129" s="1071"/>
      <c r="Z129" s="1072"/>
      <c r="AA129" s="958">
        <v>4800264</v>
      </c>
      <c r="AB129" s="959"/>
      <c r="AC129" s="959"/>
      <c r="AD129" s="959"/>
      <c r="AE129" s="960"/>
      <c r="AF129" s="961">
        <v>4877799</v>
      </c>
      <c r="AG129" s="959"/>
      <c r="AH129" s="959"/>
      <c r="AI129" s="959"/>
      <c r="AJ129" s="960"/>
      <c r="AK129" s="961">
        <v>5114441</v>
      </c>
      <c r="AL129" s="959"/>
      <c r="AM129" s="959"/>
      <c r="AN129" s="959"/>
      <c r="AO129" s="960"/>
      <c r="AP129" s="1073"/>
      <c r="AQ129" s="1074"/>
      <c r="AR129" s="1074"/>
      <c r="AS129" s="1074"/>
      <c r="AT129" s="1075"/>
      <c r="AU129" s="221"/>
      <c r="AV129" s="221"/>
      <c r="AW129" s="221"/>
      <c r="AX129" s="1065" t="s">
        <v>462</v>
      </c>
      <c r="AY129" s="923"/>
      <c r="AZ129" s="923"/>
      <c r="BA129" s="923"/>
      <c r="BB129" s="923"/>
      <c r="BC129" s="923"/>
      <c r="BD129" s="923"/>
      <c r="BE129" s="924"/>
      <c r="BF129" s="1066" t="s">
        <v>122</v>
      </c>
      <c r="BG129" s="1067"/>
      <c r="BH129" s="1067"/>
      <c r="BI129" s="1067"/>
      <c r="BJ129" s="1067"/>
      <c r="BK129" s="1067"/>
      <c r="BL129" s="1068"/>
      <c r="BM129" s="1066">
        <v>19.93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464</v>
      </c>
      <c r="X130" s="1071"/>
      <c r="Y130" s="1071"/>
      <c r="Z130" s="1072"/>
      <c r="AA130" s="958">
        <v>446114</v>
      </c>
      <c r="AB130" s="959"/>
      <c r="AC130" s="959"/>
      <c r="AD130" s="959"/>
      <c r="AE130" s="960"/>
      <c r="AF130" s="961">
        <v>426930</v>
      </c>
      <c r="AG130" s="959"/>
      <c r="AH130" s="959"/>
      <c r="AI130" s="959"/>
      <c r="AJ130" s="960"/>
      <c r="AK130" s="961">
        <v>419960</v>
      </c>
      <c r="AL130" s="959"/>
      <c r="AM130" s="959"/>
      <c r="AN130" s="959"/>
      <c r="AO130" s="960"/>
      <c r="AP130" s="1073"/>
      <c r="AQ130" s="1074"/>
      <c r="AR130" s="1074"/>
      <c r="AS130" s="1074"/>
      <c r="AT130" s="1075"/>
      <c r="AU130" s="221"/>
      <c r="AV130" s="221"/>
      <c r="AW130" s="221"/>
      <c r="AX130" s="1065" t="s">
        <v>465</v>
      </c>
      <c r="AY130" s="923"/>
      <c r="AZ130" s="923"/>
      <c r="BA130" s="923"/>
      <c r="BB130" s="923"/>
      <c r="BC130" s="923"/>
      <c r="BD130" s="923"/>
      <c r="BE130" s="924"/>
      <c r="BF130" s="1101">
        <v>7.2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466</v>
      </c>
      <c r="X131" s="1108"/>
      <c r="Y131" s="1108"/>
      <c r="Z131" s="1109"/>
      <c r="AA131" s="1004">
        <v>4354150</v>
      </c>
      <c r="AB131" s="986"/>
      <c r="AC131" s="986"/>
      <c r="AD131" s="986"/>
      <c r="AE131" s="987"/>
      <c r="AF131" s="985">
        <v>4450869</v>
      </c>
      <c r="AG131" s="986"/>
      <c r="AH131" s="986"/>
      <c r="AI131" s="986"/>
      <c r="AJ131" s="987"/>
      <c r="AK131" s="985">
        <v>4694481</v>
      </c>
      <c r="AL131" s="986"/>
      <c r="AM131" s="986"/>
      <c r="AN131" s="986"/>
      <c r="AO131" s="987"/>
      <c r="AP131" s="1110"/>
      <c r="AQ131" s="1111"/>
      <c r="AR131" s="1111"/>
      <c r="AS131" s="1111"/>
      <c r="AT131" s="1112"/>
      <c r="AU131" s="221"/>
      <c r="AV131" s="221"/>
      <c r="AW131" s="221"/>
      <c r="AX131" s="1083" t="s">
        <v>467</v>
      </c>
      <c r="AY131" s="726"/>
      <c r="AZ131" s="726"/>
      <c r="BA131" s="726"/>
      <c r="BB131" s="726"/>
      <c r="BC131" s="726"/>
      <c r="BD131" s="726"/>
      <c r="BE131" s="1036"/>
      <c r="BF131" s="1084">
        <v>8.1999999999999993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468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469</v>
      </c>
      <c r="W132" s="1094"/>
      <c r="X132" s="1094"/>
      <c r="Y132" s="1094"/>
      <c r="Z132" s="1095"/>
      <c r="AA132" s="1096">
        <v>7.6814303600000002</v>
      </c>
      <c r="AB132" s="1097"/>
      <c r="AC132" s="1097"/>
      <c r="AD132" s="1097"/>
      <c r="AE132" s="1098"/>
      <c r="AF132" s="1099">
        <v>7.6095701760000001</v>
      </c>
      <c r="AG132" s="1097"/>
      <c r="AH132" s="1097"/>
      <c r="AI132" s="1097"/>
      <c r="AJ132" s="1098"/>
      <c r="AK132" s="1099">
        <v>6.5871605400000002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470</v>
      </c>
      <c r="W133" s="1077"/>
      <c r="X133" s="1077"/>
      <c r="Y133" s="1077"/>
      <c r="Z133" s="1078"/>
      <c r="AA133" s="1079">
        <v>7.7</v>
      </c>
      <c r="AB133" s="1080"/>
      <c r="AC133" s="1080"/>
      <c r="AD133" s="1080"/>
      <c r="AE133" s="1081"/>
      <c r="AF133" s="1079">
        <v>7.5</v>
      </c>
      <c r="AG133" s="1080"/>
      <c r="AH133" s="1080"/>
      <c r="AI133" s="1080"/>
      <c r="AJ133" s="1081"/>
      <c r="AK133" s="1079">
        <v>7.2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QuOc1YmvL1Hr5wIvjH3YPLCI3JDCMVzl6Hpry3+ThXB1YC876HL0fP8p4GcZwFcQY47BiinN4m0ka+mYioeow==" saltValue="FMGhk2RSoVnScfGpua35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85" zoomScaleNormal="85" zoomScaleSheetLayoutView="85" workbookViewId="0">
      <selection activeCell="B58" sqref="B58:J6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v9XyfYmNpLQU1sl+G0fY/1hUswRABph1Ue+R/6q/cjGqwiiEJ1Xrcl//FgrOkZHpBwRO6Y2A5GE5VeKPRymkw==" saltValue="3tw1ZnZrhfbjLe4BQJ7g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R25" zoomScale="85" zoomScaleNormal="85" zoomScaleSheetLayoutView="55" workbookViewId="0">
      <selection activeCell="A58" sqref="A5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276hdooZ9WUkaSpCK0A6hBh+dqpKnCoC0oowPuPH3ZqHEmJE69QkD5lBohNLggVXIyvIFDX8Eb6AHegRcuwoA==" saltValue="r5IljYJD3WULxrsy/7sb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election activeCell="B58" sqref="B58:J6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479</v>
      </c>
      <c r="AL9" s="1117"/>
      <c r="AM9" s="1117"/>
      <c r="AN9" s="1118"/>
      <c r="AO9" s="269">
        <v>1178174</v>
      </c>
      <c r="AP9" s="269">
        <v>59633</v>
      </c>
      <c r="AQ9" s="270">
        <v>102505</v>
      </c>
      <c r="AR9" s="271">
        <v>-41.8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480</v>
      </c>
      <c r="AL10" s="1117"/>
      <c r="AM10" s="1117"/>
      <c r="AN10" s="1118"/>
      <c r="AO10" s="272">
        <v>289609</v>
      </c>
      <c r="AP10" s="272">
        <v>14659</v>
      </c>
      <c r="AQ10" s="273">
        <v>13118</v>
      </c>
      <c r="AR10" s="274">
        <v>11.7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481</v>
      </c>
      <c r="AL11" s="1117"/>
      <c r="AM11" s="1117"/>
      <c r="AN11" s="1118"/>
      <c r="AO11" s="272">
        <v>13526</v>
      </c>
      <c r="AP11" s="272">
        <v>685</v>
      </c>
      <c r="AQ11" s="273">
        <v>532</v>
      </c>
      <c r="AR11" s="274">
        <v>28.8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482</v>
      </c>
      <c r="AL12" s="1117"/>
      <c r="AM12" s="1117"/>
      <c r="AN12" s="1118"/>
      <c r="AO12" s="272" t="s">
        <v>483</v>
      </c>
      <c r="AP12" s="272" t="s">
        <v>483</v>
      </c>
      <c r="AQ12" s="273">
        <v>70</v>
      </c>
      <c r="AR12" s="274" t="s">
        <v>483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484</v>
      </c>
      <c r="AL13" s="1117"/>
      <c r="AM13" s="1117"/>
      <c r="AN13" s="1118"/>
      <c r="AO13" s="272">
        <v>86503</v>
      </c>
      <c r="AP13" s="272">
        <v>4378</v>
      </c>
      <c r="AQ13" s="273">
        <v>4255</v>
      </c>
      <c r="AR13" s="274">
        <v>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485</v>
      </c>
      <c r="AL14" s="1117"/>
      <c r="AM14" s="1117"/>
      <c r="AN14" s="1118"/>
      <c r="AO14" s="272">
        <v>11111</v>
      </c>
      <c r="AP14" s="272">
        <v>562</v>
      </c>
      <c r="AQ14" s="273">
        <v>1813</v>
      </c>
      <c r="AR14" s="274">
        <v>-69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486</v>
      </c>
      <c r="AL15" s="1120"/>
      <c r="AM15" s="1120"/>
      <c r="AN15" s="1121"/>
      <c r="AO15" s="272">
        <v>-67914</v>
      </c>
      <c r="AP15" s="272">
        <v>-3437</v>
      </c>
      <c r="AQ15" s="273">
        <v>-6003</v>
      </c>
      <c r="AR15" s="274">
        <v>-42.7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1511009</v>
      </c>
      <c r="AP16" s="272">
        <v>76480</v>
      </c>
      <c r="AQ16" s="273">
        <v>116291</v>
      </c>
      <c r="AR16" s="274">
        <v>-34.200000000000003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491</v>
      </c>
      <c r="AL21" s="1123"/>
      <c r="AM21" s="1123"/>
      <c r="AN21" s="1124"/>
      <c r="AO21" s="285">
        <v>5.62</v>
      </c>
      <c r="AP21" s="286">
        <v>9.5500000000000007</v>
      </c>
      <c r="AQ21" s="287">
        <v>-3.93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492</v>
      </c>
      <c r="AL22" s="1123"/>
      <c r="AM22" s="1123"/>
      <c r="AN22" s="1124"/>
      <c r="AO22" s="290">
        <v>98.7</v>
      </c>
      <c r="AP22" s="291">
        <v>96.7</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496</v>
      </c>
      <c r="AL32" s="1131"/>
      <c r="AM32" s="1131"/>
      <c r="AN32" s="1132"/>
      <c r="AO32" s="300">
        <v>544451</v>
      </c>
      <c r="AP32" s="300">
        <v>27557</v>
      </c>
      <c r="AQ32" s="301">
        <v>49899</v>
      </c>
      <c r="AR32" s="302">
        <v>-44.8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497</v>
      </c>
      <c r="AL33" s="1131"/>
      <c r="AM33" s="1131"/>
      <c r="AN33" s="1132"/>
      <c r="AO33" s="300" t="s">
        <v>483</v>
      </c>
      <c r="AP33" s="300" t="s">
        <v>483</v>
      </c>
      <c r="AQ33" s="301" t="s">
        <v>483</v>
      </c>
      <c r="AR33" s="302" t="s">
        <v>483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498</v>
      </c>
      <c r="AL34" s="1131"/>
      <c r="AM34" s="1131"/>
      <c r="AN34" s="1132"/>
      <c r="AO34" s="300" t="s">
        <v>483</v>
      </c>
      <c r="AP34" s="300" t="s">
        <v>483</v>
      </c>
      <c r="AQ34" s="301">
        <v>2</v>
      </c>
      <c r="AR34" s="302" t="s">
        <v>483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499</v>
      </c>
      <c r="AL35" s="1131"/>
      <c r="AM35" s="1131"/>
      <c r="AN35" s="1132"/>
      <c r="AO35" s="300">
        <v>168704</v>
      </c>
      <c r="AP35" s="300">
        <v>8539</v>
      </c>
      <c r="AQ35" s="301">
        <v>13394</v>
      </c>
      <c r="AR35" s="302">
        <v>-36.200000000000003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500</v>
      </c>
      <c r="AL36" s="1131"/>
      <c r="AM36" s="1131"/>
      <c r="AN36" s="1132"/>
      <c r="AO36" s="300">
        <v>27272</v>
      </c>
      <c r="AP36" s="300">
        <v>1380</v>
      </c>
      <c r="AQ36" s="301">
        <v>2489</v>
      </c>
      <c r="AR36" s="302">
        <v>-44.6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501</v>
      </c>
      <c r="AL37" s="1131"/>
      <c r="AM37" s="1131"/>
      <c r="AN37" s="1132"/>
      <c r="AO37" s="300" t="s">
        <v>483</v>
      </c>
      <c r="AP37" s="300" t="s">
        <v>483</v>
      </c>
      <c r="AQ37" s="301">
        <v>625</v>
      </c>
      <c r="AR37" s="302" t="s">
        <v>483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502</v>
      </c>
      <c r="AL38" s="1134"/>
      <c r="AM38" s="1134"/>
      <c r="AN38" s="1135"/>
      <c r="AO38" s="303" t="s">
        <v>483</v>
      </c>
      <c r="AP38" s="303" t="s">
        <v>483</v>
      </c>
      <c r="AQ38" s="304">
        <v>5</v>
      </c>
      <c r="AR38" s="292" t="s">
        <v>483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503</v>
      </c>
      <c r="AL39" s="1134"/>
      <c r="AM39" s="1134"/>
      <c r="AN39" s="1135"/>
      <c r="AO39" s="300">
        <v>-11234</v>
      </c>
      <c r="AP39" s="300">
        <v>-569</v>
      </c>
      <c r="AQ39" s="301">
        <v>-2982</v>
      </c>
      <c r="AR39" s="302">
        <v>-80.900000000000006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504</v>
      </c>
      <c r="AL40" s="1131"/>
      <c r="AM40" s="1131"/>
      <c r="AN40" s="1132"/>
      <c r="AO40" s="300">
        <v>-419960</v>
      </c>
      <c r="AP40" s="300">
        <v>-21256</v>
      </c>
      <c r="AQ40" s="301">
        <v>-43756</v>
      </c>
      <c r="AR40" s="302">
        <v>-51.4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309233</v>
      </c>
      <c r="AP41" s="300">
        <v>15652</v>
      </c>
      <c r="AQ41" s="301">
        <v>19675</v>
      </c>
      <c r="AR41" s="302">
        <v>-20.399999999999999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474</v>
      </c>
      <c r="AN49" s="1127" t="s">
        <v>507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267779</v>
      </c>
      <c r="AN51" s="322">
        <v>13689</v>
      </c>
      <c r="AO51" s="323">
        <v>-10.9</v>
      </c>
      <c r="AP51" s="324">
        <v>96248</v>
      </c>
      <c r="AQ51" s="325">
        <v>10</v>
      </c>
      <c r="AR51" s="326">
        <v>-20.9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114733</v>
      </c>
      <c r="AN52" s="330">
        <v>5865</v>
      </c>
      <c r="AO52" s="331">
        <v>-38.6</v>
      </c>
      <c r="AP52" s="332">
        <v>55768</v>
      </c>
      <c r="AQ52" s="333">
        <v>17.5</v>
      </c>
      <c r="AR52" s="334">
        <v>-56.1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292173</v>
      </c>
      <c r="AN53" s="322">
        <v>14854</v>
      </c>
      <c r="AO53" s="323">
        <v>8.5</v>
      </c>
      <c r="AP53" s="324">
        <v>76413</v>
      </c>
      <c r="AQ53" s="325">
        <v>-20.6</v>
      </c>
      <c r="AR53" s="326">
        <v>29.1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237225</v>
      </c>
      <c r="AN54" s="330">
        <v>12060</v>
      </c>
      <c r="AO54" s="331">
        <v>105.6</v>
      </c>
      <c r="AP54" s="332">
        <v>39658</v>
      </c>
      <c r="AQ54" s="333">
        <v>-28.9</v>
      </c>
      <c r="AR54" s="334">
        <v>134.5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371193</v>
      </c>
      <c r="AN55" s="322">
        <v>18832</v>
      </c>
      <c r="AO55" s="323">
        <v>26.8</v>
      </c>
      <c r="AP55" s="324">
        <v>66481</v>
      </c>
      <c r="AQ55" s="325">
        <v>-13</v>
      </c>
      <c r="AR55" s="326">
        <v>39.799999999999997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201373</v>
      </c>
      <c r="AN56" s="330">
        <v>10216</v>
      </c>
      <c r="AO56" s="331">
        <v>-15.3</v>
      </c>
      <c r="AP56" s="332">
        <v>36120</v>
      </c>
      <c r="AQ56" s="333">
        <v>-8.9</v>
      </c>
      <c r="AR56" s="334">
        <v>-6.4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579278</v>
      </c>
      <c r="AN57" s="322">
        <v>29338</v>
      </c>
      <c r="AO57" s="323">
        <v>55.8</v>
      </c>
      <c r="AP57" s="324">
        <v>67825</v>
      </c>
      <c r="AQ57" s="325">
        <v>2</v>
      </c>
      <c r="AR57" s="326">
        <v>53.8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489109</v>
      </c>
      <c r="AN58" s="330">
        <v>24771</v>
      </c>
      <c r="AO58" s="331">
        <v>142.5</v>
      </c>
      <c r="AP58" s="332">
        <v>39417</v>
      </c>
      <c r="AQ58" s="333">
        <v>9.1</v>
      </c>
      <c r="AR58" s="334">
        <v>133.4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458693</v>
      </c>
      <c r="AN59" s="322">
        <v>23217</v>
      </c>
      <c r="AO59" s="323">
        <v>-20.9</v>
      </c>
      <c r="AP59" s="324">
        <v>81158</v>
      </c>
      <c r="AQ59" s="325">
        <v>19.7</v>
      </c>
      <c r="AR59" s="326">
        <v>-40.6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350031</v>
      </c>
      <c r="AN60" s="330">
        <v>17717</v>
      </c>
      <c r="AO60" s="331">
        <v>-28.5</v>
      </c>
      <c r="AP60" s="332">
        <v>45320</v>
      </c>
      <c r="AQ60" s="333">
        <v>15</v>
      </c>
      <c r="AR60" s="334">
        <v>-43.5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393823</v>
      </c>
      <c r="AN61" s="337">
        <v>19986</v>
      </c>
      <c r="AO61" s="338">
        <v>11.9</v>
      </c>
      <c r="AP61" s="339">
        <v>77625</v>
      </c>
      <c r="AQ61" s="340">
        <v>-0.4</v>
      </c>
      <c r="AR61" s="326">
        <v>12.3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278494</v>
      </c>
      <c r="AN62" s="330">
        <v>14126</v>
      </c>
      <c r="AO62" s="331">
        <v>33.1</v>
      </c>
      <c r="AP62" s="332">
        <v>43257</v>
      </c>
      <c r="AQ62" s="333">
        <v>0.8</v>
      </c>
      <c r="AR62" s="334">
        <v>32.299999999999997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Ff43J0qLZm9+/B3UKOSHh4tDSbqH+LBwcTXx55nmcHWcDlhR/aTEKWaaO5Cf1NaJlzuOHRBZMPft+NuwwSLBg==" saltValue="XkrJ3obvgd2nxYFBhvGK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58" sqref="B58:J6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ceAyZe3ZJl9xp9dwwBjUZNgnpO2TKQhVgLkxLju4UHXM93Tw9lckbJE6St3yZr77UuCHxHzHBccRACc5InkuMg==" saltValue="KV099z2z6u0ZHLMbN8mo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A29" zoomScale="70" zoomScaleNormal="70" zoomScaleSheetLayoutView="55" workbookViewId="0">
      <selection activeCell="B58" sqref="B58:J6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dYJP43QSwkUx75hy+ji9px6XbOJMYwf61h0hB+ISaxIfWE22Wn4fOHzsrW5avK4c25QoVRCXTu8O35hixGlUXA==" saltValue="Qn4P0UM0DYt9xn6YnBA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election activeCell="B58" sqref="B58:J6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9.33</v>
      </c>
      <c r="G47" s="12">
        <v>17.28</v>
      </c>
      <c r="H47" s="12">
        <v>25.43</v>
      </c>
      <c r="I47" s="12">
        <v>22.98</v>
      </c>
      <c r="J47" s="13">
        <v>21.98</v>
      </c>
    </row>
    <row r="48" spans="2:10" ht="57.75" customHeight="1" x14ac:dyDescent="0.15">
      <c r="B48" s="14"/>
      <c r="C48" s="1141" t="s">
        <v>4</v>
      </c>
      <c r="D48" s="1141"/>
      <c r="E48" s="1142"/>
      <c r="F48" s="15">
        <v>8.14</v>
      </c>
      <c r="G48" s="16">
        <v>11.57</v>
      </c>
      <c r="H48" s="16">
        <v>11.1</v>
      </c>
      <c r="I48" s="16">
        <v>6.16</v>
      </c>
      <c r="J48" s="17">
        <v>5.41</v>
      </c>
    </row>
    <row r="49" spans="2:10" ht="57.75" customHeight="1" thickBot="1" x14ac:dyDescent="0.2">
      <c r="B49" s="18"/>
      <c r="C49" s="1143" t="s">
        <v>5</v>
      </c>
      <c r="D49" s="1143"/>
      <c r="E49" s="1144"/>
      <c r="F49" s="19">
        <v>7.86</v>
      </c>
      <c r="G49" s="20">
        <v>12.78</v>
      </c>
      <c r="H49" s="20">
        <v>6.94</v>
      </c>
      <c r="I49" s="20" t="s">
        <v>526</v>
      </c>
      <c r="J49" s="21" t="s">
        <v>527</v>
      </c>
    </row>
    <row r="50" spans="2:10" x14ac:dyDescent="0.15"/>
  </sheetData>
  <sheetProtection algorithmName="SHA-512" hashValue="E/Mxlw/sOVPHMUMZ18yrrnUN+UnEHendMCELi96jE3wvGGLz/d1YsEK73VeLrAFvRqFwcqxTVUr+hdI6eZSwQQ==" saltValue="z+D4+h6qcjUKgNNdzRhF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2026-03-11T07:32:19Z</cp:lastPrinted>
  <dcterms:created xsi:type="dcterms:W3CDTF">2026-02-23T05:32:41Z</dcterms:created>
  <dcterms:modified xsi:type="dcterms:W3CDTF">2026-03-11T07:34:49Z</dcterms:modified>
  <cp:category/>
</cp:coreProperties>
</file>