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mc:AlternateContent xmlns:mc="http://schemas.openxmlformats.org/markup-compatibility/2006">
    <mc:Choice Requires="x15">
      <x15ac:absPath xmlns:x15ac="http://schemas.microsoft.com/office/spreadsheetml/2010/11/ac" url="C:\Users\m0697\Desktop\"/>
    </mc:Choice>
  </mc:AlternateContent>
  <xr:revisionPtr revIDLastSave="0" documentId="8_{2835E490-B54E-4AD3-ABF4-121ED63004DB}" xr6:coauthVersionLast="36" xr6:coauthVersionMax="36" xr10:uidLastSave="{00000000-0000-0000-0000-000000000000}"/>
  <bookViews>
    <workbookView xWindow="0" yWindow="0" windowWidth="20496" windowHeight="6912" firstSheet="4" activeTab="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l="1"/>
  <c r="BW37" i="10" s="1"/>
  <c r="BW38" i="10" s="1"/>
  <c r="BW39" i="10" s="1"/>
  <c r="BW40" i="10" s="1"/>
  <c r="BW41" i="10" s="1"/>
  <c r="BW42" i="10" s="1"/>
  <c r="BW43" i="10" s="1"/>
  <c r="CO34" i="10" l="1"/>
</calcChain>
</file>

<file path=xl/sharedStrings.xml><?xml version="1.0" encoding="utf-8"?>
<sst xmlns="http://schemas.openxmlformats.org/spreadsheetml/2006/main" count="1107" uniqueCount="563">
  <si>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</si>
  <si>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</si>
  <si>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</si>
  <si>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</si>
  <si>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</si>
  <si>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</si>
  <si>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</si>
  <si>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</si>
  <si>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</si>
  <si>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</si>
  <si>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</si>
  <si>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</si>
  <si>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</si>
  <si>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</si>
  <si>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</si>
  <si>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</si>
  <si>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</si>
  <si>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</si>
  <si>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</si>
  <si>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</si>
  <si>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</si>
  <si>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</si>
  <si>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</si>
  <si>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</si>
  <si>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</si>
  <si>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</si>
  <si>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</si>
  <si>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</si>
  <si>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</si>
  <si>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</si>
  <si>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</si>
  <si>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</si>
  <si>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</si>
  <si>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</si>
  <si>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</si>
  <si>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</si>
  <si>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</si>
  <si>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</si>
  <si>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</si>
  <si>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</si>
  <si>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</si>
  <si>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</si>
  <si>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</si>
  <si>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</si>
  <si>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</si>
  <si>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</si>
  <si>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</si>
  <si>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</si>
  <si>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</si>
  <si>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</si>
  <si>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</si>
  <si>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</si>
  <si>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</si>
  <si>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</si>
  <si>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</si>
  <si>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</si>
  <si>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</si>
  <si>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</si>
  <si>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</si>
  <si>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</si>
  <si>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</si>
  <si>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</si>
  <si>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</si>
  <si>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</si>
  <si>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</si>
  <si>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</si>
  <si>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</si>
  <si>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</si>
  <si>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</si>
  <si>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</si>
  <si>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</si>
  <si>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</si>
  <si>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</si>
  <si>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</si>
  <si>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</si>
  <si>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</si>
  <si>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</si>
  <si>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</si>
  <si>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</si>
  <si>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</si>
  <si>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</si>
  <si>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</si>
  <si>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</si>
  <si>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</si>
  <si>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</si>
  <si>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</si>
  <si>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</si>
  <si>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</si>
  <si>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</si>
  <si>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</si>
  <si>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</si>
  <si>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</si>
  <si>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</si>
  <si>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</si>
  <si>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毛呂山町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</si>
  <si>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</si>
  <si>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</si>
  <si>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</si>
  <si>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</si>
  <si>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</si>
  <si>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</si>
  <si>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</si>
  <si>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</si>
  <si>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</si>
  <si>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</si>
  <si>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</si>
  <si>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</si>
  <si>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</si>
  <si>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</si>
  <si>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</si>
  <si>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</si>
  <si>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</si>
  <si>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</si>
  <si>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</si>
  <si>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</si>
  <si>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</si>
  <si>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</si>
  <si>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</si>
  <si>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</si>
  <si>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</si>
  <si>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</si>
  <si>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</si>
  <si>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</si>
  <si>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</si>
  <si>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</si>
  <si>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</si>
  <si>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</si>
  <si>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</si>
  <si>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</si>
  <si>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</si>
  <si>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</si>
  <si>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</si>
  <si>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</si>
  <si>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</si>
  <si>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</si>
  <si>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</si>
  <si>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</si>
  <si>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</si>
  <si>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</si>
  <si>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</si>
  <si>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</si>
  <si>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</si>
  <si>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</si>
  <si>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</si>
  <si>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</si>
  <si>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</si>
  <si>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</si>
  <si>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</si>
  <si>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</si>
  <si>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</si>
  <si>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</si>
  <si>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</si>
  <si>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</si>
  <si>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</si>
  <si>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</si>
  <si>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</si>
  <si>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</si>
  <si>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</si>
  <si>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</si>
  <si>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</si>
  <si>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</si>
  <si>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</si>
  <si>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</si>
  <si>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</si>
  <si>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</si>
  <si>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</si>
  <si>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</si>
  <si>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</si>
  <si>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</si>
  <si>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</si>
  <si>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</si>
  <si>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</si>
  <si>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</si>
  <si>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</si>
  <si>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</si>
  <si>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</si>
  <si>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</si>
  <si>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</si>
  <si>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</si>
  <si>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</si>
  <si>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</si>
  <si>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</si>
  <si>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</si>
  <si>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</si>
  <si>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</si>
  <si>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</si>
  <si>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</si>
  <si>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</si>
  <si>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</si>
  <si>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</si>
  <si>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</si>
  <si>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</si>
  <si>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</si>
  <si>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</si>
  <si>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</si>
  <si>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</si>
  <si>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</si>
  <si>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</si>
  <si>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</si>
  <si>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</si>
  <si>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</si>
  <si>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</si>
  <si>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</si>
  <si>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埼玉県毛呂山町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</si>
  <si>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</si>
  <si>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</si>
  <si>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</si>
  <si>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</si>
  <si>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</si>
  <si>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</si>
  <si>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</si>
  <si>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</si>
  <si>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</si>
  <si>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</si>
  <si>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</si>
  <si>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</si>
  <si>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</si>
  <si>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</si>
  <si>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</si>
  <si>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</si>
  <si>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</si>
  <si>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</si>
  <si>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</si>
  <si>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</si>
  <si>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</si>
  <si>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</si>
  <si>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</si>
  <si>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</si>
  <si>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</si>
  <si>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</si>
  <si>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</si>
  <si>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</si>
  <si>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</si>
  <si>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</si>
  <si>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</si>
  <si>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</si>
  <si>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</si>
  <si>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</si>
  <si>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</si>
  <si>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</si>
  <si>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</si>
  <si>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</si>
  <si>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</si>
  <si>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</si>
  <si>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</si>
  <si>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</si>
  <si>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</si>
  <si>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</si>
  <si>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</si>
  <si>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</si>
  <si>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</si>
  <si>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</si>
  <si>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</si>
  <si>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</si>
  <si>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</si>
  <si>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</si>
  <si>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</si>
  <si>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</si>
  <si>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</si>
  <si>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</si>
  <si>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</si>
  <si>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</si>
  <si>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</si>
  <si>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</si>
  <si>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</si>
  <si>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</si>
  <si>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</si>
  <si>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</si>
  <si>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</si>
  <si>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</si>
  <si>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</si>
  <si>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</si>
  <si>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</si>
  <si>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</si>
  <si>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</si>
  <si>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</si>
  <si>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</si>
  <si>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</si>
  <si>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</si>
  <si>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</si>
  <si>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</si>
  <si>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</si>
  <si>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</si>
  <si>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</si>
  <si>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</si>
  <si>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</si>
  <si>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</si>
  <si>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</si>
  <si>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</si>
  <si>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</si>
  <si>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</si>
  <si>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</si>
  <si>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</si>
  <si>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</si>
  <si>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</si>
  <si>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</si>
  <si>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</si>
  <si>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</si>
  <si>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</si>
  <si>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</si>
  <si>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</si>
  <si>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</si>
  <si>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</si>
  <si>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</si>
  <si>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</si>
  <si>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</si>
  <si>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</si>
  <si>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</si>
  <si>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</si>
  <si>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</si>
  <si>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</si>
  <si>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</si>
  <si>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</si>
  <si>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</si>
  <si>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</si>
  <si>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</si>
  <si>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</si>
  <si>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</si>
  <si>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</si>
  <si>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</si>
  <si>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</si>
  <si>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</si>
  <si>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</si>
  <si>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</si>
  <si>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</si>
  <si>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</si>
  <si>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</si>
  <si>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</si>
  <si>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</si>
  <si>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</si>
  <si>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</si>
  <si>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</si>
  <si>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</si>
  <si>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</si>
  <si>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</si>
  <si>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</si>
  <si>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</si>
  <si>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</si>
  <si>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</si>
  <si>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</si>
  <si>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</si>
  <si>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</si>
  <si>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</si>
  <si>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</si>
  <si>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</si>
  <si>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</si>
  <si>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</si>
  <si>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</si>
  <si>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</si>
  <si>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</si>
  <si>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</si>
  <si>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</si>
  <si>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</si>
  <si>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</si>
  <si>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埼玉県毛呂山町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</si>
  <si>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</si>
  <si>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</si>
  <si>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</si>
  <si>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</si>
  <si>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</si>
  <si>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</si>
  <si>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</si>
  <si>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</si>
  <si>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</si>
  <si>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</si>
  <si>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</si>
  <si>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</si>
  <si>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</si>
  <si>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</si>
  <si>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</si>
  <si>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</si>
  <si>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</si>
  <si>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</si>
  <si>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</si>
  <si>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</si>
  <si>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</si>
  <si>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</si>
  <si>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</si>
  <si>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</si>
  <si>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</si>
  <si>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</si>
  <si>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</si>
  <si>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</si>
  <si>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</si>
  <si>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</si>
  <si>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</si>
  <si>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</si>
  <si>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</si>
  <si>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</si>
  <si>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</si>
  <si>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</si>
  <si>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水道事業特別会計</t>
    <phoneticPr fontId="5"/>
  </si>
  <si>
    <t>法適用企業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</si>
  <si>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</si>
  <si>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</si>
  <si>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</si>
  <si>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</si>
  <si>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</si>
  <si>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</si>
  <si>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</si>
  <si>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</si>
  <si>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</si>
  <si>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</si>
  <si>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</si>
  <si>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</si>
  <si>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</si>
  <si>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</si>
  <si>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</si>
  <si>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</si>
  <si>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</si>
  <si>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</si>
  <si>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</si>
  <si>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</si>
  <si>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</si>
  <si>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</si>
  <si>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</si>
  <si>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</si>
  <si>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</si>
  <si>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</si>
  <si>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</si>
  <si>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</si>
  <si>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</si>
  <si>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</si>
  <si>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</si>
  <si>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</si>
  <si>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</si>
  <si>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</si>
  <si>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</si>
  <si>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</si>
  <si>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</si>
  <si>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</si>
  <si>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</si>
  <si>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</si>
  <si>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</si>
  <si>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</si>
  <si>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</si>
  <si>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</si>
  <si>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</si>
  <si>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</si>
  <si>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</si>
  <si>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</si>
  <si>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</si>
  <si>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</si>
  <si>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</si>
  <si>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</si>
  <si>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</si>
  <si>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</si>
  <si>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</si>
  <si>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</si>
  <si>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</si>
  <si>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</si>
  <si>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</si>
  <si>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</si>
  <si>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</si>
  <si>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</si>
  <si>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</si>
  <si>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</si>
  <si>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</si>
  <si>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</si>
  <si>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</si>
  <si>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</si>
  <si>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</si>
  <si>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</si>
  <si>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</si>
  <si>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</si>
  <si>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</si>
  <si>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</si>
  <si>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</si>
  <si>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</si>
  <si>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</si>
  <si>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</si>
  <si>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</si>
  <si>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</si>
  <si>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</si>
  <si>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</si>
  <si>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</si>
  <si>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</si>
  <si>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</si>
  <si>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</si>
  <si>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</si>
  <si>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</si>
  <si>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</si>
  <si>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</si>
  <si>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</si>
  <si>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</si>
  <si>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</si>
  <si>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</si>
  <si>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</si>
  <si>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</si>
  <si>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</si>
  <si>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</si>
  <si>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</si>
  <si>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</si>
  <si>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</si>
  <si>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</si>
  <si>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</si>
  <si>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</si>
  <si>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</si>
  <si>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</si>
  <si>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</si>
  <si>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</si>
  <si>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</si>
  <si>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</si>
  <si>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</si>
  <si>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</si>
  <si>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</si>
  <si>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</si>
  <si>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</si>
  <si>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</si>
  <si>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</si>
  <si>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</si>
  <si>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</si>
  <si>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</si>
  <si>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</si>
  <si>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</si>
  <si>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</si>
  <si>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</si>
  <si>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</si>
  <si>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</si>
  <si>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</si>
  <si>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</si>
  <si>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</si>
  <si>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</si>
  <si>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</si>
  <si>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</si>
  <si>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</si>
  <si>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</si>
  <si>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</si>
  <si>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</si>
  <si>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水道事業特別会計</t>
  </si>
  <si>
    <t>一般会計</t>
  </si>
  <si>
    <t>介護保険特別会計</t>
  </si>
  <si>
    <t>国民健康保険特別会計</t>
  </si>
  <si>
    <t>後期高齢者医療特別会計</t>
  </si>
  <si>
    <t>農業集落排水事業特別会計</t>
  </si>
  <si>
    <t>その他会計（赤字）</t>
  </si>
  <si>
    <t>その他会計（黒字）</t>
  </si>
  <si>
    <t>R02</t>
    <phoneticPr fontId="5"/>
  </si>
  <si>
    <t>R03</t>
    <phoneticPr fontId="5"/>
  </si>
  <si>
    <t>R04</t>
    <phoneticPr fontId="5"/>
  </si>
  <si>
    <t>R05</t>
    <phoneticPr fontId="5"/>
  </si>
  <si>
    <t>R06</t>
    <phoneticPr fontId="5"/>
  </si>
  <si>
    <t>毛呂山・越生・鳩山公共下水道組合</t>
    <rPh sb="0" eb="3">
      <t>モロヤマ</t>
    </rPh>
    <rPh sb="4" eb="6">
      <t>オゴセ</t>
    </rPh>
    <rPh sb="7" eb="16">
      <t>ハトヤマコウキョウゲスイドウクミアイ</t>
    </rPh>
    <phoneticPr fontId="2"/>
  </si>
  <si>
    <t>坂戸地区衛生組合</t>
    <rPh sb="0" eb="6">
      <t>サカドチクエイセイ</t>
    </rPh>
    <rPh sb="6" eb="8">
      <t>クミアイ</t>
    </rPh>
    <phoneticPr fontId="2"/>
  </si>
  <si>
    <t>埼玉西部環境保全組合</t>
    <rPh sb="0" eb="2">
      <t>サイタマ</t>
    </rPh>
    <rPh sb="2" eb="4">
      <t>セイブ</t>
    </rPh>
    <rPh sb="4" eb="6">
      <t>カンキョウ</t>
    </rPh>
    <rPh sb="6" eb="8">
      <t>ホゼン</t>
    </rPh>
    <rPh sb="8" eb="10">
      <t>クミアイ</t>
    </rPh>
    <phoneticPr fontId="2"/>
  </si>
  <si>
    <t>西入間広域消防組合</t>
    <rPh sb="0" eb="9">
      <t>ニシイルマコウイキショウボウクミアイ</t>
    </rPh>
    <phoneticPr fontId="2"/>
  </si>
  <si>
    <t>広域静苑組合</t>
    <rPh sb="0" eb="2">
      <t>コウイキ</t>
    </rPh>
    <rPh sb="2" eb="3">
      <t>シズ</t>
    </rPh>
    <rPh sb="3" eb="4">
      <t>エン</t>
    </rPh>
    <rPh sb="4" eb="6">
      <t>クミアイ</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</si>
  <si>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2"/>
  </si>
  <si>
    <t>‐</t>
    <phoneticPr fontId="2"/>
  </si>
  <si>
    <t>一般会計</t>
    <rPh sb="0" eb="4">
      <t>イッパンカイケイ</t>
    </rPh>
    <phoneticPr fontId="2"/>
  </si>
  <si>
    <t>特別会計</t>
    <rPh sb="0" eb="4">
      <t>トクベツカイケイ</t>
    </rPh>
    <phoneticPr fontId="2"/>
  </si>
  <si>
    <t>埼玉県市町村総合事務組合</t>
    <rPh sb="0" eb="3">
      <t>サイタマケン</t>
    </rPh>
    <rPh sb="3" eb="6">
      <t>シチョウソン</t>
    </rPh>
    <rPh sb="6" eb="12">
      <t>ソウゴウジムクミアイ</t>
    </rPh>
    <phoneticPr fontId="2"/>
  </si>
  <si>
    <t>埼玉県市町村総合事務組合</t>
    <rPh sb="0" eb="3">
      <t>サイタマケン</t>
    </rPh>
    <rPh sb="3" eb="12">
      <t>シチョウソンソウゴウジムクミアイ</t>
    </rPh>
    <phoneticPr fontId="2"/>
  </si>
  <si>
    <t>交通災害特別会計</t>
    <rPh sb="0" eb="2">
      <t>コウツウ</t>
    </rPh>
    <rPh sb="2" eb="4">
      <t>サイガイ</t>
    </rPh>
    <rPh sb="4" eb="6">
      <t>トクベツ</t>
    </rPh>
    <rPh sb="6" eb="8">
      <t>カイケイ</t>
    </rPh>
    <phoneticPr fontId="2"/>
  </si>
  <si>
    <t>彩の国さいたま人づくり広域連合</t>
    <rPh sb="0" eb="1">
      <t>サイ</t>
    </rPh>
    <rPh sb="2" eb="3">
      <t>クニ</t>
    </rPh>
    <rPh sb="7" eb="8">
      <t>ヒト</t>
    </rPh>
    <rPh sb="11" eb="13">
      <t>コウイキ</t>
    </rPh>
    <rPh sb="13" eb="15">
      <t>レンゴウ</t>
    </rPh>
    <phoneticPr fontId="2"/>
  </si>
  <si>
    <t>株式会社　もろやま創成舎</t>
    <rPh sb="0" eb="4">
      <t>カブシキガイシャ</t>
    </rPh>
    <rPh sb="9" eb="12">
      <t>ソウセイシャ</t>
    </rPh>
    <phoneticPr fontId="2"/>
  </si>
  <si>
    <t>‐</t>
    <phoneticPr fontId="2"/>
  </si>
  <si>
    <t>(当該欄に積立額が多い上位５基金の基金名を入力して下さい(R06年度末現在))　子ども・子育てゆめ基金</t>
    <rPh sb="40" eb="41">
      <t>コ</t>
    </rPh>
    <rPh sb="44" eb="46">
      <t>コソダ</t>
    </rPh>
    <rPh sb="49" eb="51">
      <t>キキン</t>
    </rPh>
    <phoneticPr fontId="5"/>
  </si>
  <si>
    <t>(当該欄に積立額が多い上位５基金の基金名を入力して下さい(R06年度末現在))　ふるさと納税基金</t>
    <rPh sb="44" eb="48">
      <t>ノウゼイキキン</t>
    </rPh>
    <phoneticPr fontId="5"/>
  </si>
  <si>
    <t>(当該欄に積立額が多い上位５基金の基金名を入力して下さい(R06年度末現在))　公共施設整備基金</t>
    <rPh sb="40" eb="42">
      <t>コウキョウ</t>
    </rPh>
    <rPh sb="42" eb="44">
      <t>シセツ</t>
    </rPh>
    <rPh sb="44" eb="46">
      <t>セイビ</t>
    </rPh>
    <rPh sb="46" eb="48">
      <t>キキン</t>
    </rPh>
    <phoneticPr fontId="5"/>
  </si>
  <si>
    <t>(当該欄に積立額が多い上位５基金の基金名を入力して下さい(R06年度末現在))　福祉基金</t>
    <rPh sb="40" eb="42">
      <t>フクシ</t>
    </rPh>
    <rPh sb="42" eb="44">
      <t>キキン</t>
    </rPh>
    <phoneticPr fontId="5"/>
  </si>
  <si>
    <t>(当該欄に積立額が多い上位５基金の基金名を入力して下さい(R06年度末現在))　小中一貫校施設整備基金</t>
    <rPh sb="40" eb="42">
      <t>ショウチュウ</t>
    </rPh>
    <rPh sb="42" eb="44">
      <t>イッカン</t>
    </rPh>
    <rPh sb="44" eb="45">
      <t>コウ</t>
    </rPh>
    <rPh sb="45" eb="47">
      <t>シセツ</t>
    </rPh>
    <rPh sb="47" eb="49">
      <t>セイビ</t>
    </rPh>
    <rPh sb="49" eb="51">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</si>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</sst>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345E-425D-B21D-C42CAB9FF37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9967</c:v>
                </c:pt>
                <c:pt idx="1">
                  <c:v>6544</c:v>
                </c:pt>
                <c:pt idx="2">
                  <c:v>8900</c:v>
                </c:pt>
                <c:pt idx="3">
                  <c:v>20044</c:v>
                </c:pt>
                <c:pt idx="4">
                  <c:v>30308</c:v>
                </c:pt>
              </c:numCache>
            </c:numRef>
          </c:val>
          <c:smooth val="0"/>
          <c:extLst>
            <c:ext xmlns:c16="http://schemas.microsoft.com/office/drawing/2014/chart" uri="{C3380CC4-5D6E-409C-BE32-E72D297353CC}">
              <c16:uniqueId val="{00000001-345E-425D-B21D-C42CAB9FF37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6.14</c:v>
                </c:pt>
                <c:pt idx="1">
                  <c:v>5.81</c:v>
                </c:pt>
                <c:pt idx="2">
                  <c:v>6.49</c:v>
                </c:pt>
                <c:pt idx="3">
                  <c:v>4.9800000000000004</c:v>
                </c:pt>
                <c:pt idx="4">
                  <c:v>5.95</c:v>
                </c:pt>
              </c:numCache>
            </c:numRef>
          </c:val>
          <c:extLst>
            <c:ext xmlns:c16="http://schemas.microsoft.com/office/drawing/2014/chart" uri="{C3380CC4-5D6E-409C-BE32-E72D297353CC}">
              <c16:uniqueId val="{00000000-6CAE-439A-9713-D3C5C05D15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8.49</c:v>
                </c:pt>
                <c:pt idx="1">
                  <c:v>13.81</c:v>
                </c:pt>
                <c:pt idx="2">
                  <c:v>15.86</c:v>
                </c:pt>
                <c:pt idx="3">
                  <c:v>18.7</c:v>
                </c:pt>
                <c:pt idx="4">
                  <c:v>18.440000000000001</c:v>
                </c:pt>
              </c:numCache>
            </c:numRef>
          </c:val>
          <c:extLst>
            <c:ext xmlns:c16="http://schemas.microsoft.com/office/drawing/2014/chart" uri="{C3380CC4-5D6E-409C-BE32-E72D297353CC}">
              <c16:uniqueId val="{00000001-6CAE-439A-9713-D3C5C05D157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2.71</c:v>
                </c:pt>
                <c:pt idx="1">
                  <c:v>5.84</c:v>
                </c:pt>
                <c:pt idx="2">
                  <c:v>2.1800000000000002</c:v>
                </c:pt>
                <c:pt idx="3">
                  <c:v>1.75</c:v>
                </c:pt>
                <c:pt idx="4">
                  <c:v>1.53</c:v>
                </c:pt>
              </c:numCache>
            </c:numRef>
          </c:val>
          <c:smooth val="0"/>
          <c:extLst>
            <c:ext xmlns:c16="http://schemas.microsoft.com/office/drawing/2014/chart" uri="{C3380CC4-5D6E-409C-BE32-E72D297353CC}">
              <c16:uniqueId val="{00000002-6CAE-439A-9713-D3C5C05D157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636-4170-BBE2-9B4D18D1884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36-4170-BBE2-9B4D18D1884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636-4170-BBE2-9B4D18D1884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636-4170-BBE2-9B4D18D18845}"/>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0.06</c:v>
                </c:pt>
                <c:pt idx="4">
                  <c:v>#N/A</c:v>
                </c:pt>
                <c:pt idx="5">
                  <c:v>0.08</c:v>
                </c:pt>
                <c:pt idx="6">
                  <c:v>#N/A</c:v>
                </c:pt>
                <c:pt idx="7">
                  <c:v>0.05</c:v>
                </c:pt>
                <c:pt idx="8">
                  <c:v>#N/A</c:v>
                </c:pt>
                <c:pt idx="9">
                  <c:v>0.06</c:v>
                </c:pt>
              </c:numCache>
            </c:numRef>
          </c:val>
          <c:extLst>
            <c:ext xmlns:c16="http://schemas.microsoft.com/office/drawing/2014/chart" uri="{C3380CC4-5D6E-409C-BE32-E72D297353CC}">
              <c16:uniqueId val="{00000004-1636-4170-BBE2-9B4D18D1884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0.11</c:v>
                </c:pt>
                <c:pt idx="2">
                  <c:v>#N/A</c:v>
                </c:pt>
                <c:pt idx="3">
                  <c:v>0.2</c:v>
                </c:pt>
                <c:pt idx="4">
                  <c:v>#N/A</c:v>
                </c:pt>
                <c:pt idx="5">
                  <c:v>7.0000000000000007E-2</c:v>
                </c:pt>
                <c:pt idx="6">
                  <c:v>#N/A</c:v>
                </c:pt>
                <c:pt idx="7">
                  <c:v>0.06</c:v>
                </c:pt>
                <c:pt idx="8">
                  <c:v>#N/A</c:v>
                </c:pt>
                <c:pt idx="9">
                  <c:v>0.08</c:v>
                </c:pt>
              </c:numCache>
            </c:numRef>
          </c:val>
          <c:extLst>
            <c:ext xmlns:c16="http://schemas.microsoft.com/office/drawing/2014/chart" uri="{C3380CC4-5D6E-409C-BE32-E72D297353CC}">
              <c16:uniqueId val="{00000005-1636-4170-BBE2-9B4D18D1884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c:v>
                </c:pt>
                <c:pt idx="2">
                  <c:v>#N/A</c:v>
                </c:pt>
                <c:pt idx="3">
                  <c:v>1.89</c:v>
                </c:pt>
                <c:pt idx="4">
                  <c:v>#N/A</c:v>
                </c:pt>
                <c:pt idx="5">
                  <c:v>1.41</c:v>
                </c:pt>
                <c:pt idx="6">
                  <c:v>#N/A</c:v>
                </c:pt>
                <c:pt idx="7">
                  <c:v>1.2</c:v>
                </c:pt>
                <c:pt idx="8">
                  <c:v>#N/A</c:v>
                </c:pt>
                <c:pt idx="9">
                  <c:v>1.18</c:v>
                </c:pt>
              </c:numCache>
            </c:numRef>
          </c:val>
          <c:extLst>
            <c:ext xmlns:c16="http://schemas.microsoft.com/office/drawing/2014/chart" uri="{C3380CC4-5D6E-409C-BE32-E72D297353CC}">
              <c16:uniqueId val="{00000006-1636-4170-BBE2-9B4D18D1884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1.89</c:v>
                </c:pt>
                <c:pt idx="2">
                  <c:v>#N/A</c:v>
                </c:pt>
                <c:pt idx="3">
                  <c:v>1.38</c:v>
                </c:pt>
                <c:pt idx="4">
                  <c:v>#N/A</c:v>
                </c:pt>
                <c:pt idx="5">
                  <c:v>1.83</c:v>
                </c:pt>
                <c:pt idx="6">
                  <c:v>#N/A</c:v>
                </c:pt>
                <c:pt idx="7">
                  <c:v>1.69</c:v>
                </c:pt>
                <c:pt idx="8">
                  <c:v>#N/A</c:v>
                </c:pt>
                <c:pt idx="9">
                  <c:v>1.44</c:v>
                </c:pt>
              </c:numCache>
            </c:numRef>
          </c:val>
          <c:extLst>
            <c:ext xmlns:c16="http://schemas.microsoft.com/office/drawing/2014/chart" uri="{C3380CC4-5D6E-409C-BE32-E72D297353CC}">
              <c16:uniqueId val="{00000007-1636-4170-BBE2-9B4D18D1884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6.14</c:v>
                </c:pt>
                <c:pt idx="2">
                  <c:v>#N/A</c:v>
                </c:pt>
                <c:pt idx="3">
                  <c:v>5.81</c:v>
                </c:pt>
                <c:pt idx="4">
                  <c:v>#N/A</c:v>
                </c:pt>
                <c:pt idx="5">
                  <c:v>6.48</c:v>
                </c:pt>
                <c:pt idx="6">
                  <c:v>#N/A</c:v>
                </c:pt>
                <c:pt idx="7">
                  <c:v>4.9800000000000004</c:v>
                </c:pt>
                <c:pt idx="8">
                  <c:v>#N/A</c:v>
                </c:pt>
                <c:pt idx="9">
                  <c:v>5.94</c:v>
                </c:pt>
              </c:numCache>
            </c:numRef>
          </c:val>
          <c:extLst>
            <c:ext xmlns:c16="http://schemas.microsoft.com/office/drawing/2014/chart" uri="{C3380CC4-5D6E-409C-BE32-E72D297353CC}">
              <c16:uniqueId val="{00000008-1636-4170-BBE2-9B4D18D18845}"/>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6.79</c:v>
                </c:pt>
                <c:pt idx="2">
                  <c:v>#N/A</c:v>
                </c:pt>
                <c:pt idx="3">
                  <c:v>7.27</c:v>
                </c:pt>
                <c:pt idx="4">
                  <c:v>#N/A</c:v>
                </c:pt>
                <c:pt idx="5">
                  <c:v>8.6199999999999992</c:v>
                </c:pt>
                <c:pt idx="6">
                  <c:v>#N/A</c:v>
                </c:pt>
                <c:pt idx="7">
                  <c:v>8.9700000000000006</c:v>
                </c:pt>
                <c:pt idx="8">
                  <c:v>#N/A</c:v>
                </c:pt>
                <c:pt idx="9">
                  <c:v>9.14</c:v>
                </c:pt>
              </c:numCache>
            </c:numRef>
          </c:val>
          <c:extLst>
            <c:ext xmlns:c16="http://schemas.microsoft.com/office/drawing/2014/chart" uri="{C3380CC4-5D6E-409C-BE32-E72D297353CC}">
              <c16:uniqueId val="{00000009-1636-4170-BBE2-9B4D18D1884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901</c:v>
                </c:pt>
                <c:pt idx="5">
                  <c:v>913</c:v>
                </c:pt>
                <c:pt idx="8">
                  <c:v>914</c:v>
                </c:pt>
                <c:pt idx="11">
                  <c:v>916</c:v>
                </c:pt>
                <c:pt idx="14">
                  <c:v>880</c:v>
                </c:pt>
              </c:numCache>
            </c:numRef>
          </c:val>
          <c:extLst>
            <c:ext xmlns:c16="http://schemas.microsoft.com/office/drawing/2014/chart" uri="{C3380CC4-5D6E-409C-BE32-E72D297353CC}">
              <c16:uniqueId val="{00000000-CC8F-41BC-ACC5-C12FEF65E8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C8F-41BC-ACC5-C12FEF65E8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C8F-41BC-ACC5-C12FEF65E8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400</c:v>
                </c:pt>
                <c:pt idx="3">
                  <c:v>406</c:v>
                </c:pt>
                <c:pt idx="6">
                  <c:v>386</c:v>
                </c:pt>
                <c:pt idx="9">
                  <c:v>374</c:v>
                </c:pt>
                <c:pt idx="12">
                  <c:v>428</c:v>
                </c:pt>
              </c:numCache>
            </c:numRef>
          </c:val>
          <c:extLst>
            <c:ext xmlns:c16="http://schemas.microsoft.com/office/drawing/2014/chart" uri="{C3380CC4-5D6E-409C-BE32-E72D297353CC}">
              <c16:uniqueId val="{00000003-CC8F-41BC-ACC5-C12FEF65E8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c:v>
                </c:pt>
                <c:pt idx="3">
                  <c:v>16</c:v>
                </c:pt>
                <c:pt idx="6">
                  <c:v>16</c:v>
                </c:pt>
                <c:pt idx="9">
                  <c:v>16</c:v>
                </c:pt>
                <c:pt idx="12">
                  <c:v>16</c:v>
                </c:pt>
              </c:numCache>
            </c:numRef>
          </c:val>
          <c:extLst>
            <c:ext xmlns:c16="http://schemas.microsoft.com/office/drawing/2014/chart" uri="{C3380CC4-5D6E-409C-BE32-E72D297353CC}">
              <c16:uniqueId val="{00000004-CC8F-41BC-ACC5-C12FEF65E8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8F-41BC-ACC5-C12FEF65E8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C8F-41BC-ACC5-C12FEF65E8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1014</c:v>
                </c:pt>
                <c:pt idx="3">
                  <c:v>1035</c:v>
                </c:pt>
                <c:pt idx="6">
                  <c:v>1055</c:v>
                </c:pt>
                <c:pt idx="9">
                  <c:v>1036</c:v>
                </c:pt>
                <c:pt idx="12">
                  <c:v>999</c:v>
                </c:pt>
              </c:numCache>
            </c:numRef>
          </c:val>
          <c:extLst>
            <c:ext xmlns:c16="http://schemas.microsoft.com/office/drawing/2014/chart" uri="{C3380CC4-5D6E-409C-BE32-E72D297353CC}">
              <c16:uniqueId val="{00000007-CC8F-41BC-ACC5-C12FEF65E8A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529</c:v>
                </c:pt>
                <c:pt idx="2">
                  <c:v>#N/A</c:v>
                </c:pt>
                <c:pt idx="3">
                  <c:v>#N/A</c:v>
                </c:pt>
                <c:pt idx="4">
                  <c:v>544</c:v>
                </c:pt>
                <c:pt idx="5">
                  <c:v>#N/A</c:v>
                </c:pt>
                <c:pt idx="6">
                  <c:v>#N/A</c:v>
                </c:pt>
                <c:pt idx="7">
                  <c:v>543</c:v>
                </c:pt>
                <c:pt idx="8">
                  <c:v>#N/A</c:v>
                </c:pt>
                <c:pt idx="9">
                  <c:v>#N/A</c:v>
                </c:pt>
                <c:pt idx="10">
                  <c:v>510</c:v>
                </c:pt>
                <c:pt idx="11">
                  <c:v>#N/A</c:v>
                </c:pt>
                <c:pt idx="12">
                  <c:v>#N/A</c:v>
                </c:pt>
                <c:pt idx="13">
                  <c:v>563</c:v>
                </c:pt>
                <c:pt idx="14">
                  <c:v>#N/A</c:v>
                </c:pt>
              </c:numCache>
            </c:numRef>
          </c:val>
          <c:smooth val="0"/>
          <c:extLst>
            <c:ext xmlns:c16="http://schemas.microsoft.com/office/drawing/2014/chart" uri="{C3380CC4-5D6E-409C-BE32-E72D297353CC}">
              <c16:uniqueId val="{00000008-CC8F-41BC-ACC5-C12FEF65E8A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9742</c:v>
                </c:pt>
                <c:pt idx="5">
                  <c:v>9691</c:v>
                </c:pt>
                <c:pt idx="8">
                  <c:v>9545</c:v>
                </c:pt>
                <c:pt idx="11">
                  <c:v>9065</c:v>
                </c:pt>
                <c:pt idx="14">
                  <c:v>8590</c:v>
                </c:pt>
              </c:numCache>
            </c:numRef>
          </c:val>
          <c:extLst>
            <c:ext xmlns:c16="http://schemas.microsoft.com/office/drawing/2014/chart" uri="{C3380CC4-5D6E-409C-BE32-E72D297353CC}">
              <c16:uniqueId val="{00000000-8013-4AA9-A613-23A29C84F0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816</c:v>
                </c:pt>
                <c:pt idx="5">
                  <c:v>712</c:v>
                </c:pt>
                <c:pt idx="8">
                  <c:v>626</c:v>
                </c:pt>
                <c:pt idx="11">
                  <c:v>572</c:v>
                </c:pt>
                <c:pt idx="14">
                  <c:v>524</c:v>
                </c:pt>
              </c:numCache>
            </c:numRef>
          </c:val>
          <c:extLst>
            <c:ext xmlns:c16="http://schemas.microsoft.com/office/drawing/2014/chart" uri="{C3380CC4-5D6E-409C-BE32-E72D297353CC}">
              <c16:uniqueId val="{00000001-8013-4AA9-A613-23A29C84F0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1891</c:v>
                </c:pt>
                <c:pt idx="5">
                  <c:v>2614</c:v>
                </c:pt>
                <c:pt idx="8">
                  <c:v>2826</c:v>
                </c:pt>
                <c:pt idx="11">
                  <c:v>2602</c:v>
                </c:pt>
                <c:pt idx="14">
                  <c:v>2588</c:v>
                </c:pt>
              </c:numCache>
            </c:numRef>
          </c:val>
          <c:extLst>
            <c:ext xmlns:c16="http://schemas.microsoft.com/office/drawing/2014/chart" uri="{C3380CC4-5D6E-409C-BE32-E72D297353CC}">
              <c16:uniqueId val="{00000002-8013-4AA9-A613-23A29C84F0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13-4AA9-A613-23A29C84F0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13-4AA9-A613-23A29C84F0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13-4AA9-A613-23A29C84F0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1497</c:v>
                </c:pt>
                <c:pt idx="3">
                  <c:v>1565</c:v>
                </c:pt>
                <c:pt idx="6">
                  <c:v>1624</c:v>
                </c:pt>
                <c:pt idx="9">
                  <c:v>1630</c:v>
                </c:pt>
                <c:pt idx="12">
                  <c:v>1554</c:v>
                </c:pt>
              </c:numCache>
            </c:numRef>
          </c:val>
          <c:extLst>
            <c:ext xmlns:c16="http://schemas.microsoft.com/office/drawing/2014/chart" uri="{C3380CC4-5D6E-409C-BE32-E72D297353CC}">
              <c16:uniqueId val="{00000006-8013-4AA9-A613-23A29C84F0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3779</c:v>
                </c:pt>
                <c:pt idx="3">
                  <c:v>4196</c:v>
                </c:pt>
                <c:pt idx="6">
                  <c:v>4865</c:v>
                </c:pt>
                <c:pt idx="9">
                  <c:v>4710</c:v>
                </c:pt>
                <c:pt idx="12">
                  <c:v>4531</c:v>
                </c:pt>
              </c:numCache>
            </c:numRef>
          </c:val>
          <c:extLst>
            <c:ext xmlns:c16="http://schemas.microsoft.com/office/drawing/2014/chart" uri="{C3380CC4-5D6E-409C-BE32-E72D297353CC}">
              <c16:uniqueId val="{00000007-8013-4AA9-A613-23A29C84F0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128</c:v>
                </c:pt>
                <c:pt idx="3">
                  <c:v>117</c:v>
                </c:pt>
                <c:pt idx="6">
                  <c:v>103</c:v>
                </c:pt>
                <c:pt idx="9">
                  <c:v>94</c:v>
                </c:pt>
                <c:pt idx="12">
                  <c:v>80</c:v>
                </c:pt>
              </c:numCache>
            </c:numRef>
          </c:val>
          <c:extLst>
            <c:ext xmlns:c16="http://schemas.microsoft.com/office/drawing/2014/chart" uri="{C3380CC4-5D6E-409C-BE32-E72D297353CC}">
              <c16:uniqueId val="{00000008-8013-4AA9-A613-23A29C84F0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013-4AA9-A613-23A29C84F0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9475</c:v>
                </c:pt>
                <c:pt idx="3">
                  <c:v>8985</c:v>
                </c:pt>
                <c:pt idx="6">
                  <c:v>8111</c:v>
                </c:pt>
                <c:pt idx="9">
                  <c:v>7432</c:v>
                </c:pt>
                <c:pt idx="12">
                  <c:v>7190</c:v>
                </c:pt>
              </c:numCache>
            </c:numRef>
          </c:val>
          <c:extLst>
            <c:ext xmlns:c16="http://schemas.microsoft.com/office/drawing/2014/chart" uri="{C3380CC4-5D6E-409C-BE32-E72D297353CC}">
              <c16:uniqueId val="{0000000A-8013-4AA9-A613-23A29C84F0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2430</c:v>
                </c:pt>
                <c:pt idx="2">
                  <c:v>#N/A</c:v>
                </c:pt>
                <c:pt idx="3">
                  <c:v>#N/A</c:v>
                </c:pt>
                <c:pt idx="4">
                  <c:v>1844</c:v>
                </c:pt>
                <c:pt idx="5">
                  <c:v>#N/A</c:v>
                </c:pt>
                <c:pt idx="6">
                  <c:v>#N/A</c:v>
                </c:pt>
                <c:pt idx="7">
                  <c:v>1706</c:v>
                </c:pt>
                <c:pt idx="8">
                  <c:v>#N/A</c:v>
                </c:pt>
                <c:pt idx="9">
                  <c:v>#N/A</c:v>
                </c:pt>
                <c:pt idx="10">
                  <c:v>1627</c:v>
                </c:pt>
                <c:pt idx="11">
                  <c:v>#N/A</c:v>
                </c:pt>
                <c:pt idx="12">
                  <c:v>#N/A</c:v>
                </c:pt>
                <c:pt idx="13">
                  <c:v>1654</c:v>
                </c:pt>
                <c:pt idx="14">
                  <c:v>#N/A</c:v>
                </c:pt>
              </c:numCache>
            </c:numRef>
          </c:val>
          <c:smooth val="0"/>
          <c:extLst>
            <c:ext xmlns:c16="http://schemas.microsoft.com/office/drawing/2014/chart" uri="{C3380CC4-5D6E-409C-BE32-E72D297353CC}">
              <c16:uniqueId val="{0000000B-8013-4AA9-A613-23A29C84F0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1141</c:v>
                </c:pt>
                <c:pt idx="1">
                  <c:v>1371</c:v>
                </c:pt>
                <c:pt idx="2">
                  <c:v>1401</c:v>
                </c:pt>
              </c:numCache>
            </c:numRef>
          </c:val>
          <c:extLst>
            <c:ext xmlns:c16="http://schemas.microsoft.com/office/drawing/2014/chart" uri="{C3380CC4-5D6E-409C-BE32-E72D297353CC}">
              <c16:uniqueId val="{00000000-BFDB-4271-87A7-3248336076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FDB-4271-87A7-3248336076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1167</c:v>
                </c:pt>
                <c:pt idx="1">
                  <c:v>861</c:v>
                </c:pt>
                <c:pt idx="2">
                  <c:v>869</c:v>
                </c:pt>
              </c:numCache>
            </c:numRef>
          </c:val>
          <c:extLst>
            <c:ext xmlns:c16="http://schemas.microsoft.com/office/drawing/2014/chart" uri="{C3380CC4-5D6E-409C-BE32-E72D297353CC}">
              <c16:uniqueId val="{00000002-BFDB-4271-87A7-32483360766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埼玉県毛呂山町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元利償還金については、借入額以上に償還が進んでいることなどから、前年度より減少している。</a:t>
          </a:r>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組合等が起こした地方債の元利償還金に対する負担金等は増加したため、実質公債費比率の分子は</a:t>
          </a:r>
          <a:r>
            <a:rPr kumimoji="1" lang="en-US" altLang="ja-JP" sz="1100">
              <a:solidFill>
                <a:schemeClr val="dk1"/>
              </a:solidFill>
              <a:effectLst/>
              <a:latin typeface="+mn-lt"/>
              <a:ea typeface="+mn-ea"/>
              <a:cs typeface="+mn-cs"/>
            </a:rPr>
            <a:t>53</a:t>
          </a:r>
          <a:r>
            <a:rPr kumimoji="1" lang="ja-JP" altLang="en-US" sz="1100">
              <a:solidFill>
                <a:schemeClr val="dk1"/>
              </a:solidFill>
              <a:effectLst/>
              <a:latin typeface="+mn-lt"/>
              <a:ea typeface="+mn-ea"/>
              <a:cs typeface="+mn-cs"/>
            </a:rPr>
            <a:t>百万円の増加となった。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各施設は老朽化が進んでおり</a:t>
          </a:r>
          <a:r>
            <a:rPr kumimoji="1" lang="ja-JP" altLang="en-US" sz="1100">
              <a:solidFill>
                <a:schemeClr val="dk1"/>
              </a:solidFill>
              <a:effectLst/>
              <a:latin typeface="+mn-lt"/>
              <a:ea typeface="+mn-ea"/>
              <a:cs typeface="+mn-cs"/>
            </a:rPr>
            <a:t>、今後も適切な改修等が必要な状況である。交付税措置のある有利な起債を活用し、</a:t>
          </a:r>
          <a:r>
            <a:rPr kumimoji="1" lang="ja-JP" altLang="ja-JP" sz="1100">
              <a:solidFill>
                <a:schemeClr val="dk1"/>
              </a:solidFill>
              <a:effectLst/>
              <a:latin typeface="+mn-lt"/>
              <a:ea typeface="+mn-ea"/>
              <a:cs typeface="+mn-cs"/>
            </a:rPr>
            <a:t>適正かつ計画的に借入ができるよう努めていく。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満期一括償還に係る積立なし。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埼玉県毛呂山町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一般会計等に係る地方債の現在高</a:t>
          </a:r>
          <a:r>
            <a:rPr kumimoji="1" lang="ja-JP" altLang="en-US" sz="1100">
              <a:solidFill>
                <a:schemeClr val="tx1"/>
              </a:solidFill>
              <a:effectLst/>
              <a:latin typeface="+mn-lt"/>
              <a:ea typeface="+mn-ea"/>
              <a:cs typeface="+mn-cs"/>
            </a:rPr>
            <a:t>については、借入に比べ元金の償還が進んだことにより減少した。</a:t>
          </a:r>
          <a:r>
            <a:rPr kumimoji="1" lang="ja-JP" altLang="ja-JP" sz="1100">
              <a:solidFill>
                <a:schemeClr val="dk1"/>
              </a:solidFill>
              <a:effectLst/>
              <a:latin typeface="+mn-lt"/>
              <a:ea typeface="+mn-ea"/>
              <a:cs typeface="+mn-cs"/>
            </a:rPr>
            <a:t>今後も地方債残高は減少する見込みである。一方で、老朽化し更新が必要な公共施設が多くあり、更新の際には地方債に頼らざるを得ないことが想定される。</a:t>
          </a:r>
          <a:endParaRPr lang="ja-JP" altLang="ja-JP" sz="1400">
            <a:effectLst/>
          </a:endParaRPr>
        </a:p>
        <a:p>
          <a:r>
            <a:rPr kumimoji="1" lang="ja-JP" altLang="ja-JP" sz="1100">
              <a:solidFill>
                <a:schemeClr val="dk1"/>
              </a:solidFill>
              <a:effectLst/>
              <a:latin typeface="+mn-lt"/>
              <a:ea typeface="+mn-ea"/>
              <a:cs typeface="+mn-cs"/>
            </a:rPr>
            <a:t>　起債を活用する場合は、可能な限り有利な交付税措置が設けられている地方債を活用するなどして、将来負担比率の抑制</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適正化に努めていく。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埼玉県毛呂山町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財政調整基金は取り崩し以上に積立を行ったため</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百万円の増額となっている</a:t>
          </a:r>
          <a:r>
            <a:rPr kumimoji="1" lang="ja-JP" altLang="en-US" sz="1100">
              <a:solidFill>
                <a:schemeClr val="dk1"/>
              </a:solidFill>
              <a:effectLst/>
              <a:latin typeface="+mn-lt"/>
              <a:ea typeface="+mn-ea"/>
              <a:cs typeface="+mn-cs"/>
            </a:rPr>
            <a:t>。また、小中一貫校施設整備基金については</a:t>
          </a:r>
          <a:r>
            <a:rPr kumimoji="1" lang="en-US" altLang="ja-JP" sz="1100">
              <a:solidFill>
                <a:schemeClr val="dk1"/>
              </a:solidFill>
              <a:effectLst/>
              <a:latin typeface="+mn-lt"/>
              <a:ea typeface="+mn-ea"/>
              <a:cs typeface="+mn-cs"/>
            </a:rPr>
            <a:t>35</a:t>
          </a:r>
          <a:r>
            <a:rPr kumimoji="1" lang="ja-JP" altLang="en-US" sz="1100">
              <a:solidFill>
                <a:schemeClr val="dk1"/>
              </a:solidFill>
              <a:effectLst/>
              <a:latin typeface="+mn-lt"/>
              <a:ea typeface="+mn-ea"/>
              <a:cs typeface="+mn-cs"/>
            </a:rPr>
            <a:t>百万円の増額となったが、福祉基金では</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百万円の減額となった。その他特定目的基金全体としては、</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百万円の増額となっている。総額では</a:t>
          </a:r>
          <a:r>
            <a:rPr kumimoji="1" lang="en-US" altLang="ja-JP" sz="1100">
              <a:solidFill>
                <a:schemeClr val="dk1"/>
              </a:solidFill>
              <a:effectLst/>
              <a:latin typeface="+mn-lt"/>
              <a:ea typeface="+mn-ea"/>
              <a:cs typeface="+mn-cs"/>
            </a:rPr>
            <a:t>37</a:t>
          </a:r>
          <a:r>
            <a:rPr kumimoji="1" lang="ja-JP" altLang="en-US" sz="1100">
              <a:solidFill>
                <a:schemeClr val="dk1"/>
              </a:solidFill>
              <a:effectLst/>
              <a:latin typeface="+mn-lt"/>
              <a:ea typeface="+mn-ea"/>
              <a:cs typeface="+mn-cs"/>
            </a:rPr>
            <a:t>百万円の増額となった。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未曽有の災害への対応などに備えて十分な積立を行う一方で、</a:t>
          </a:r>
          <a:r>
            <a:rPr kumimoji="1" lang="ja-JP" altLang="en-US" sz="1100">
              <a:solidFill>
                <a:schemeClr val="dk1"/>
              </a:solidFill>
              <a:effectLst/>
              <a:latin typeface="+mn-lt"/>
              <a:ea typeface="+mn-ea"/>
              <a:cs typeface="+mn-cs"/>
            </a:rPr>
            <a:t>各基金の設置目的に応じた活用も行い、</a:t>
          </a:r>
          <a:r>
            <a:rPr kumimoji="1" lang="ja-JP" altLang="ja-JP" sz="1100">
              <a:solidFill>
                <a:schemeClr val="dk1"/>
              </a:solidFill>
              <a:effectLst/>
              <a:latin typeface="+mn-lt"/>
              <a:ea typeface="+mn-ea"/>
              <a:cs typeface="+mn-cs"/>
            </a:rPr>
            <a:t>適切な管理運用に努める。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①毛呂山町福祉基金：福祉活動に要する経費の財源目的</a:t>
          </a:r>
          <a:endParaRPr lang="ja-JP" altLang="ja-JP" sz="1400">
            <a:effectLst/>
          </a:endParaRPr>
        </a:p>
        <a:p>
          <a:r>
            <a:rPr kumimoji="1" lang="ja-JP" altLang="ja-JP" sz="1100">
              <a:solidFill>
                <a:schemeClr val="dk1"/>
              </a:solidFill>
              <a:effectLst/>
              <a:latin typeface="+mn-lt"/>
              <a:ea typeface="+mn-ea"/>
              <a:cs typeface="+mn-cs"/>
            </a:rPr>
            <a:t>　②毛呂山町公共施設整備基金：公共施設などの整備目的</a:t>
          </a:r>
          <a:endParaRPr lang="ja-JP" altLang="ja-JP" sz="1400">
            <a:effectLst/>
          </a:endParaRPr>
        </a:p>
        <a:p>
          <a:r>
            <a:rPr kumimoji="1" lang="ja-JP" altLang="ja-JP" sz="1100">
              <a:solidFill>
                <a:schemeClr val="dk1"/>
              </a:solidFill>
              <a:effectLst/>
              <a:latin typeface="+mn-lt"/>
              <a:ea typeface="+mn-ea"/>
              <a:cs typeface="+mn-cs"/>
            </a:rPr>
            <a:t>　③毛呂山町緑の基金：自然環境の保全及び育成、森林などの有する公益的機能の維持増進などを図る目的</a:t>
          </a:r>
          <a:endParaRPr lang="ja-JP" altLang="ja-JP" sz="1400">
            <a:effectLst/>
          </a:endParaRPr>
        </a:p>
        <a:p>
          <a:r>
            <a:rPr kumimoji="1" lang="ja-JP" altLang="ja-JP" sz="1100">
              <a:solidFill>
                <a:schemeClr val="dk1"/>
              </a:solidFill>
              <a:effectLst/>
              <a:latin typeface="+mn-lt"/>
              <a:ea typeface="+mn-ea"/>
              <a:cs typeface="+mn-cs"/>
            </a:rPr>
            <a:t>　④毛呂山町ふるさと納税基金：寄付者の</a:t>
          </a:r>
          <a:r>
            <a:rPr kumimoji="1" lang="ja-JP" altLang="en-US" sz="1100">
              <a:solidFill>
                <a:schemeClr val="dk1"/>
              </a:solidFill>
              <a:effectLst/>
              <a:latin typeface="+mn-lt"/>
              <a:ea typeface="+mn-ea"/>
              <a:cs typeface="+mn-cs"/>
            </a:rPr>
            <a:t>意向</a:t>
          </a:r>
          <a:r>
            <a:rPr kumimoji="1" lang="ja-JP" altLang="ja-JP" sz="1100">
              <a:solidFill>
                <a:schemeClr val="dk1"/>
              </a:solidFill>
              <a:effectLst/>
              <a:latin typeface="+mn-lt"/>
              <a:ea typeface="+mn-ea"/>
              <a:cs typeface="+mn-cs"/>
            </a:rPr>
            <a:t>を反映した</a:t>
          </a:r>
          <a:r>
            <a:rPr kumimoji="1" lang="ja-JP" altLang="en-US" sz="1100">
              <a:solidFill>
                <a:schemeClr val="dk1"/>
              </a:solidFill>
              <a:effectLst/>
              <a:latin typeface="+mn-lt"/>
              <a:ea typeface="+mn-ea"/>
              <a:cs typeface="+mn-cs"/>
            </a:rPr>
            <a:t>事業の活用を行う</a:t>
          </a:r>
          <a:r>
            <a:rPr kumimoji="1" lang="ja-JP" altLang="ja-JP" sz="1100">
              <a:solidFill>
                <a:schemeClr val="dk1"/>
              </a:solidFill>
              <a:effectLst/>
              <a:latin typeface="+mn-lt"/>
              <a:ea typeface="+mn-ea"/>
              <a:cs typeface="+mn-cs"/>
            </a:rPr>
            <a:t>目的</a:t>
          </a:r>
          <a:endParaRPr lang="ja-JP" altLang="ja-JP" sz="1400">
            <a:effectLst/>
          </a:endParaRPr>
        </a:p>
        <a:p>
          <a:r>
            <a:rPr kumimoji="1" lang="ja-JP" altLang="ja-JP" sz="1100">
              <a:solidFill>
                <a:schemeClr val="dk1"/>
              </a:solidFill>
              <a:effectLst/>
              <a:latin typeface="+mn-lt"/>
              <a:ea typeface="+mn-ea"/>
              <a:cs typeface="+mn-cs"/>
            </a:rPr>
            <a:t>　⑤毛呂山町森林環境譲与税基金：森林整備及びその推進を図る目的</a:t>
          </a:r>
          <a:endParaRPr lang="ja-JP" altLang="ja-JP" sz="1400">
            <a:effectLst/>
          </a:endParaRPr>
        </a:p>
        <a:p>
          <a:r>
            <a:rPr kumimoji="1" lang="ja-JP" altLang="ja-JP" sz="1100">
              <a:solidFill>
                <a:schemeClr val="dk1"/>
              </a:solidFill>
              <a:effectLst/>
              <a:latin typeface="+mn-lt"/>
              <a:ea typeface="+mn-ea"/>
              <a:cs typeface="+mn-cs"/>
            </a:rPr>
            <a:t>　⑥毛呂山町子ども・子育てゆめ基金：子ども及び子育てに関する環境づくりの推進を図る目的</a:t>
          </a:r>
          <a:endParaRPr lang="ja-JP" altLang="ja-JP" sz="1400">
            <a:effectLst/>
          </a:endParaRPr>
        </a:p>
        <a:p>
          <a:r>
            <a:rPr kumimoji="1" lang="ja-JP" altLang="ja-JP" sz="1100">
              <a:solidFill>
                <a:schemeClr val="dk1"/>
              </a:solidFill>
              <a:effectLst/>
              <a:latin typeface="+mn-lt"/>
              <a:ea typeface="+mn-ea"/>
              <a:cs typeface="+mn-cs"/>
            </a:rPr>
            <a:t>　⑦毛呂山町小中一貫校施設整備基金：小中一貫教育に適した教育環境の整備に要する経費の財源目的</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公共施設整備基金については、増減はなかった。</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福祉基金は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百万円の取り崩しを行った。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小中一貫校施設整備基金は、</a:t>
          </a:r>
          <a:r>
            <a:rPr kumimoji="1" lang="en-US" altLang="ja-JP" sz="1100">
              <a:solidFill>
                <a:schemeClr val="dk1"/>
              </a:solidFill>
              <a:effectLst/>
              <a:latin typeface="+mn-lt"/>
              <a:ea typeface="+mn-ea"/>
              <a:cs typeface="+mn-cs"/>
            </a:rPr>
            <a:t>35</a:t>
          </a:r>
          <a:r>
            <a:rPr kumimoji="1" lang="ja-JP" altLang="en-US" sz="1100">
              <a:solidFill>
                <a:schemeClr val="dk1"/>
              </a:solidFill>
              <a:effectLst/>
              <a:latin typeface="+mn-lt"/>
              <a:ea typeface="+mn-ea"/>
              <a:cs typeface="+mn-cs"/>
            </a:rPr>
            <a:t>百万円の積立を行った。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ふるさと納税基金は積立よりも取り崩し額が大きいため、</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百万円の減額になった。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子ども・子育てゆめ基金、森林環境譲与税基金については、取り崩し額よりも積立が大きいため、増額となった。</a:t>
          </a:r>
          <a:endParaRPr kumimoji="1" lang="en-US" altLang="ja-JP" sz="1100">
            <a:solidFill>
              <a:schemeClr val="dk1"/>
            </a:solidFill>
            <a:effectLst/>
            <a:latin typeface="+mn-lt"/>
            <a:ea typeface="+mn-ea"/>
            <a:cs typeface="+mn-cs"/>
          </a:endParaRPr>
        </a:p>
        <a:p>
          <a:r>
            <a:rPr lang="ja-JP" altLang="en-US" sz="1100">
              <a:effectLst/>
            </a:rPr>
            <a:t>　緑の基金は、利子以外の増減はなかった。</a:t>
          </a:r>
          <a:endParaRPr lang="ja-JP" altLang="ja-JP" sz="11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各基金の</a:t>
          </a:r>
          <a:r>
            <a:rPr kumimoji="1" lang="ja-JP" altLang="en-US" sz="1100">
              <a:solidFill>
                <a:schemeClr val="dk1"/>
              </a:solidFill>
              <a:effectLst/>
              <a:latin typeface="+mn-lt"/>
              <a:ea typeface="+mn-ea"/>
              <a:cs typeface="+mn-cs"/>
            </a:rPr>
            <a:t>設置目的に応じて計画的に積立・活用を行い、適切な基金管理に努める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繰入金として</a:t>
          </a:r>
          <a:r>
            <a:rPr kumimoji="1" lang="en-US" altLang="ja-JP" sz="1100">
              <a:solidFill>
                <a:schemeClr val="dk1"/>
              </a:solidFill>
              <a:effectLst/>
              <a:latin typeface="+mn-lt"/>
              <a:ea typeface="+mn-ea"/>
              <a:cs typeface="+mn-cs"/>
            </a:rPr>
            <a:t>523</a:t>
          </a:r>
          <a:r>
            <a:rPr kumimoji="1" lang="ja-JP" altLang="ja-JP" sz="1100">
              <a:solidFill>
                <a:schemeClr val="dk1"/>
              </a:solidFill>
              <a:effectLst/>
              <a:latin typeface="+mn-lt"/>
              <a:ea typeface="+mn-ea"/>
              <a:cs typeface="+mn-cs"/>
            </a:rPr>
            <a:t>百万円を取り崩しているが、前々年度の繰越金の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に相当する額として</a:t>
          </a:r>
          <a:r>
            <a:rPr kumimoji="1" lang="en-US" altLang="ja-JP" sz="1100">
              <a:solidFill>
                <a:schemeClr val="dk1"/>
              </a:solidFill>
              <a:effectLst/>
              <a:latin typeface="+mn-lt"/>
              <a:ea typeface="+mn-ea"/>
              <a:cs typeface="+mn-cs"/>
            </a:rPr>
            <a:t>233</a:t>
          </a:r>
          <a:r>
            <a:rPr kumimoji="1" lang="ja-JP" altLang="ja-JP" sz="1100">
              <a:solidFill>
                <a:schemeClr val="dk1"/>
              </a:solidFill>
              <a:effectLst/>
              <a:latin typeface="+mn-lt"/>
              <a:ea typeface="+mn-ea"/>
              <a:cs typeface="+mn-cs"/>
            </a:rPr>
            <a:t>百万円、補正予算計上時や預金利子などで</a:t>
          </a:r>
          <a:r>
            <a:rPr kumimoji="1" lang="en-US" altLang="ja-JP" sz="1100">
              <a:solidFill>
                <a:schemeClr val="dk1"/>
              </a:solidFill>
              <a:effectLst/>
              <a:latin typeface="+mn-lt"/>
              <a:ea typeface="+mn-ea"/>
              <a:cs typeface="+mn-cs"/>
            </a:rPr>
            <a:t>320</a:t>
          </a:r>
          <a:r>
            <a:rPr kumimoji="1" lang="ja-JP" altLang="ja-JP" sz="1100">
              <a:solidFill>
                <a:schemeClr val="dk1"/>
              </a:solidFill>
              <a:effectLst/>
              <a:latin typeface="+mn-lt"/>
              <a:ea typeface="+mn-ea"/>
              <a:cs typeface="+mn-cs"/>
            </a:rPr>
            <a:t>百万円、合わせて</a:t>
          </a:r>
          <a:r>
            <a:rPr kumimoji="1" lang="en-US" altLang="ja-JP" sz="1100">
              <a:solidFill>
                <a:schemeClr val="dk1"/>
              </a:solidFill>
              <a:effectLst/>
              <a:latin typeface="+mn-lt"/>
              <a:ea typeface="+mn-ea"/>
              <a:cs typeface="+mn-cs"/>
            </a:rPr>
            <a:t>553</a:t>
          </a:r>
          <a:r>
            <a:rPr kumimoji="1" lang="ja-JP" altLang="ja-JP" sz="1100">
              <a:solidFill>
                <a:schemeClr val="dk1"/>
              </a:solidFill>
              <a:effectLst/>
              <a:latin typeface="+mn-lt"/>
              <a:ea typeface="+mn-ea"/>
              <a:cs typeface="+mn-cs"/>
            </a:rPr>
            <a:t>百万円を積み立てたため、合計では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百万円の増額なった。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今後も財政標準機簿の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の保持を目的とし、財源不足や災害の発生など不測の事態に対応できるよう基金の積み増しをしていく必要がある。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減災基金なし。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埼玉県毛呂山町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32,043
31,177
34.07
12,652,763
12,199,941
452,030
7,601,858
7,190,145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年度の財政力指数は</a:t>
          </a:r>
          <a:r>
            <a:rPr kumimoji="1" lang="en-US" altLang="ja-JP" sz="1100">
              <a:solidFill>
                <a:schemeClr val="dk1"/>
              </a:solidFill>
              <a:effectLst/>
              <a:latin typeface="+mn-lt"/>
              <a:ea typeface="+mn-ea"/>
              <a:cs typeface="+mn-cs"/>
            </a:rPr>
            <a:t>0.58</a:t>
          </a:r>
          <a:r>
            <a:rPr kumimoji="1" lang="ja-JP" altLang="ja-JP" sz="1100">
              <a:solidFill>
                <a:schemeClr val="dk1"/>
              </a:solidFill>
              <a:effectLst/>
              <a:latin typeface="+mn-lt"/>
              <a:ea typeface="+mn-ea"/>
              <a:cs typeface="+mn-cs"/>
            </a:rPr>
            <a:t>であり、</a:t>
          </a:r>
          <a:r>
            <a:rPr kumimoji="1" lang="ja-JP" altLang="en-US" sz="1100">
              <a:solidFill>
                <a:schemeClr val="dk1"/>
              </a:solidFill>
              <a:effectLst/>
              <a:latin typeface="+mn-lt"/>
              <a:ea typeface="+mn-ea"/>
              <a:cs typeface="+mn-cs"/>
            </a:rPr>
            <a:t>令和５年度と同数値となった。</a:t>
          </a:r>
          <a:r>
            <a:rPr kumimoji="1" lang="ja-JP" altLang="ja-JP" sz="1100">
              <a:solidFill>
                <a:schemeClr val="dk1"/>
              </a:solidFill>
              <a:effectLst/>
              <a:latin typeface="+mn-lt"/>
              <a:ea typeface="+mn-ea"/>
              <a:cs typeface="+mn-cs"/>
            </a:rPr>
            <a:t>企業誘致の成果等により町税が増加しているものの、</a:t>
          </a:r>
          <a:r>
            <a:rPr kumimoji="1" lang="ja-JP" altLang="en-US" sz="1100">
              <a:solidFill>
                <a:schemeClr val="dk1"/>
              </a:solidFill>
              <a:effectLst/>
              <a:latin typeface="+mn-lt"/>
              <a:ea typeface="+mn-ea"/>
              <a:cs typeface="+mn-cs"/>
            </a:rPr>
            <a:t>物価高騰や</a:t>
          </a:r>
          <a:r>
            <a:rPr kumimoji="1" lang="ja-JP" altLang="ja-JP" sz="1100">
              <a:solidFill>
                <a:schemeClr val="dk1"/>
              </a:solidFill>
              <a:effectLst/>
              <a:latin typeface="+mn-lt"/>
              <a:ea typeface="+mn-ea"/>
              <a:cs typeface="+mn-cs"/>
            </a:rPr>
            <a:t>高齢化等により</a:t>
          </a:r>
          <a:r>
            <a:rPr kumimoji="1" lang="ja-JP" altLang="en-US" sz="1100">
              <a:solidFill>
                <a:schemeClr val="dk1"/>
              </a:solidFill>
              <a:effectLst/>
              <a:latin typeface="+mn-lt"/>
              <a:ea typeface="+mn-ea"/>
              <a:cs typeface="+mn-cs"/>
            </a:rPr>
            <a:t>物件費や</a:t>
          </a:r>
          <a:r>
            <a:rPr kumimoji="1" lang="ja-JP" altLang="ja-JP" sz="1100">
              <a:solidFill>
                <a:schemeClr val="dk1"/>
              </a:solidFill>
              <a:effectLst/>
              <a:latin typeface="+mn-lt"/>
              <a:ea typeface="+mn-ea"/>
              <a:cs typeface="+mn-cs"/>
            </a:rPr>
            <a:t>扶助費をはじめとした歳出も増加しており、地方交付税や町債の発行に頼らざるを得ない状況が続くと想定される。財政基盤</a:t>
          </a:r>
          <a:r>
            <a:rPr kumimoji="1" lang="ja-JP" altLang="en-US" sz="1100">
              <a:solidFill>
                <a:schemeClr val="dk1"/>
              </a:solidFill>
              <a:effectLst/>
              <a:latin typeface="+mn-lt"/>
              <a:ea typeface="+mn-ea"/>
              <a:cs typeface="+mn-cs"/>
            </a:rPr>
            <a:t>を強化するため、</a:t>
          </a:r>
          <a:r>
            <a:rPr kumimoji="1" lang="ja-JP" altLang="ja-JP" sz="1100">
              <a:solidFill>
                <a:schemeClr val="dk1"/>
              </a:solidFill>
              <a:effectLst/>
              <a:latin typeface="+mn-lt"/>
              <a:ea typeface="+mn-ea"/>
              <a:cs typeface="+mn-cs"/>
            </a:rPr>
            <a:t>業務の見直しを進めるとともに、町税収納向上計画に基づく収納対策強化、未利用財産の売り払い、企業誘致による雇用の創出等により、町の活性化及び自主財源の確保に努め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41628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139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41628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1411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年度の経常収支比率は</a:t>
          </a:r>
          <a:r>
            <a:rPr kumimoji="1" lang="en-US" altLang="ja-JP" sz="1100">
              <a:solidFill>
                <a:schemeClr val="dk1"/>
              </a:solidFill>
              <a:effectLst/>
              <a:latin typeface="+mn-lt"/>
              <a:ea typeface="+mn-ea"/>
              <a:cs typeface="+mn-cs"/>
            </a:rPr>
            <a:t>91.1%</a:t>
          </a:r>
          <a:r>
            <a:rPr kumimoji="1" lang="ja-JP" altLang="ja-JP" sz="1100">
              <a:solidFill>
                <a:schemeClr val="dk1"/>
              </a:solidFill>
              <a:effectLst/>
              <a:latin typeface="+mn-lt"/>
              <a:ea typeface="+mn-ea"/>
              <a:cs typeface="+mn-cs"/>
            </a:rPr>
            <a:t>となり前年度と比較し</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下降</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物価高騰などによる物件費の増額等がみられる一方で、固定資産税や地方交付税が増額になるなど経常一般財源が増額となったことが主な要因とみられる。</a:t>
          </a: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これまで</a:t>
          </a:r>
          <a:r>
            <a:rPr kumimoji="1" lang="ja-JP" altLang="ja-JP" sz="1100">
              <a:solidFill>
                <a:schemeClr val="dk1"/>
              </a:solidFill>
              <a:effectLst/>
              <a:latin typeface="+mn-lt"/>
              <a:ea typeface="+mn-ea"/>
              <a:cs typeface="+mn-cs"/>
            </a:rPr>
            <a:t>類似団体との比較では高い結果となっ</a:t>
          </a:r>
          <a:r>
            <a:rPr kumimoji="1" lang="ja-JP" altLang="en-US" sz="1100">
              <a:solidFill>
                <a:schemeClr val="dk1"/>
              </a:solidFill>
              <a:effectLst/>
              <a:latin typeface="+mn-lt"/>
              <a:ea typeface="+mn-ea"/>
              <a:cs typeface="+mn-cs"/>
            </a:rPr>
            <a:t>ていたが、令和６年度は同水準となった</a:t>
          </a:r>
          <a:r>
            <a:rPr kumimoji="1" lang="ja-JP" altLang="ja-JP" sz="1100">
              <a:solidFill>
                <a:schemeClr val="dk1"/>
              </a:solidFill>
              <a:effectLst/>
              <a:latin typeface="+mn-lt"/>
              <a:ea typeface="+mn-ea"/>
              <a:cs typeface="+mn-cs"/>
            </a:rPr>
            <a:t>。経常収支比率の上昇</a:t>
          </a:r>
          <a:r>
            <a:rPr kumimoji="1" lang="ja-JP" altLang="en-US" sz="1100">
              <a:solidFill>
                <a:schemeClr val="dk1"/>
              </a:solidFill>
              <a:effectLst/>
              <a:latin typeface="+mn-lt"/>
              <a:ea typeface="+mn-ea"/>
              <a:cs typeface="+mn-cs"/>
            </a:rPr>
            <a:t>を抑制するため、</a:t>
          </a:r>
          <a:r>
            <a:rPr kumimoji="1" lang="ja-JP" altLang="ja-JP" sz="1100">
              <a:solidFill>
                <a:schemeClr val="dk1"/>
              </a:solidFill>
              <a:effectLst/>
              <a:latin typeface="+mn-lt"/>
              <a:ea typeface="+mn-ea"/>
              <a:cs typeface="+mn-cs"/>
            </a:rPr>
            <a:t>業務の見直しや経常的支出の</a:t>
          </a:r>
          <a:r>
            <a:rPr kumimoji="1" lang="ja-JP" altLang="en-US" sz="1100">
              <a:solidFill>
                <a:schemeClr val="dk1"/>
              </a:solidFill>
              <a:effectLst/>
              <a:latin typeface="+mn-lt"/>
              <a:ea typeface="+mn-ea"/>
              <a:cs typeface="+mn-cs"/>
            </a:rPr>
            <a:t>削減</a:t>
          </a:r>
          <a:r>
            <a:rPr kumimoji="1" lang="ja-JP" altLang="ja-JP" sz="1100">
              <a:solidFill>
                <a:schemeClr val="dk1"/>
              </a:solidFill>
              <a:effectLst/>
              <a:latin typeface="+mn-lt"/>
              <a:ea typeface="+mn-ea"/>
              <a:cs typeface="+mn-cs"/>
            </a:rPr>
            <a:t>に努め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60007</xdr:rowOff>
    </xdr:from>
    <xdr:to>
      <xdr:col>23</xdr:col>
      <xdr:colOff>133350</xdr:colOff>
      <xdr:row>63</xdr:row>
      <xdr:rowOff>132397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6135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108268</xdr:rowOff>
    </xdr:from>
    <xdr:to>
      <xdr:col>19</xdr:col>
      <xdr:colOff>133350</xdr:colOff>
      <xdr:row>63</xdr:row>
      <xdr:rowOff>132397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0961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56515</xdr:rowOff>
    </xdr:from>
    <xdr:to>
      <xdr:col>15</xdr:col>
      <xdr:colOff>82550</xdr:colOff>
      <xdr:row>63</xdr:row>
      <xdr:rowOff>108268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86415"/>
          <a:ext cx="889000" cy="2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56515</xdr:rowOff>
    </xdr:from>
    <xdr:to>
      <xdr:col>11</xdr:col>
      <xdr:colOff>31750</xdr:colOff>
      <xdr:row>64</xdr:row>
      <xdr:rowOff>153988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86415"/>
          <a:ext cx="889000" cy="44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25734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81597</xdr:rowOff>
    </xdr:from>
    <xdr:to>
      <xdr:col>19</xdr:col>
      <xdr:colOff>184150</xdr:colOff>
      <xdr:row>64</xdr:row>
      <xdr:rowOff>11747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57468</xdr:rowOff>
    </xdr:from>
    <xdr:to>
      <xdr:col>15</xdr:col>
      <xdr:colOff>133350</xdr:colOff>
      <xdr:row>63</xdr:row>
      <xdr:rowOff>159068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143845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5715</xdr:rowOff>
    </xdr:from>
    <xdr:to>
      <xdr:col>11</xdr:col>
      <xdr:colOff>82550</xdr:colOff>
      <xdr:row>62</xdr:row>
      <xdr:rowOff>107315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92092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103188</xdr:rowOff>
    </xdr:from>
    <xdr:to>
      <xdr:col>7</xdr:col>
      <xdr:colOff>31750</xdr:colOff>
      <xdr:row>65</xdr:row>
      <xdr:rowOff>33338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18115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6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[106,588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令和６年度は</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に比べ、</a:t>
          </a:r>
          <a:r>
            <a:rPr kumimoji="1" lang="en-US" altLang="ja-JP" sz="1100">
              <a:solidFill>
                <a:schemeClr val="dk1"/>
              </a:solidFill>
              <a:effectLst/>
              <a:latin typeface="+mn-lt"/>
              <a:ea typeface="+mn-ea"/>
              <a:cs typeface="+mn-cs"/>
            </a:rPr>
            <a:t>4,588</a:t>
          </a:r>
          <a:r>
            <a:rPr kumimoji="1" lang="ja-JP" altLang="en-US" sz="1100">
              <a:solidFill>
                <a:schemeClr val="dk1"/>
              </a:solidFill>
              <a:effectLst/>
              <a:latin typeface="+mn-lt"/>
              <a:ea typeface="+mn-ea"/>
              <a:cs typeface="+mn-cs"/>
            </a:rPr>
            <a:t>円の上昇となったが、依然として</a:t>
          </a:r>
          <a:r>
            <a:rPr kumimoji="1" lang="ja-JP" altLang="ja-JP" sz="1100">
              <a:solidFill>
                <a:schemeClr val="dk1"/>
              </a:solidFill>
              <a:effectLst/>
              <a:latin typeface="+mn-lt"/>
              <a:ea typeface="+mn-ea"/>
              <a:cs typeface="+mn-cs"/>
            </a:rPr>
            <a:t>類似団体と比較し低い数値を維持している。人件費・物件費は増加していくことが見込まれるが、業務の効率化などにより上昇抑制に努める。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126364</xdr:rowOff>
    </xdr:from>
    <xdr:to>
      <xdr:col>23</xdr:col>
      <xdr:colOff>133350</xdr:colOff>
      <xdr:row>81</xdr:row>
      <xdr:rowOff>154042</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13814"/>
          <a:ext cx="838200" cy="2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126364</xdr:rowOff>
    </xdr:from>
    <xdr:to>
      <xdr:col>19</xdr:col>
      <xdr:colOff>133350</xdr:colOff>
      <xdr:row>81</xdr:row>
      <xdr:rowOff>132941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013814"/>
          <a:ext cx="889000" cy="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78925</xdr:rowOff>
    </xdr:from>
    <xdr:to>
      <xdr:col>15</xdr:col>
      <xdr:colOff>82550</xdr:colOff>
      <xdr:row>81</xdr:row>
      <xdr:rowOff>132941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3966375"/>
          <a:ext cx="889000" cy="5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78925</xdr:rowOff>
    </xdr:from>
    <xdr:to>
      <xdr:col>11</xdr:col>
      <xdr:colOff>31750</xdr:colOff>
      <xdr:row>81</xdr:row>
      <xdr:rowOff>86587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1447800" y="13966375"/>
          <a:ext cx="889000" cy="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103242</xdr:rowOff>
    </xdr:from>
    <xdr:to>
      <xdr:col>23</xdr:col>
      <xdr:colOff>184150</xdr:colOff>
      <xdr:row>82</xdr:row>
      <xdr:rowOff>33392</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399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24519</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1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75564</xdr:rowOff>
    </xdr:from>
    <xdr:to>
      <xdr:col>19</xdr:col>
      <xdr:colOff>184150</xdr:colOff>
      <xdr:row>82</xdr:row>
      <xdr:rowOff>5714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396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15891</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731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82141</xdr:rowOff>
    </xdr:from>
    <xdr:to>
      <xdr:col>15</xdr:col>
      <xdr:colOff>133350</xdr:colOff>
      <xdr:row>82</xdr:row>
      <xdr:rowOff>12291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39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22468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73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28125</xdr:rowOff>
    </xdr:from>
    <xdr:to>
      <xdr:col>11</xdr:col>
      <xdr:colOff>82550</xdr:colOff>
      <xdr:row>81</xdr:row>
      <xdr:rowOff>129725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91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139902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68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35787</xdr:rowOff>
    </xdr:from>
    <xdr:to>
      <xdr:col>7</xdr:col>
      <xdr:colOff>31750</xdr:colOff>
      <xdr:row>81</xdr:row>
      <xdr:rowOff>137387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2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147564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692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年度のラスパイレス指数は</a:t>
          </a:r>
          <a:r>
            <a:rPr kumimoji="1" lang="en-US" altLang="ja-JP" sz="1100">
              <a:solidFill>
                <a:schemeClr val="dk1"/>
              </a:solidFill>
              <a:effectLst/>
              <a:latin typeface="+mn-lt"/>
              <a:ea typeface="+mn-ea"/>
              <a:cs typeface="+mn-cs"/>
            </a:rPr>
            <a:t>96.3</a:t>
          </a:r>
          <a:r>
            <a:rPr kumimoji="1" lang="ja-JP" altLang="ja-JP" sz="1100">
              <a:solidFill>
                <a:schemeClr val="dk1"/>
              </a:solidFill>
              <a:effectLst/>
              <a:latin typeface="+mn-lt"/>
              <a:ea typeface="+mn-ea"/>
              <a:cs typeface="+mn-cs"/>
            </a:rPr>
            <a:t>であり、前年度と比較し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ポイント減少した。今後も人事院勧告や国等の動向を踏まえ適切な給与水準の維持に努める。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134257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48435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14514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5360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14514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5360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85</xdr:row>
      <xdr:rowOff>83457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53605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本町の人口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6.83</a:t>
          </a:r>
          <a:r>
            <a:rPr kumimoji="1" lang="ja-JP" altLang="ja-JP" sz="1100">
              <a:solidFill>
                <a:schemeClr val="dk1"/>
              </a:solidFill>
              <a:effectLst/>
              <a:latin typeface="+mn-lt"/>
              <a:ea typeface="+mn-ea"/>
              <a:cs typeface="+mn-cs"/>
            </a:rPr>
            <a:t>人となり、類似団体と比較し</a:t>
          </a:r>
          <a:r>
            <a:rPr kumimoji="1" lang="ja-JP" altLang="en-US" sz="1100">
              <a:solidFill>
                <a:schemeClr val="dk1"/>
              </a:solidFill>
              <a:effectLst/>
              <a:latin typeface="+mn-lt"/>
              <a:ea typeface="+mn-ea"/>
              <a:cs typeface="+mn-cs"/>
            </a:rPr>
            <a:t>やや上回る結果となった</a:t>
          </a:r>
          <a:r>
            <a:rPr kumimoji="1" lang="ja-JP" altLang="ja-JP" sz="1100">
              <a:solidFill>
                <a:schemeClr val="dk1"/>
              </a:solidFill>
              <a:effectLst/>
              <a:latin typeface="+mn-lt"/>
              <a:ea typeface="+mn-ea"/>
              <a:cs typeface="+mn-cs"/>
            </a:rPr>
            <a:t>。今後も第</a:t>
          </a:r>
          <a:r>
            <a:rPr kumimoji="1" lang="ja-JP" altLang="en-US" sz="1100">
              <a:solidFill>
                <a:schemeClr val="dk1"/>
              </a:solidFill>
              <a:effectLst/>
              <a:latin typeface="+mn-lt"/>
              <a:ea typeface="+mn-ea"/>
              <a:cs typeface="+mn-cs"/>
            </a:rPr>
            <a:t>３次</a:t>
          </a:r>
          <a:r>
            <a:rPr kumimoji="1" lang="ja-JP" altLang="ja-JP" sz="1100">
              <a:solidFill>
                <a:schemeClr val="dk1"/>
              </a:solidFill>
              <a:effectLst/>
              <a:latin typeface="+mn-lt"/>
              <a:ea typeface="+mn-ea"/>
              <a:cs typeface="+mn-cs"/>
            </a:rPr>
            <a:t>毛呂山町</a:t>
          </a:r>
          <a:r>
            <a:rPr kumimoji="1" lang="ja-JP" altLang="en-US" sz="1100">
              <a:solidFill>
                <a:schemeClr val="dk1"/>
              </a:solidFill>
              <a:effectLst/>
              <a:latin typeface="+mn-lt"/>
              <a:ea typeface="+mn-ea"/>
              <a:cs typeface="+mn-cs"/>
            </a:rPr>
            <a:t>定員</a:t>
          </a:r>
          <a:r>
            <a:rPr kumimoji="1" lang="ja-JP" altLang="ja-JP" sz="1100">
              <a:solidFill>
                <a:schemeClr val="dk1"/>
              </a:solidFill>
              <a:effectLst/>
              <a:latin typeface="+mn-lt"/>
              <a:ea typeface="+mn-ea"/>
              <a:cs typeface="+mn-cs"/>
            </a:rPr>
            <a:t>管理計画に基づき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適正な職員数管理に努め、類似団体と大幅な乖離が発生しないよう注視していく。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24201</xdr:rowOff>
    </xdr:from>
    <xdr:to>
      <xdr:col>81</xdr:col>
      <xdr:colOff>44450</xdr:colOff>
      <xdr:row>61</xdr:row>
      <xdr:rowOff>45649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482651"/>
          <a:ext cx="838200" cy="2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24201</xdr:rowOff>
    </xdr:from>
    <xdr:to>
      <xdr:col>77</xdr:col>
      <xdr:colOff>44450</xdr:colOff>
      <xdr:row>61</xdr:row>
      <xdr:rowOff>34925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482651"/>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26881</xdr:rowOff>
    </xdr:from>
    <xdr:to>
      <xdr:col>72</xdr:col>
      <xdr:colOff>203200</xdr:colOff>
      <xdr:row>61</xdr:row>
      <xdr:rowOff>34925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48533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18838</xdr:rowOff>
    </xdr:from>
    <xdr:to>
      <xdr:col>68</xdr:col>
      <xdr:colOff>152400</xdr:colOff>
      <xdr:row>61</xdr:row>
      <xdr:rowOff>26881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47728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166299</xdr:rowOff>
    </xdr:from>
    <xdr:to>
      <xdr:col>81</xdr:col>
      <xdr:colOff>95250</xdr:colOff>
      <xdr:row>61</xdr:row>
      <xdr:rowOff>96449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5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138376</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425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144851</xdr:rowOff>
    </xdr:from>
    <xdr:to>
      <xdr:col>77</xdr:col>
      <xdr:colOff>95250</xdr:colOff>
      <xdr:row>61</xdr:row>
      <xdr:rowOff>75001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3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85178</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200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155575</xdr:rowOff>
    </xdr:from>
    <xdr:to>
      <xdr:col>73</xdr:col>
      <xdr:colOff>44450</xdr:colOff>
      <xdr:row>61</xdr:row>
      <xdr:rowOff>85725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70502</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147531</xdr:rowOff>
    </xdr:from>
    <xdr:to>
      <xdr:col>68</xdr:col>
      <xdr:colOff>203200</xdr:colOff>
      <xdr:row>61</xdr:row>
      <xdr:rowOff>77681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62458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52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54415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年度の実質公債費比率は</a:t>
          </a:r>
          <a:r>
            <a:rPr kumimoji="1" lang="ja-JP" altLang="en-US" sz="1100">
              <a:solidFill>
                <a:schemeClr val="dk1"/>
              </a:solidFill>
              <a:effectLst/>
              <a:latin typeface="+mn-lt"/>
              <a:ea typeface="+mn-ea"/>
              <a:cs typeface="+mn-cs"/>
            </a:rPr>
            <a:t>、前年度同様</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った。元利償還金については、借入れ年度の古い臨時財政対策債の償還終了などにより減額となった。一方で一部事務組合の新規借入れの元金償還が始まったことによる増額もあり、単年度では令和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7.8</a:t>
          </a:r>
          <a:r>
            <a:rPr kumimoji="1" lang="ja-JP" altLang="en-US" sz="1100">
              <a:solidFill>
                <a:schemeClr val="dk1"/>
              </a:solidFill>
              <a:effectLst/>
              <a:latin typeface="+mn-lt"/>
              <a:ea typeface="+mn-ea"/>
              <a:cs typeface="+mn-cs"/>
            </a:rPr>
            <a:t>％に対し、令和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8.3</a:t>
          </a:r>
          <a:r>
            <a:rPr kumimoji="1" lang="ja-JP" altLang="en-US"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％の増加となった。</a:t>
          </a:r>
          <a:r>
            <a:rPr kumimoji="1" lang="ja-JP" altLang="ja-JP" sz="1100">
              <a:solidFill>
                <a:schemeClr val="dk1"/>
              </a:solidFill>
              <a:effectLst/>
              <a:latin typeface="+mn-lt"/>
              <a:ea typeface="+mn-ea"/>
              <a:cs typeface="+mn-cs"/>
            </a:rPr>
            <a:t>引き続き財政の健全化を確保した運営に努める。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41487</xdr:rowOff>
    </xdr:from>
    <xdr:to>
      <xdr:col>81</xdr:col>
      <xdr:colOff>44450</xdr:colOff>
      <xdr:row>42</xdr:row>
      <xdr:rowOff>41487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423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41487</xdr:rowOff>
    </xdr:from>
    <xdr:to>
      <xdr:col>77</xdr:col>
      <xdr:colOff>44450</xdr:colOff>
      <xdr:row>42</xdr:row>
      <xdr:rowOff>57573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2423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57573</xdr:rowOff>
    </xdr:from>
    <xdr:to>
      <xdr:col>72</xdr:col>
      <xdr:colOff>203200</xdr:colOff>
      <xdr:row>42</xdr:row>
      <xdr:rowOff>73660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2584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57573</xdr:rowOff>
    </xdr:from>
    <xdr:to>
      <xdr:col>68</xdr:col>
      <xdr:colOff>152400</xdr:colOff>
      <xdr:row>42</xdr:row>
      <xdr:rowOff>73660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2584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6773</xdr:rowOff>
    </xdr:from>
    <xdr:to>
      <xdr:col>73</xdr:col>
      <xdr:colOff>44450</xdr:colOff>
      <xdr:row>42</xdr:row>
      <xdr:rowOff>108373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93150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6773</xdr:rowOff>
    </xdr:from>
    <xdr:to>
      <xdr:col>64</xdr:col>
      <xdr:colOff>152400</xdr:colOff>
      <xdr:row>42</xdr:row>
      <xdr:rowOff>108373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93150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年度の将来負担比率は</a:t>
          </a:r>
          <a:r>
            <a:rPr kumimoji="1" lang="en-US" altLang="ja-JP" sz="1100">
              <a:solidFill>
                <a:schemeClr val="dk1"/>
              </a:solidFill>
              <a:effectLst/>
              <a:latin typeface="+mn-lt"/>
              <a:ea typeface="+mn-ea"/>
              <a:cs typeface="+mn-cs"/>
            </a:rPr>
            <a:t>24.3%</a:t>
          </a:r>
          <a:r>
            <a:rPr kumimoji="1" lang="ja-JP" altLang="ja-JP" sz="1100">
              <a:solidFill>
                <a:schemeClr val="dk1"/>
              </a:solidFill>
              <a:effectLst/>
              <a:latin typeface="+mn-lt"/>
              <a:ea typeface="+mn-ea"/>
              <a:cs typeface="+mn-cs"/>
            </a:rPr>
            <a:t>であり、前年度と比較し</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減少した。</a:t>
          </a:r>
          <a:r>
            <a:rPr kumimoji="1" lang="ja-JP" altLang="en-US" sz="1100">
              <a:solidFill>
                <a:schemeClr val="dk1"/>
              </a:solidFill>
              <a:effectLst/>
              <a:latin typeface="+mn-lt"/>
              <a:ea typeface="+mn-ea"/>
              <a:cs typeface="+mn-cs"/>
            </a:rPr>
            <a:t>元金の償還が進み、地方債の現在高が減少したことが主な要因とみられる。その他、農業集落排水事業会計で借り入れた事業債や一部事務組合における地方債の償還が進んだことも要因と考えられる。</a:t>
          </a:r>
          <a:r>
            <a:rPr kumimoji="1" lang="ja-JP" altLang="ja-JP" sz="1100">
              <a:solidFill>
                <a:schemeClr val="dk1"/>
              </a:solidFill>
              <a:effectLst/>
              <a:latin typeface="+mn-lt"/>
              <a:ea typeface="+mn-ea"/>
              <a:cs typeface="+mn-cs"/>
            </a:rPr>
            <a:t>類似団体平均値、全国平均値、県内平均と比較した場合</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高水準にある。今後も新規地方債の発行には注意を払い、発行の際には交付税措置が有利な地方債メニューを選択するなどして将来負担比率の抑制に努める。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160292</xdr:rowOff>
    </xdr:from>
    <xdr:to>
      <xdr:col>81</xdr:col>
      <xdr:colOff>44450</xdr:colOff>
      <xdr:row>16</xdr:row>
      <xdr:rowOff>907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732042"/>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907</xdr:rowOff>
    </xdr:from>
    <xdr:to>
      <xdr:col>77</xdr:col>
      <xdr:colOff>44450</xdr:colOff>
      <xdr:row>16</xdr:row>
      <xdr:rowOff>30208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744107"/>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30208</xdr:rowOff>
    </xdr:from>
    <xdr:to>
      <xdr:col>72</xdr:col>
      <xdr:colOff>203200</xdr:colOff>
      <xdr:row>16</xdr:row>
      <xdr:rowOff>52614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773408"/>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52614</xdr:rowOff>
    </xdr:from>
    <xdr:to>
      <xdr:col>68</xdr:col>
      <xdr:colOff>152400</xdr:colOff>
      <xdr:row>17</xdr:row>
      <xdr:rowOff>77651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795814"/>
          <a:ext cx="889000" cy="19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109492</xdr:rowOff>
    </xdr:from>
    <xdr:to>
      <xdr:col>81</xdr:col>
      <xdr:colOff>95250</xdr:colOff>
      <xdr:row>16</xdr:row>
      <xdr:rowOff>39642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6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81569</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653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121557</xdr:rowOff>
    </xdr:from>
    <xdr:to>
      <xdr:col>77</xdr:col>
      <xdr:colOff>95250</xdr:colOff>
      <xdr:row>16</xdr:row>
      <xdr:rowOff>51707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69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36484</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779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150858</xdr:rowOff>
    </xdr:from>
    <xdr:to>
      <xdr:col>73</xdr:col>
      <xdr:colOff>44450</xdr:colOff>
      <xdr:row>16</xdr:row>
      <xdr:rowOff>81008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72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65785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8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1814</xdr:rowOff>
    </xdr:from>
    <xdr:to>
      <xdr:col>68</xdr:col>
      <xdr:colOff>203200</xdr:colOff>
      <xdr:row>16</xdr:row>
      <xdr:rowOff>103414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74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88191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83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26851</xdr:rowOff>
    </xdr:from>
    <xdr:to>
      <xdr:col>64</xdr:col>
      <xdr:colOff>152400</xdr:colOff>
      <xdr:row>17</xdr:row>
      <xdr:rowOff>128451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94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113228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02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埼玉県毛呂山町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32,043
31,177
34.07
12,652,763
12,199,941
452,030
7,601,858
7,190,145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年度の人件費は前年度と比較し</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し、類似団体と</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比較</a:t>
          </a:r>
          <a:r>
            <a:rPr kumimoji="1" lang="ja-JP" altLang="en-US" sz="1100">
              <a:solidFill>
                <a:schemeClr val="dk1"/>
              </a:solidFill>
              <a:effectLst/>
              <a:latin typeface="+mn-lt"/>
              <a:ea typeface="+mn-ea"/>
              <a:cs typeface="+mn-cs"/>
            </a:rPr>
            <a:t>では</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水準となった。</a:t>
          </a:r>
          <a:r>
            <a:rPr kumimoji="1" lang="ja-JP" altLang="en-US" sz="1100">
              <a:solidFill>
                <a:schemeClr val="dk1"/>
              </a:solidFill>
              <a:effectLst/>
              <a:latin typeface="+mn-lt"/>
              <a:ea typeface="+mn-ea"/>
              <a:cs typeface="+mn-cs"/>
            </a:rPr>
            <a:t>決算額においては前年度より増加しているが、</a:t>
          </a:r>
          <a:r>
            <a:rPr kumimoji="1" lang="ja-JP" altLang="ja-JP" sz="1100">
              <a:solidFill>
                <a:schemeClr val="dk1"/>
              </a:solidFill>
              <a:effectLst/>
              <a:latin typeface="+mn-lt"/>
              <a:ea typeface="+mn-ea"/>
              <a:cs typeface="+mn-cs"/>
            </a:rPr>
            <a:t>事務の効率化による時間外</a:t>
          </a:r>
          <a:r>
            <a:rPr kumimoji="1" lang="ja-JP" altLang="en-US" sz="1100">
              <a:solidFill>
                <a:schemeClr val="dk1"/>
              </a:solidFill>
              <a:effectLst/>
              <a:latin typeface="+mn-lt"/>
              <a:ea typeface="+mn-ea"/>
              <a:cs typeface="+mn-cs"/>
            </a:rPr>
            <a:t>勤務の圧縮などにより</a:t>
          </a:r>
          <a:r>
            <a:rPr kumimoji="1" lang="ja-JP" altLang="ja-JP" sz="1100">
              <a:solidFill>
                <a:schemeClr val="dk1"/>
              </a:solidFill>
              <a:effectLst/>
              <a:latin typeface="+mn-lt"/>
              <a:ea typeface="+mn-ea"/>
              <a:cs typeface="+mn-cs"/>
            </a:rPr>
            <a:t>、人件費の抑制に努め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19558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449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586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22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220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138447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年度の物件費は前年度と比較し</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増加している</a:t>
          </a:r>
          <a:r>
            <a:rPr kumimoji="1" lang="ja-JP" altLang="en-US" sz="1100">
              <a:solidFill>
                <a:schemeClr val="dk1"/>
              </a:solidFill>
              <a:effectLst/>
              <a:latin typeface="+mn-lt"/>
              <a:ea typeface="+mn-ea"/>
              <a:cs typeface="+mn-cs"/>
            </a:rPr>
            <a:t>。総合公園及び体育施設管理業務の委託開始等の影響がみられる。</a:t>
          </a:r>
          <a:r>
            <a:rPr kumimoji="1" lang="ja-JP" altLang="ja-JP" sz="1100">
              <a:solidFill>
                <a:schemeClr val="dk1"/>
              </a:solidFill>
              <a:effectLst/>
              <a:latin typeface="+mn-lt"/>
              <a:ea typeface="+mn-ea"/>
              <a:cs typeface="+mn-cs"/>
            </a:rPr>
            <a:t>類似団体との比較では依然として低い水準にあ</a:t>
          </a:r>
          <a:r>
            <a:rPr kumimoji="1" lang="ja-JP" altLang="en-US" sz="1100">
              <a:solidFill>
                <a:schemeClr val="dk1"/>
              </a:solidFill>
              <a:effectLst/>
              <a:latin typeface="+mn-lt"/>
              <a:ea typeface="+mn-ea"/>
              <a:cs typeface="+mn-cs"/>
            </a:rPr>
            <a:t>る。なお</a:t>
          </a:r>
          <a:r>
            <a:rPr kumimoji="1" lang="ja-JP" altLang="ja-JP" sz="1100">
              <a:solidFill>
                <a:schemeClr val="dk1"/>
              </a:solidFill>
              <a:effectLst/>
              <a:latin typeface="+mn-lt"/>
              <a:ea typeface="+mn-ea"/>
              <a:cs typeface="+mn-cs"/>
            </a:rPr>
            <a:t>今後については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物価高騰</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各種事業の委託</a:t>
          </a:r>
          <a:r>
            <a:rPr kumimoji="1" lang="ja-JP" altLang="en-US" sz="1100">
              <a:solidFill>
                <a:schemeClr val="dk1"/>
              </a:solidFill>
              <a:effectLst/>
              <a:latin typeface="+mn-lt"/>
              <a:ea typeface="+mn-ea"/>
              <a:cs typeface="+mn-cs"/>
            </a:rPr>
            <a:t>料等の高騰も見込まれることから、大幅な増加傾向とならないよう、</a:t>
          </a:r>
          <a:r>
            <a:rPr kumimoji="1" lang="ja-JP" altLang="ja-JP" sz="1100">
              <a:solidFill>
                <a:schemeClr val="dk1"/>
              </a:solidFill>
              <a:effectLst/>
              <a:latin typeface="+mn-lt"/>
              <a:ea typeface="+mn-ea"/>
              <a:cs typeface="+mn-cs"/>
            </a:rPr>
            <a:t>引き続き注視していく。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155575</xdr:rowOff>
    </xdr:from>
    <xdr:to>
      <xdr:col>82</xdr:col>
      <xdr:colOff>107950</xdr:colOff>
      <xdr:row>15</xdr:row>
      <xdr:rowOff>29845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5587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155575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273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58420</xdr:rowOff>
    </xdr:from>
    <xdr:to>
      <xdr:col>73</xdr:col>
      <xdr:colOff>180975</xdr:colOff>
      <xdr:row>14</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58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58420</xdr:rowOff>
    </xdr:from>
    <xdr:to>
      <xdr:col>69</xdr:col>
      <xdr:colOff>92075</xdr:colOff>
      <xdr:row>14</xdr:row>
      <xdr:rowOff>149860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58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150495</xdr:rowOff>
    </xdr:from>
    <xdr:to>
      <xdr:col>82</xdr:col>
      <xdr:colOff>158750</xdr:colOff>
      <xdr:row>15</xdr:row>
      <xdr:rowOff>80645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167022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9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104775</xdr:rowOff>
    </xdr:from>
    <xdr:to>
      <xdr:col>78</xdr:col>
      <xdr:colOff>120650</xdr:colOff>
      <xdr:row>15</xdr:row>
      <xdr:rowOff>34925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45102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73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xdr:rowOff>
    </xdr:from>
    <xdr:to>
      <xdr:col>69</xdr:col>
      <xdr:colOff>142875</xdr:colOff>
      <xdr:row>14</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年度の扶助費は前年度と比較し</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し、類似団体との比較</a:t>
          </a:r>
          <a:r>
            <a:rPr kumimoji="1" lang="ja-JP" altLang="en-US" sz="1100">
              <a:solidFill>
                <a:schemeClr val="dk1"/>
              </a:solidFill>
              <a:effectLst/>
              <a:latin typeface="+mn-lt"/>
              <a:ea typeface="+mn-ea"/>
              <a:cs typeface="+mn-cs"/>
            </a:rPr>
            <a:t>においても</a:t>
          </a:r>
          <a:r>
            <a:rPr kumimoji="1" lang="ja-JP" altLang="ja-JP" sz="1100">
              <a:solidFill>
                <a:schemeClr val="dk1"/>
              </a:solidFill>
              <a:effectLst/>
              <a:latin typeface="+mn-lt"/>
              <a:ea typeface="+mn-ea"/>
              <a:cs typeface="+mn-cs"/>
            </a:rPr>
            <a:t>低い水準となっている</a:t>
          </a:r>
          <a:r>
            <a:rPr kumimoji="1" lang="ja-JP" altLang="en-US" sz="1100">
              <a:solidFill>
                <a:schemeClr val="dk1"/>
              </a:solidFill>
              <a:effectLst/>
              <a:latin typeface="+mn-lt"/>
              <a:ea typeface="+mn-ea"/>
              <a:cs typeface="+mn-cs"/>
            </a:rPr>
            <a:t>。しかし、施設型給付費等負担金や介護給付費・訓練等給付費等が増額傾向にあり、扶助費は増加していく見込である。扶助費の増加を見越した計画的な財政運営により、必要な財源を確保できるよう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xdr:rowOff>
    </xdr:from>
    <xdr:to>
      <xdr:col>24</xdr:col>
      <xdr:colOff>25400</xdr:colOff>
      <xdr:row>55</xdr:row>
      <xdr:rowOff>56134</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43102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19558</xdr:rowOff>
    </xdr:from>
    <xdr:to>
      <xdr:col>19</xdr:col>
      <xdr:colOff>187325</xdr:colOff>
      <xdr:row>55</xdr:row>
      <xdr:rowOff>56134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4493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19558</xdr:rowOff>
    </xdr:from>
    <xdr:to>
      <xdr:col>15</xdr:col>
      <xdr:colOff>98425</xdr:colOff>
      <xdr:row>55</xdr:row>
      <xdr:rowOff>28702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2209800" y="9449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28702</xdr:rowOff>
    </xdr:from>
    <xdr:to>
      <xdr:col>11</xdr:col>
      <xdr:colOff>9525</xdr:colOff>
      <xdr:row>55</xdr:row>
      <xdr:rowOff>37846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458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121920</xdr:rowOff>
    </xdr:from>
    <xdr:to>
      <xdr:col>24</xdr:col>
      <xdr:colOff>76200</xdr:colOff>
      <xdr:row>55</xdr:row>
      <xdr:rowOff>52070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138447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5334</xdr:rowOff>
    </xdr:from>
    <xdr:to>
      <xdr:col>20</xdr:col>
      <xdr:colOff>38100</xdr:colOff>
      <xdr:row>55</xdr:row>
      <xdr:rowOff>106934</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117111</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20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140208</xdr:rowOff>
    </xdr:from>
    <xdr:to>
      <xdr:col>15</xdr:col>
      <xdr:colOff>149225</xdr:colOff>
      <xdr:row>55</xdr:row>
      <xdr:rowOff>70358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80535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1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149352</xdr:rowOff>
    </xdr:from>
    <xdr:to>
      <xdr:col>11</xdr:col>
      <xdr:colOff>60325</xdr:colOff>
      <xdr:row>55</xdr:row>
      <xdr:rowOff>79502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4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89679</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7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158496</xdr:rowOff>
    </xdr:from>
    <xdr:to>
      <xdr:col>6</xdr:col>
      <xdr:colOff>171450</xdr:colOff>
      <xdr:row>55</xdr:row>
      <xdr:rowOff>88646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98823</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1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前年度に引き続き類似団体との乖離が大きくなっている。</a:t>
          </a:r>
          <a:r>
            <a:rPr kumimoji="1" lang="ja-JP" altLang="ja-JP" sz="1100">
              <a:solidFill>
                <a:schemeClr val="tx1"/>
              </a:solidFill>
              <a:effectLst/>
              <a:latin typeface="+mn-lt"/>
              <a:ea typeface="+mn-ea"/>
              <a:cs typeface="+mn-cs"/>
            </a:rPr>
            <a:t>その他費用について、大きな割合を占めるものは、特別会計への繰出金であり、特に介護保険事業会計への繰出金、後期高齢者医医療療養給付費の負担金は増加の一途を辿っており、今後も増加が見込まれる。各特別会計においても</a:t>
          </a:r>
          <a:r>
            <a:rPr kumimoji="1" lang="ja-JP" altLang="en-US" sz="1100">
              <a:solidFill>
                <a:schemeClr val="tx1"/>
              </a:solidFill>
              <a:effectLst/>
              <a:latin typeface="+mn-lt"/>
              <a:ea typeface="+mn-ea"/>
              <a:cs typeface="+mn-cs"/>
            </a:rPr>
            <a:t>業務の効率化などにより経費を圧縮し</a:t>
          </a:r>
          <a:r>
            <a:rPr kumimoji="1" lang="ja-JP" altLang="ja-JP" sz="1100">
              <a:solidFill>
                <a:schemeClr val="tx1"/>
              </a:solidFill>
              <a:effectLst/>
              <a:latin typeface="+mn-lt"/>
              <a:ea typeface="+mn-ea"/>
              <a:cs typeface="+mn-cs"/>
            </a:rPr>
            <a:t>、繰出金の抑制に努め</a:t>
          </a:r>
          <a:r>
            <a:rPr kumimoji="1" lang="ja-JP" altLang="en-US" sz="1100">
              <a:solidFill>
                <a:schemeClr val="tx1"/>
              </a:solidFill>
              <a:effectLst/>
              <a:latin typeface="+mn-lt"/>
              <a:ea typeface="+mn-ea"/>
              <a:cs typeface="+mn-cs"/>
            </a:rPr>
            <a:t>ていく</a:t>
          </a:r>
          <a:r>
            <a:rPr kumimoji="1" lang="ja-JP" altLang="ja-JP" sz="1100">
              <a:solidFill>
                <a:schemeClr val="tx1"/>
              </a:solidFill>
              <a:effectLst/>
              <a:latin typeface="+mn-lt"/>
              <a:ea typeface="+mn-ea"/>
              <a:cs typeface="+mn-cs"/>
            </a:rPr>
            <a:t>。</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82550</xdr:rowOff>
    </xdr:from>
    <xdr:to>
      <xdr:col>82</xdr:col>
      <xdr:colOff>107950</xdr:colOff>
      <xdr:row>59</xdr:row>
      <xdr:rowOff>120650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198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82550</xdr:rowOff>
    </xdr:from>
    <xdr:to>
      <xdr:col>78</xdr:col>
      <xdr:colOff>69850</xdr:colOff>
      <xdr:row>59</xdr:row>
      <xdr:rowOff>120650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198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76200</xdr:rowOff>
    </xdr:from>
    <xdr:to>
      <xdr:col>73</xdr:col>
      <xdr:colOff>180975</xdr:colOff>
      <xdr:row>59</xdr:row>
      <xdr:rowOff>82550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020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76200</xdr:rowOff>
    </xdr:from>
    <xdr:to>
      <xdr:col>69</xdr:col>
      <xdr:colOff>92075</xdr:colOff>
      <xdr:row>58</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020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31750</xdr:rowOff>
    </xdr:from>
    <xdr:to>
      <xdr:col>82</xdr:col>
      <xdr:colOff>158750</xdr:colOff>
      <xdr:row>59</xdr:row>
      <xdr:rowOff>133350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3827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69850</xdr:rowOff>
    </xdr:from>
    <xdr:to>
      <xdr:col>78</xdr:col>
      <xdr:colOff>120650</xdr:colOff>
      <xdr:row>60</xdr:row>
      <xdr:rowOff>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156227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31750</xdr:rowOff>
    </xdr:from>
    <xdr:to>
      <xdr:col>74</xdr:col>
      <xdr:colOff>31750</xdr:colOff>
      <xdr:row>59</xdr:row>
      <xdr:rowOff>133350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25400</xdr:rowOff>
    </xdr:from>
    <xdr:to>
      <xdr:col>69</xdr:col>
      <xdr:colOff>142875</xdr:colOff>
      <xdr:row>58</xdr:row>
      <xdr:rowOff>127000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年度の補助費は</a:t>
          </a:r>
          <a:r>
            <a:rPr kumimoji="1" lang="ja-JP" altLang="en-US" sz="1100">
              <a:solidFill>
                <a:schemeClr val="dk1"/>
              </a:solidFill>
              <a:effectLst/>
              <a:latin typeface="+mn-lt"/>
              <a:ea typeface="+mn-ea"/>
              <a:cs typeface="+mn-cs"/>
            </a:rPr>
            <a:t>前年度と</a:t>
          </a:r>
          <a:r>
            <a:rPr kumimoji="1" lang="ja-JP" altLang="ja-JP" sz="1100">
              <a:solidFill>
                <a:schemeClr val="dk1"/>
              </a:solidFill>
              <a:effectLst/>
              <a:latin typeface="+mn-lt"/>
              <a:ea typeface="+mn-ea"/>
              <a:cs typeface="+mn-cs"/>
            </a:rPr>
            <a:t>比較し</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。令和６年度から農業集落排水事業が法適化し、同事業への補助金が皆増したことや、企業誘致促進条例奨励金の増額などによる。令和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年度までは減少傾向にあり、類似団体の平均値との乖離も縮小傾向にあったが、令和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年度は類似団体との乖離が</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％広がった。各</a:t>
          </a:r>
          <a:r>
            <a:rPr kumimoji="1" lang="ja-JP" altLang="ja-JP" sz="1100">
              <a:solidFill>
                <a:schemeClr val="dk1"/>
              </a:solidFill>
              <a:effectLst/>
              <a:latin typeface="+mn-lt"/>
              <a:ea typeface="+mn-ea"/>
              <a:cs typeface="+mn-cs"/>
            </a:rPr>
            <a:t>団体の</a:t>
          </a:r>
          <a:r>
            <a:rPr kumimoji="1" lang="ja-JP" altLang="en-US" sz="1100">
              <a:solidFill>
                <a:schemeClr val="dk1"/>
              </a:solidFill>
              <a:effectLst/>
              <a:latin typeface="+mn-lt"/>
              <a:ea typeface="+mn-ea"/>
              <a:cs typeface="+mn-cs"/>
            </a:rPr>
            <a:t>状況を精査し、補助内容の見直しを進めることで、補助費の圧縮に努めていく。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142240</xdr:rowOff>
    </xdr:from>
    <xdr:to>
      <xdr:col>82</xdr:col>
      <xdr:colOff>107950</xdr:colOff>
      <xdr:row>39</xdr:row>
      <xdr:rowOff>1270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6573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142240</xdr:rowOff>
    </xdr:from>
    <xdr:to>
      <xdr:col>78</xdr:col>
      <xdr:colOff>69850</xdr:colOff>
      <xdr:row>39</xdr:row>
      <xdr:rowOff>16510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657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16510</xdr:rowOff>
    </xdr:from>
    <xdr:to>
      <xdr:col>73</xdr:col>
      <xdr:colOff>180975</xdr:colOff>
      <xdr:row>39</xdr:row>
      <xdr:rowOff>46990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703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46990</xdr:rowOff>
    </xdr:from>
    <xdr:to>
      <xdr:col>69</xdr:col>
      <xdr:colOff>92075</xdr:colOff>
      <xdr:row>39</xdr:row>
      <xdr:rowOff>146050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733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121920</xdr:rowOff>
    </xdr:from>
    <xdr:to>
      <xdr:col>82</xdr:col>
      <xdr:colOff>158750</xdr:colOff>
      <xdr:row>39</xdr:row>
      <xdr:rowOff>52070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93997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91440</xdr:rowOff>
    </xdr:from>
    <xdr:to>
      <xdr:col>78</xdr:col>
      <xdr:colOff>120650</xdr:colOff>
      <xdr:row>39</xdr:row>
      <xdr:rowOff>21590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6367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9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137160</xdr:rowOff>
    </xdr:from>
    <xdr:to>
      <xdr:col>74</xdr:col>
      <xdr:colOff>31750</xdr:colOff>
      <xdr:row>39</xdr:row>
      <xdr:rowOff>67310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52087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167640</xdr:rowOff>
    </xdr:from>
    <xdr:to>
      <xdr:col>69</xdr:col>
      <xdr:colOff>142875</xdr:colOff>
      <xdr:row>39</xdr:row>
      <xdr:rowOff>97790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82567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95250</xdr:rowOff>
    </xdr:from>
    <xdr:to>
      <xdr:col>65</xdr:col>
      <xdr:colOff>53975</xdr:colOff>
      <xdr:row>40</xdr:row>
      <xdr:rowOff>25400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年度の公債費は前年度と比較して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、類似団体平均値とほぼ同程度となった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町営杉ノ入団地建設事業や長瀬駅前野久保線整備事業等の</a:t>
          </a:r>
          <a:r>
            <a:rPr kumimoji="1" lang="ja-JP" altLang="ja-JP" sz="1100">
              <a:solidFill>
                <a:schemeClr val="dk1"/>
              </a:solidFill>
              <a:effectLst/>
              <a:latin typeface="+mn-lt"/>
              <a:ea typeface="+mn-ea"/>
              <a:cs typeface="+mn-cs"/>
            </a:rPr>
            <a:t>償還が完了し、元利償還金が減少したことが主な要因である。今後も公債費の総額は減少していく見込みであるが、交付税措置のある地方債の新規借入も予定しているため、引き続き地方債に大きく頼ること</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ない財政運営に努めていく。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145287</xdr:rowOff>
    </xdr:from>
    <xdr:to>
      <xdr:col>24</xdr:col>
      <xdr:colOff>25400</xdr:colOff>
      <xdr:row>77</xdr:row>
      <xdr:rowOff>24130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75487"/>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37846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2257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37846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029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51563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0292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94487</xdr:rowOff>
    </xdr:from>
    <xdr:to>
      <xdr:col>24</xdr:col>
      <xdr:colOff>76200</xdr:colOff>
      <xdr:row>77</xdr:row>
      <xdr:rowOff>24637</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66564</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158496</xdr:rowOff>
    </xdr:from>
    <xdr:to>
      <xdr:col>15</xdr:col>
      <xdr:colOff>149225</xdr:colOff>
      <xdr:row>77</xdr:row>
      <xdr:rowOff>88646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763</xdr:rowOff>
    </xdr:from>
    <xdr:to>
      <xdr:col>6</xdr:col>
      <xdr:colOff>171450</xdr:colOff>
      <xdr:row>77</xdr:row>
      <xdr:rowOff>102363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87140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a:t>
          </a:r>
          <a:r>
            <a:rPr kumimoji="1" lang="ja-JP" altLang="en-US" sz="1100">
              <a:solidFill>
                <a:schemeClr val="dk1"/>
              </a:solidFill>
              <a:effectLst/>
              <a:latin typeface="+mn-lt"/>
              <a:ea typeface="+mn-ea"/>
              <a:cs typeface="+mn-cs"/>
            </a:rPr>
            <a:t>すると</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減少し、昨年度に引き続き、</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の平均</a:t>
          </a:r>
          <a:r>
            <a:rPr kumimoji="1" lang="ja-JP" altLang="ja-JP" sz="1100">
              <a:solidFill>
                <a:schemeClr val="dk1"/>
              </a:solidFill>
              <a:effectLst/>
              <a:latin typeface="+mn-lt"/>
              <a:ea typeface="+mn-ea"/>
              <a:cs typeface="+mn-cs"/>
            </a:rPr>
            <a:t>類とほぼ同水準となった。補助費など類似団体との乖離が大きい経費</a:t>
          </a:r>
          <a:r>
            <a:rPr kumimoji="1" lang="ja-JP" altLang="en-US" sz="1100">
              <a:solidFill>
                <a:schemeClr val="dk1"/>
              </a:solidFill>
              <a:effectLst/>
              <a:latin typeface="+mn-lt"/>
              <a:ea typeface="+mn-ea"/>
              <a:cs typeface="+mn-cs"/>
            </a:rPr>
            <a:t>を中心に事業内容を精査し、引き続き経費の</a:t>
          </a:r>
          <a:r>
            <a:rPr kumimoji="1" lang="ja-JP" altLang="ja-JP" sz="1100">
              <a:solidFill>
                <a:schemeClr val="dk1"/>
              </a:solidFill>
              <a:effectLst/>
              <a:latin typeface="+mn-lt"/>
              <a:ea typeface="+mn-ea"/>
              <a:cs typeface="+mn-cs"/>
            </a:rPr>
            <a:t>削減に努めていく。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5080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2029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77</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800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39370</xdr:rowOff>
    </xdr:from>
    <xdr:to>
      <xdr:col>73</xdr:col>
      <xdr:colOff>180975</xdr:colOff>
      <xdr:row>76</xdr:row>
      <xdr:rowOff>149861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6957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39370</xdr:rowOff>
    </xdr:from>
    <xdr:to>
      <xdr:col>69</xdr:col>
      <xdr:colOff>92075</xdr:colOff>
      <xdr:row>77</xdr:row>
      <xdr:rowOff>104139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69570"/>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125730</xdr:rowOff>
    </xdr:from>
    <xdr:to>
      <xdr:col>78</xdr:col>
      <xdr:colOff>120650</xdr:colOff>
      <xdr:row>77</xdr:row>
      <xdr:rowOff>55880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40657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160020</xdr:rowOff>
    </xdr:from>
    <xdr:to>
      <xdr:col>69</xdr:col>
      <xdr:colOff>142875</xdr:colOff>
      <xdr:row>76</xdr:row>
      <xdr:rowOff>90170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74947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53339</xdr:rowOff>
    </xdr:from>
    <xdr:to>
      <xdr:col>65</xdr:col>
      <xdr:colOff>53975</xdr:colOff>
      <xdr:row>77</xdr:row>
      <xdr:rowOff>154939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139716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埼玉県毛呂山町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160515</xdr:rowOff>
    </xdr:from>
    <xdr:to>
      <xdr:col>29</xdr:col>
      <xdr:colOff>127000</xdr:colOff>
      <xdr:row>19</xdr:row>
      <xdr:rowOff>27711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94240"/>
          <a:ext cx="647700" cy="38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27711</xdr:rowOff>
    </xdr:from>
    <xdr:to>
      <xdr:col>26</xdr:col>
      <xdr:colOff>50800</xdr:colOff>
      <xdr:row>19</xdr:row>
      <xdr:rowOff>44895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32886"/>
          <a:ext cx="698500" cy="17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44895</xdr:rowOff>
    </xdr:from>
    <xdr:to>
      <xdr:col>22</xdr:col>
      <xdr:colOff>114300</xdr:colOff>
      <xdr:row>19</xdr:row>
      <xdr:rowOff>67704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50070"/>
          <a:ext cx="698500" cy="22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67094</xdr:rowOff>
    </xdr:from>
    <xdr:to>
      <xdr:col>18</xdr:col>
      <xdr:colOff>177800</xdr:colOff>
      <xdr:row>19</xdr:row>
      <xdr:rowOff>67704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72269"/>
          <a:ext cx="698500" cy="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109715</xdr:rowOff>
    </xdr:from>
    <xdr:to>
      <xdr:col>29</xdr:col>
      <xdr:colOff>177800</xdr:colOff>
      <xdr:row>19</xdr:row>
      <xdr:rowOff>39865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43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81792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1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148361</xdr:rowOff>
    </xdr:from>
    <xdr:to>
      <xdr:col>26</xdr:col>
      <xdr:colOff>101600</xdr:colOff>
      <xdr:row>19</xdr:row>
      <xdr:rowOff>78511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82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88688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5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165545</xdr:rowOff>
    </xdr:from>
    <xdr:to>
      <xdr:col>22</xdr:col>
      <xdr:colOff>165100</xdr:colOff>
      <xdr:row>19</xdr:row>
      <xdr:rowOff>95695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99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105872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6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16904</xdr:rowOff>
    </xdr:from>
    <xdr:to>
      <xdr:col>19</xdr:col>
      <xdr:colOff>38100</xdr:colOff>
      <xdr:row>19</xdr:row>
      <xdr:rowOff>118504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22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128681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9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16294</xdr:rowOff>
    </xdr:from>
    <xdr:to>
      <xdr:col>15</xdr:col>
      <xdr:colOff>101600</xdr:colOff>
      <xdr:row>19</xdr:row>
      <xdr:rowOff>117894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21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128071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9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11419</xdr:rowOff>
    </xdr:from>
    <xdr:to>
      <xdr:col>29</xdr:col>
      <xdr:colOff>127000</xdr:colOff>
      <xdr:row>35</xdr:row>
      <xdr:rowOff>52751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21769"/>
          <a:ext cx="647700" cy="41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339097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06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32679</xdr:rowOff>
    </xdr:from>
    <xdr:to>
      <xdr:col>26</xdr:col>
      <xdr:colOff>50800</xdr:colOff>
      <xdr:row>35</xdr:row>
      <xdr:rowOff>52751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43029"/>
          <a:ext cx="698500" cy="20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32679</xdr:rowOff>
    </xdr:from>
    <xdr:to>
      <xdr:col>22</xdr:col>
      <xdr:colOff>114300</xdr:colOff>
      <xdr:row>35</xdr:row>
      <xdr:rowOff>34668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43029"/>
          <a:ext cx="698500" cy="1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34668</xdr:rowOff>
    </xdr:from>
    <xdr:to>
      <xdr:col>18</xdr:col>
      <xdr:colOff>177800</xdr:colOff>
      <xdr:row>35</xdr:row>
      <xdr:rowOff>48956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45018"/>
          <a:ext cx="698500" cy="14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303519</xdr:rowOff>
    </xdr:from>
    <xdr:to>
      <xdr:col>29</xdr:col>
      <xdr:colOff>177800</xdr:colOff>
      <xdr:row>35</xdr:row>
      <xdr:rowOff>62219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70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148597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1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1951</xdr:rowOff>
    </xdr:from>
    <xdr:to>
      <xdr:col>26</xdr:col>
      <xdr:colOff>101600</xdr:colOff>
      <xdr:row>35</xdr:row>
      <xdr:rowOff>103551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12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113728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81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324779</xdr:rowOff>
    </xdr:from>
    <xdr:to>
      <xdr:col>22</xdr:col>
      <xdr:colOff>165100</xdr:colOff>
      <xdr:row>35</xdr:row>
      <xdr:rowOff>83479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92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93657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6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326768</xdr:rowOff>
    </xdr:from>
    <xdr:to>
      <xdr:col>19</xdr:col>
      <xdr:colOff>38100</xdr:colOff>
      <xdr:row>35</xdr:row>
      <xdr:rowOff>85468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94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95645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63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341056</xdr:rowOff>
    </xdr:from>
    <xdr:to>
      <xdr:col>15</xdr:col>
      <xdr:colOff>101600</xdr:colOff>
      <xdr:row>35</xdr:row>
      <xdr:rowOff>99756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08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109933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7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埼玉県毛呂山町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32,043
31,177
34.07
12,652,763
12,199,941
452,030
7,601,858
7,190,145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71267</xdr:rowOff>
    </xdr:from>
    <xdr:to>
      <xdr:col>24</xdr:col>
      <xdr:colOff>63500</xdr:colOff>
      <xdr:row>37</xdr:row>
      <xdr:rowOff>102961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14917"/>
          <a:ext cx="838200" cy="3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102961</xdr:rowOff>
    </xdr:from>
    <xdr:to>
      <xdr:col>19</xdr:col>
      <xdr:colOff>177800</xdr:colOff>
      <xdr:row>37</xdr:row>
      <xdr:rowOff>117640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46611"/>
          <a:ext cx="889000" cy="1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117640</xdr:rowOff>
    </xdr:from>
    <xdr:to>
      <xdr:col>15</xdr:col>
      <xdr:colOff>50800</xdr:colOff>
      <xdr:row>37</xdr:row>
      <xdr:rowOff>135993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61290"/>
          <a:ext cx="8890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135993</xdr:rowOff>
    </xdr:from>
    <xdr:to>
      <xdr:col>10</xdr:col>
      <xdr:colOff>114300</xdr:colOff>
      <xdr:row>37</xdr:row>
      <xdr:rowOff>145040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79643"/>
          <a:ext cx="889000" cy="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20467</xdr:rowOff>
    </xdr:from>
    <xdr:to>
      <xdr:col>24</xdr:col>
      <xdr:colOff>114300</xdr:colOff>
      <xdr:row>37</xdr:row>
      <xdr:rowOff>122067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6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170344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52161</xdr:rowOff>
    </xdr:from>
    <xdr:to>
      <xdr:col>20</xdr:col>
      <xdr:colOff>38100</xdr:colOff>
      <xdr:row>37</xdr:row>
      <xdr:rowOff>153761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9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144887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8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66840</xdr:rowOff>
    </xdr:from>
    <xdr:to>
      <xdr:col>15</xdr:col>
      <xdr:colOff>101600</xdr:colOff>
      <xdr:row>37</xdr:row>
      <xdr:rowOff>168440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159567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85193</xdr:rowOff>
    </xdr:from>
    <xdr:to>
      <xdr:col>10</xdr:col>
      <xdr:colOff>165100</xdr:colOff>
      <xdr:row>38</xdr:row>
      <xdr:rowOff>15343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6470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94240</xdr:rowOff>
    </xdr:from>
    <xdr:to>
      <xdr:col>6</xdr:col>
      <xdr:colOff>38100</xdr:colOff>
      <xdr:row>38</xdr:row>
      <xdr:rowOff>24389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378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15516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3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16649</xdr:rowOff>
    </xdr:from>
    <xdr:to>
      <xdr:col>24</xdr:col>
      <xdr:colOff>63500</xdr:colOff>
      <xdr:row>59</xdr:row>
      <xdr:rowOff>39345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132199"/>
          <a:ext cx="8382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15149</xdr:rowOff>
    </xdr:from>
    <xdr:to>
      <xdr:col>19</xdr:col>
      <xdr:colOff>177800</xdr:colOff>
      <xdr:row>59</xdr:row>
      <xdr:rowOff>39345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130699"/>
          <a:ext cx="889000" cy="2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15149</xdr:rowOff>
    </xdr:from>
    <xdr:to>
      <xdr:col>15</xdr:col>
      <xdr:colOff>50800</xdr:colOff>
      <xdr:row>59</xdr:row>
      <xdr:rowOff>79523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130699"/>
          <a:ext cx="889000" cy="6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68020</xdr:rowOff>
    </xdr:from>
    <xdr:to>
      <xdr:col>10</xdr:col>
      <xdr:colOff>114300</xdr:colOff>
      <xdr:row>59</xdr:row>
      <xdr:rowOff>79523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183570"/>
          <a:ext cx="889000" cy="1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137299</xdr:rowOff>
    </xdr:from>
    <xdr:to>
      <xdr:col>24</xdr:col>
      <xdr:colOff>114300</xdr:colOff>
      <xdr:row>59</xdr:row>
      <xdr:rowOff>67449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8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52226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9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159995</xdr:rowOff>
    </xdr:from>
    <xdr:to>
      <xdr:col>20</xdr:col>
      <xdr:colOff>38100</xdr:colOff>
      <xdr:row>59</xdr:row>
      <xdr:rowOff>90145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1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81272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9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135799</xdr:rowOff>
    </xdr:from>
    <xdr:to>
      <xdr:col>15</xdr:col>
      <xdr:colOff>101600</xdr:colOff>
      <xdr:row>59</xdr:row>
      <xdr:rowOff>65949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7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57076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7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28723</xdr:rowOff>
    </xdr:from>
    <xdr:to>
      <xdr:col>10</xdr:col>
      <xdr:colOff>165100</xdr:colOff>
      <xdr:row>59</xdr:row>
      <xdr:rowOff>130323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14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121450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23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17220</xdr:rowOff>
    </xdr:from>
    <xdr:to>
      <xdr:col>6</xdr:col>
      <xdr:colOff>38100</xdr:colOff>
      <xdr:row>59</xdr:row>
      <xdr:rowOff>118820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3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109947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69292</xdr:rowOff>
    </xdr:from>
    <xdr:to>
      <xdr:col>24</xdr:col>
      <xdr:colOff>63500</xdr:colOff>
      <xdr:row>78</xdr:row>
      <xdr:rowOff>71760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42392"/>
          <a:ext cx="8382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71760</xdr:rowOff>
    </xdr:from>
    <xdr:to>
      <xdr:col>19</xdr:col>
      <xdr:colOff>177800</xdr:colOff>
      <xdr:row>78</xdr:row>
      <xdr:rowOff>75692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44860"/>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68835</xdr:rowOff>
    </xdr:from>
    <xdr:to>
      <xdr:col>15</xdr:col>
      <xdr:colOff>50800</xdr:colOff>
      <xdr:row>78</xdr:row>
      <xdr:rowOff>75692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41935"/>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56947</xdr:rowOff>
    </xdr:from>
    <xdr:to>
      <xdr:col>10</xdr:col>
      <xdr:colOff>114300</xdr:colOff>
      <xdr:row>78</xdr:row>
      <xdr:rowOff>68835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30047"/>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18492</xdr:rowOff>
    </xdr:from>
    <xdr:to>
      <xdr:col>24</xdr:col>
      <xdr:colOff>114300</xdr:colOff>
      <xdr:row>78</xdr:row>
      <xdr:rowOff>120092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9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104869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20960</xdr:rowOff>
    </xdr:from>
    <xdr:to>
      <xdr:col>20</xdr:col>
      <xdr:colOff>38100</xdr:colOff>
      <xdr:row>78</xdr:row>
      <xdr:rowOff>122560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113687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8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24892</xdr:rowOff>
    </xdr:from>
    <xdr:to>
      <xdr:col>15</xdr:col>
      <xdr:colOff>101600</xdr:colOff>
      <xdr:row>78</xdr:row>
      <xdr:rowOff>126492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117619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9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18035</xdr:rowOff>
    </xdr:from>
    <xdr:to>
      <xdr:col>10</xdr:col>
      <xdr:colOff>165100</xdr:colOff>
      <xdr:row>78</xdr:row>
      <xdr:rowOff>119635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110762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8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6147</xdr:rowOff>
    </xdr:from>
    <xdr:to>
      <xdr:col>6</xdr:col>
      <xdr:colOff>38100</xdr:colOff>
      <xdr:row>78</xdr:row>
      <xdr:rowOff>107747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98874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7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148952</xdr:rowOff>
    </xdr:from>
    <xdr:to>
      <xdr:col>24</xdr:col>
      <xdr:colOff>63500</xdr:colOff>
      <xdr:row>98</xdr:row>
      <xdr:rowOff>65056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79602"/>
          <a:ext cx="838200" cy="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65056</xdr:rowOff>
    </xdr:from>
    <xdr:to>
      <xdr:col>19</xdr:col>
      <xdr:colOff>177800</xdr:colOff>
      <xdr:row>98</xdr:row>
      <xdr:rowOff>129282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67156"/>
          <a:ext cx="889000" cy="6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19946</xdr:rowOff>
    </xdr:from>
    <xdr:to>
      <xdr:col>15</xdr:col>
      <xdr:colOff>50800</xdr:colOff>
      <xdr:row>98</xdr:row>
      <xdr:rowOff>129282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822046"/>
          <a:ext cx="889000" cy="10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19946</xdr:rowOff>
    </xdr:from>
    <xdr:to>
      <xdr:col>10</xdr:col>
      <xdr:colOff>114300</xdr:colOff>
      <xdr:row>99</xdr:row>
      <xdr:rowOff>95962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22046"/>
          <a:ext cx="889000" cy="24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98152</xdr:rowOff>
    </xdr:from>
    <xdr:to>
      <xdr:col>24</xdr:col>
      <xdr:colOff>114300</xdr:colOff>
      <xdr:row>98</xdr:row>
      <xdr:rowOff>28302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2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76579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70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14256</xdr:rowOff>
    </xdr:from>
    <xdr:to>
      <xdr:col>20</xdr:col>
      <xdr:colOff>38100</xdr:colOff>
      <xdr:row>98</xdr:row>
      <xdr:rowOff>115856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1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106983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90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78482</xdr:rowOff>
    </xdr:from>
    <xdr:to>
      <xdr:col>15</xdr:col>
      <xdr:colOff>101600</xdr:colOff>
      <xdr:row>99</xdr:row>
      <xdr:rowOff>8632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8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171209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7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140596</xdr:rowOff>
    </xdr:from>
    <xdr:to>
      <xdr:col>10</xdr:col>
      <xdr:colOff>165100</xdr:colOff>
      <xdr:row>98</xdr:row>
      <xdr:rowOff>70746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61873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6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45162</xdr:rowOff>
    </xdr:from>
    <xdr:to>
      <xdr:col>6</xdr:col>
      <xdr:colOff>38100</xdr:colOff>
      <xdr:row>99</xdr:row>
      <xdr:rowOff>146762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1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137889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11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51722</xdr:rowOff>
    </xdr:from>
    <xdr:to>
      <xdr:col>55</xdr:col>
      <xdr:colOff>0</xdr:colOff>
      <xdr:row>37</xdr:row>
      <xdr:rowOff>92206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395372"/>
          <a:ext cx="838200" cy="4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51722</xdr:rowOff>
    </xdr:from>
    <xdr:to>
      <xdr:col>50</xdr:col>
      <xdr:colOff>114300</xdr:colOff>
      <xdr:row>37</xdr:row>
      <xdr:rowOff>149824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395372"/>
          <a:ext cx="889000" cy="9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147059</xdr:rowOff>
    </xdr:from>
    <xdr:to>
      <xdr:col>45</xdr:col>
      <xdr:colOff>177800</xdr:colOff>
      <xdr:row>37</xdr:row>
      <xdr:rowOff>149824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490709"/>
          <a:ext cx="8890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53409</xdr:rowOff>
    </xdr:from>
    <xdr:to>
      <xdr:col>41</xdr:col>
      <xdr:colOff>50800</xdr:colOff>
      <xdr:row>37</xdr:row>
      <xdr:rowOff>147059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68359"/>
          <a:ext cx="889000" cy="112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41406</xdr:rowOff>
    </xdr:from>
    <xdr:to>
      <xdr:col>55</xdr:col>
      <xdr:colOff>50800</xdr:colOff>
      <xdr:row>37</xdr:row>
      <xdr:rowOff>143006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8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64283</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3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922</xdr:rowOff>
    </xdr:from>
    <xdr:to>
      <xdr:col>50</xdr:col>
      <xdr:colOff>165100</xdr:colOff>
      <xdr:row>37</xdr:row>
      <xdr:rowOff>102522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4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119049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1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99024</xdr:rowOff>
    </xdr:from>
    <xdr:to>
      <xdr:col>46</xdr:col>
      <xdr:colOff>38100</xdr:colOff>
      <xdr:row>38</xdr:row>
      <xdr:rowOff>29173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426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20300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3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96259</xdr:rowOff>
    </xdr:from>
    <xdr:to>
      <xdr:col>41</xdr:col>
      <xdr:colOff>101600</xdr:colOff>
      <xdr:row>38</xdr:row>
      <xdr:rowOff>26409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3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42936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1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2609</xdr:rowOff>
    </xdr:from>
    <xdr:to>
      <xdr:col>36</xdr:col>
      <xdr:colOff>165100</xdr:colOff>
      <xdr:row>31</xdr:row>
      <xdr:rowOff>104209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1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120736</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92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23640</xdr:rowOff>
    </xdr:from>
    <xdr:to>
      <xdr:col>55</xdr:col>
      <xdr:colOff>0</xdr:colOff>
      <xdr:row>57</xdr:row>
      <xdr:rowOff>82299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96290"/>
          <a:ext cx="838200" cy="5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82299</xdr:rowOff>
    </xdr:from>
    <xdr:to>
      <xdr:col>50</xdr:col>
      <xdr:colOff>114300</xdr:colOff>
      <xdr:row>57</xdr:row>
      <xdr:rowOff>145986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54949"/>
          <a:ext cx="889000" cy="6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145986</xdr:rowOff>
    </xdr:from>
    <xdr:to>
      <xdr:col>45</xdr:col>
      <xdr:colOff>177800</xdr:colOff>
      <xdr:row>57</xdr:row>
      <xdr:rowOff>159451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18636"/>
          <a:ext cx="889000" cy="1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139888</xdr:rowOff>
    </xdr:from>
    <xdr:to>
      <xdr:col>41</xdr:col>
      <xdr:colOff>50800</xdr:colOff>
      <xdr:row>57</xdr:row>
      <xdr:rowOff>159451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12538"/>
          <a:ext cx="889000" cy="1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144290</xdr:rowOff>
    </xdr:from>
    <xdr:to>
      <xdr:col>55</xdr:col>
      <xdr:colOff>50800</xdr:colOff>
      <xdr:row>57</xdr:row>
      <xdr:rowOff>74440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59217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6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31499</xdr:rowOff>
    </xdr:from>
    <xdr:to>
      <xdr:col>50</xdr:col>
      <xdr:colOff>165100</xdr:colOff>
      <xdr:row>57</xdr:row>
      <xdr:rowOff>133099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0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124226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9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95186</xdr:rowOff>
    </xdr:from>
    <xdr:to>
      <xdr:col>46</xdr:col>
      <xdr:colOff>38100</xdr:colOff>
      <xdr:row>58</xdr:row>
      <xdr:rowOff>25336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6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16463</xdr:rowOff>
    </xdr:from>
    <xdr:ext cx="469744"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15428" y="996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108651</xdr:rowOff>
    </xdr:from>
    <xdr:to>
      <xdr:col>41</xdr:col>
      <xdr:colOff>101600</xdr:colOff>
      <xdr:row>58</xdr:row>
      <xdr:rowOff>38801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8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29928</xdr:rowOff>
    </xdr:from>
    <xdr:ext cx="469744"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26428" y="997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89088</xdr:rowOff>
    </xdr:from>
    <xdr:to>
      <xdr:col>36</xdr:col>
      <xdr:colOff>165100</xdr:colOff>
      <xdr:row>58</xdr:row>
      <xdr:rowOff>19238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6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10365</xdr:rowOff>
    </xdr:from>
    <xdr:ext cx="469744"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37428" y="995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8998</xdr:rowOff>
    </xdr:from>
    <xdr:to>
      <xdr:col>55</xdr:col>
      <xdr:colOff>0</xdr:colOff>
      <xdr:row>79</xdr:row>
      <xdr:rowOff>34830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53548"/>
          <a:ext cx="8382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34830</xdr:rowOff>
    </xdr:from>
    <xdr:to>
      <xdr:col>50</xdr:col>
      <xdr:colOff>114300</xdr:colOff>
      <xdr:row>79</xdr:row>
      <xdr:rowOff>40012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79380"/>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39363</xdr:rowOff>
    </xdr:from>
    <xdr:to>
      <xdr:col>45</xdr:col>
      <xdr:colOff>177800</xdr:colOff>
      <xdr:row>79</xdr:row>
      <xdr:rowOff>40012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83913"/>
          <a:ext cx="889000" cy="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39363</xdr:rowOff>
    </xdr:from>
    <xdr:to>
      <xdr:col>41</xdr:col>
      <xdr:colOff>50800</xdr:colOff>
      <xdr:row>79</xdr:row>
      <xdr:rowOff>40887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8391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129648</xdr:rowOff>
    </xdr:from>
    <xdr:to>
      <xdr:col>55</xdr:col>
      <xdr:colOff>50800</xdr:colOff>
      <xdr:row>79</xdr:row>
      <xdr:rowOff>59798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0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44575</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1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155480</xdr:rowOff>
    </xdr:from>
    <xdr:to>
      <xdr:col>50</xdr:col>
      <xdr:colOff>165100</xdr:colOff>
      <xdr:row>79</xdr:row>
      <xdr:rowOff>85630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76757</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50017" y="13621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160662</xdr:rowOff>
    </xdr:from>
    <xdr:to>
      <xdr:col>46</xdr:col>
      <xdr:colOff>38100</xdr:colOff>
      <xdr:row>79</xdr:row>
      <xdr:rowOff>90812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81939</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26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160013</xdr:rowOff>
    </xdr:from>
    <xdr:to>
      <xdr:col>41</xdr:col>
      <xdr:colOff>101600</xdr:colOff>
      <xdr:row>79</xdr:row>
      <xdr:rowOff>90163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81290</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25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161537</xdr:rowOff>
    </xdr:from>
    <xdr:to>
      <xdr:col>36</xdr:col>
      <xdr:colOff>165100</xdr:colOff>
      <xdr:row>79</xdr:row>
      <xdr:rowOff>91687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82814</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27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43304</xdr:rowOff>
    </xdr:from>
    <xdr:to>
      <xdr:col>54</xdr:col>
      <xdr:colOff>189865</xdr:colOff>
      <xdr:row>97</xdr:row>
      <xdr:rowOff>149678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45254"/>
          <a:ext cx="1270" cy="113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153505</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78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149678</xdr:rowOff>
    </xdr:from>
    <xdr:to>
      <xdr:col>55</xdr:col>
      <xdr:colOff>88900</xdr:colOff>
      <xdr:row>97</xdr:row>
      <xdr:rowOff>149678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78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161431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2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43304</xdr:rowOff>
    </xdr:from>
    <xdr:to>
      <xdr:col>55</xdr:col>
      <xdr:colOff>88900</xdr:colOff>
      <xdr:row>91</xdr:row>
      <xdr:rowOff>43304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4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34865</xdr:rowOff>
    </xdr:from>
    <xdr:to>
      <xdr:col>55</xdr:col>
      <xdr:colOff>0</xdr:colOff>
      <xdr:row>97</xdr:row>
      <xdr:rowOff>85288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665515"/>
          <a:ext cx="838200" cy="5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141426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29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118549</xdr:rowOff>
    </xdr:from>
    <xdr:to>
      <xdr:col>55</xdr:col>
      <xdr:colOff>50800</xdr:colOff>
      <xdr:row>97</xdr:row>
      <xdr:rowOff>48699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85288</xdr:rowOff>
    </xdr:from>
    <xdr:to>
      <xdr:col>50</xdr:col>
      <xdr:colOff>114300</xdr:colOff>
      <xdr:row>97</xdr:row>
      <xdr:rowOff>152633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15938"/>
          <a:ext cx="889000" cy="6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152309</xdr:rowOff>
    </xdr:from>
    <xdr:to>
      <xdr:col>50</xdr:col>
      <xdr:colOff>165100</xdr:colOff>
      <xdr:row>97</xdr:row>
      <xdr:rowOff>82459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1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98986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8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152633</xdr:rowOff>
    </xdr:from>
    <xdr:to>
      <xdr:col>45</xdr:col>
      <xdr:colOff>177800</xdr:colOff>
      <xdr:row>97</xdr:row>
      <xdr:rowOff>162720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83283"/>
          <a:ext cx="889000" cy="1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169664</xdr:rowOff>
    </xdr:from>
    <xdr:to>
      <xdr:col>46</xdr:col>
      <xdr:colOff>38100</xdr:colOff>
      <xdr:row>97</xdr:row>
      <xdr:rowOff>99814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2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116341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40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148786</xdr:rowOff>
    </xdr:from>
    <xdr:to>
      <xdr:col>41</xdr:col>
      <xdr:colOff>50800</xdr:colOff>
      <xdr:row>97</xdr:row>
      <xdr:rowOff>162720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779436"/>
          <a:ext cx="889000" cy="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167630</xdr:rowOff>
    </xdr:from>
    <xdr:to>
      <xdr:col>41</xdr:col>
      <xdr:colOff>101600</xdr:colOff>
      <xdr:row>97</xdr:row>
      <xdr:rowOff>97780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2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40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150896</xdr:rowOff>
    </xdr:from>
    <xdr:to>
      <xdr:col>36</xdr:col>
      <xdr:colOff>165100</xdr:colOff>
      <xdr:row>97</xdr:row>
      <xdr:rowOff>81046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1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97573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8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155515</xdr:rowOff>
    </xdr:from>
    <xdr:to>
      <xdr:col>55</xdr:col>
      <xdr:colOff>50800</xdr:colOff>
      <xdr:row>97</xdr:row>
      <xdr:rowOff>85665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1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96977</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5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34488</xdr:rowOff>
    </xdr:from>
    <xdr:to>
      <xdr:col>50</xdr:col>
      <xdr:colOff>165100</xdr:colOff>
      <xdr:row>97</xdr:row>
      <xdr:rowOff>136088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127215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5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101833</xdr:rowOff>
    </xdr:from>
    <xdr:to>
      <xdr:col>46</xdr:col>
      <xdr:colOff>38100</xdr:colOff>
      <xdr:row>98</xdr:row>
      <xdr:rowOff>31983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3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23110</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15428" y="1682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111920</xdr:rowOff>
    </xdr:from>
    <xdr:to>
      <xdr:col>41</xdr:col>
      <xdr:colOff>101600</xdr:colOff>
      <xdr:row>98</xdr:row>
      <xdr:rowOff>42070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33197</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26428" y="1683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97986</xdr:rowOff>
    </xdr:from>
    <xdr:to>
      <xdr:col>36</xdr:col>
      <xdr:colOff>165100</xdr:colOff>
      <xdr:row>98</xdr:row>
      <xdr:rowOff>28136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2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19263</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37428" y="1682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136660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51760"/>
          <a:ext cx="8382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136660</xdr:rowOff>
    </xdr:from>
    <xdr:to>
      <xdr:col>81</xdr:col>
      <xdr:colOff>50800</xdr:colOff>
      <xdr:row>38</xdr:row>
      <xdr:rowOff>136911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651760"/>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130487</xdr:rowOff>
    </xdr:from>
    <xdr:to>
      <xdr:col>76</xdr:col>
      <xdr:colOff>114300</xdr:colOff>
      <xdr:row>38</xdr:row>
      <xdr:rowOff>136911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45587"/>
          <a:ext cx="889000" cy="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120497</xdr:rowOff>
    </xdr:from>
    <xdr:to>
      <xdr:col>71</xdr:col>
      <xdr:colOff>177800</xdr:colOff>
      <xdr:row>38</xdr:row>
      <xdr:rowOff>130487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35597"/>
          <a:ext cx="8890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85860</xdr:rowOff>
    </xdr:from>
    <xdr:to>
      <xdr:col>81</xdr:col>
      <xdr:colOff>101600</xdr:colOff>
      <xdr:row>39</xdr:row>
      <xdr:rowOff>16010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7137</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693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86111</xdr:rowOff>
    </xdr:from>
    <xdr:to>
      <xdr:col>76</xdr:col>
      <xdr:colOff>165100</xdr:colOff>
      <xdr:row>39</xdr:row>
      <xdr:rowOff>16261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7388</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693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79687</xdr:rowOff>
    </xdr:from>
    <xdr:to>
      <xdr:col>72</xdr:col>
      <xdr:colOff>38100</xdr:colOff>
      <xdr:row>39</xdr:row>
      <xdr:rowOff>9837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964</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687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69697</xdr:rowOff>
    </xdr:from>
    <xdr:to>
      <xdr:col>67</xdr:col>
      <xdr:colOff>101600</xdr:colOff>
      <xdr:row>38</xdr:row>
      <xdr:rowOff>171297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162424</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677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152209</xdr:rowOff>
    </xdr:from>
    <xdr:to>
      <xdr:col>85</xdr:col>
      <xdr:colOff>127000</xdr:colOff>
      <xdr:row>76</xdr:row>
      <xdr:rowOff>162928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182409"/>
          <a:ext cx="838200" cy="1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147993</xdr:rowOff>
    </xdr:from>
    <xdr:to>
      <xdr:col>81</xdr:col>
      <xdr:colOff>50800</xdr:colOff>
      <xdr:row>76</xdr:row>
      <xdr:rowOff>152209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178193"/>
          <a:ext cx="889000" cy="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147993</xdr:rowOff>
    </xdr:from>
    <xdr:to>
      <xdr:col>76</xdr:col>
      <xdr:colOff>114300</xdr:colOff>
      <xdr:row>76</xdr:row>
      <xdr:rowOff>159156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78193"/>
          <a:ext cx="889000" cy="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159156</xdr:rowOff>
    </xdr:from>
    <xdr:to>
      <xdr:col>71</xdr:col>
      <xdr:colOff>177800</xdr:colOff>
      <xdr:row>76</xdr:row>
      <xdr:rowOff>170562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89356"/>
          <a:ext cx="889000" cy="1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112128</xdr:rowOff>
    </xdr:from>
    <xdr:to>
      <xdr:col>85</xdr:col>
      <xdr:colOff>177800</xdr:colOff>
      <xdr:row>77</xdr:row>
      <xdr:rowOff>42278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90555</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2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101409</xdr:rowOff>
    </xdr:from>
    <xdr:to>
      <xdr:col>81</xdr:col>
      <xdr:colOff>101600</xdr:colOff>
      <xdr:row>77</xdr:row>
      <xdr:rowOff>31559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3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22686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2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97193</xdr:rowOff>
    </xdr:from>
    <xdr:to>
      <xdr:col>76</xdr:col>
      <xdr:colOff>165100</xdr:colOff>
      <xdr:row>77</xdr:row>
      <xdr:rowOff>27343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2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18470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2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108356</xdr:rowOff>
    </xdr:from>
    <xdr:to>
      <xdr:col>72</xdr:col>
      <xdr:colOff>38100</xdr:colOff>
      <xdr:row>77</xdr:row>
      <xdr:rowOff>38506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29633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119762</xdr:rowOff>
    </xdr:from>
    <xdr:to>
      <xdr:col>67</xdr:col>
      <xdr:colOff>101600</xdr:colOff>
      <xdr:row>77</xdr:row>
      <xdr:rowOff>49912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41039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35139</xdr:rowOff>
    </xdr:from>
    <xdr:to>
      <xdr:col>85</xdr:col>
      <xdr:colOff>127000</xdr:colOff>
      <xdr:row>98</xdr:row>
      <xdr:rowOff>47391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837239"/>
          <a:ext cx="838200" cy="1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35139</xdr:rowOff>
    </xdr:from>
    <xdr:to>
      <xdr:col>81</xdr:col>
      <xdr:colOff>50800</xdr:colOff>
      <xdr:row>98</xdr:row>
      <xdr:rowOff>46948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837239"/>
          <a:ext cx="889000" cy="1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9055</xdr:rowOff>
    </xdr:from>
    <xdr:to>
      <xdr:col>76</xdr:col>
      <xdr:colOff>114300</xdr:colOff>
      <xdr:row>98</xdr:row>
      <xdr:rowOff>46948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811155"/>
          <a:ext cx="889000" cy="3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9055</xdr:rowOff>
    </xdr:from>
    <xdr:to>
      <xdr:col>71</xdr:col>
      <xdr:colOff>177800</xdr:colOff>
      <xdr:row>98</xdr:row>
      <xdr:rowOff>62361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811155"/>
          <a:ext cx="889000" cy="5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168041</xdr:rowOff>
    </xdr:from>
    <xdr:to>
      <xdr:col>85</xdr:col>
      <xdr:colOff>177800</xdr:colOff>
      <xdr:row>98</xdr:row>
      <xdr:rowOff>98191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7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155789</xdr:rowOff>
    </xdr:from>
    <xdr:to>
      <xdr:col>81</xdr:col>
      <xdr:colOff>101600</xdr:colOff>
      <xdr:row>98</xdr:row>
      <xdr:rowOff>85939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78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102466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6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167598</xdr:rowOff>
    </xdr:from>
    <xdr:to>
      <xdr:col>76</xdr:col>
      <xdr:colOff>165100</xdr:colOff>
      <xdr:row>98</xdr:row>
      <xdr:rowOff>97748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79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88875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89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129705</xdr:rowOff>
    </xdr:from>
    <xdr:to>
      <xdr:col>72</xdr:col>
      <xdr:colOff>38100</xdr:colOff>
      <xdr:row>98</xdr:row>
      <xdr:rowOff>59855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76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76382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3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11561</xdr:rowOff>
    </xdr:from>
    <xdr:to>
      <xdr:col>67</xdr:col>
      <xdr:colOff>101600</xdr:colOff>
      <xdr:row>98</xdr:row>
      <xdr:rowOff>113161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1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129688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8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137002</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2102"/>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86202</xdr:rowOff>
    </xdr:from>
    <xdr:to>
      <xdr:col>98</xdr:col>
      <xdr:colOff>38100</xdr:colOff>
      <xdr:row>39</xdr:row>
      <xdr:rowOff>16352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7479</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99333" y="6694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129733</xdr:rowOff>
    </xdr:from>
    <xdr:to>
      <xdr:col>116</xdr:col>
      <xdr:colOff>63500</xdr:colOff>
      <xdr:row>58</xdr:row>
      <xdr:rowOff>129825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073833"/>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129825</xdr:rowOff>
    </xdr:from>
    <xdr:to>
      <xdr:col>111</xdr:col>
      <xdr:colOff>177800</xdr:colOff>
      <xdr:row>58</xdr:row>
      <xdr:rowOff>129916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10073925"/>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129916</xdr:rowOff>
    </xdr:from>
    <xdr:to>
      <xdr:col>107</xdr:col>
      <xdr:colOff>50800</xdr:colOff>
      <xdr:row>58</xdr:row>
      <xdr:rowOff>130008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074016"/>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50088</xdr:rowOff>
    </xdr:from>
    <xdr:to>
      <xdr:col>102</xdr:col>
      <xdr:colOff>114300</xdr:colOff>
      <xdr:row>58</xdr:row>
      <xdr:rowOff>130008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9994188"/>
          <a:ext cx="889000" cy="7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78933</xdr:rowOff>
    </xdr:from>
    <xdr:to>
      <xdr:col>116</xdr:col>
      <xdr:colOff>114300</xdr:colOff>
      <xdr:row>59</xdr:row>
      <xdr:rowOff>9083</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2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165310</xdr:rowOff>
    </xdr:from>
    <xdr:ext cx="378565"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3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79025</xdr:rowOff>
    </xdr:from>
    <xdr:to>
      <xdr:col>112</xdr:col>
      <xdr:colOff>38100</xdr:colOff>
      <xdr:row>59</xdr:row>
      <xdr:rowOff>9175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2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302</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4017" y="10115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79116</xdr:rowOff>
    </xdr:from>
    <xdr:to>
      <xdr:col>107</xdr:col>
      <xdr:colOff>101600</xdr:colOff>
      <xdr:row>59</xdr:row>
      <xdr:rowOff>9266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393</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5017" y="10115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79208</xdr:rowOff>
    </xdr:from>
    <xdr:to>
      <xdr:col>102</xdr:col>
      <xdr:colOff>165100</xdr:colOff>
      <xdr:row>59</xdr:row>
      <xdr:rowOff>9358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2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485</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6017" y="10116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170738</xdr:rowOff>
    </xdr:from>
    <xdr:to>
      <xdr:col>98</xdr:col>
      <xdr:colOff>38100</xdr:colOff>
      <xdr:row>58</xdr:row>
      <xdr:rowOff>100888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994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92015</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7017" y="10036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98650</xdr:rowOff>
    </xdr:from>
    <xdr:to>
      <xdr:col>116</xdr:col>
      <xdr:colOff>63500</xdr:colOff>
      <xdr:row>75</xdr:row>
      <xdr:rowOff>117918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957400"/>
          <a:ext cx="8382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117918</xdr:rowOff>
    </xdr:from>
    <xdr:to>
      <xdr:col>111</xdr:col>
      <xdr:colOff>177800</xdr:colOff>
      <xdr:row>75</xdr:row>
      <xdr:rowOff>168928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976668"/>
          <a:ext cx="889000" cy="5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168928</xdr:rowOff>
    </xdr:from>
    <xdr:to>
      <xdr:col>107</xdr:col>
      <xdr:colOff>50800</xdr:colOff>
      <xdr:row>76</xdr:row>
      <xdr:rowOff>87057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027678"/>
          <a:ext cx="889000" cy="8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87057</xdr:rowOff>
    </xdr:from>
    <xdr:to>
      <xdr:col>102</xdr:col>
      <xdr:colOff>114300</xdr:colOff>
      <xdr:row>76</xdr:row>
      <xdr:rowOff>151783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117257"/>
          <a:ext cx="889000" cy="6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47850</xdr:rowOff>
    </xdr:from>
    <xdr:to>
      <xdr:col>116</xdr:col>
      <xdr:colOff>114300</xdr:colOff>
      <xdr:row>75</xdr:row>
      <xdr:rowOff>149450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70727</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75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67118</xdr:rowOff>
    </xdr:from>
    <xdr:to>
      <xdr:col>112</xdr:col>
      <xdr:colOff>38100</xdr:colOff>
      <xdr:row>75</xdr:row>
      <xdr:rowOff>168718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92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13795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70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118128</xdr:rowOff>
    </xdr:from>
    <xdr:to>
      <xdr:col>107</xdr:col>
      <xdr:colOff>101600</xdr:colOff>
      <xdr:row>76</xdr:row>
      <xdr:rowOff>48279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9768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64805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75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36257</xdr:rowOff>
    </xdr:from>
    <xdr:to>
      <xdr:col>102</xdr:col>
      <xdr:colOff>165100</xdr:colOff>
      <xdr:row>76</xdr:row>
      <xdr:rowOff>137857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06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128984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100983</xdr:rowOff>
    </xdr:from>
    <xdr:to>
      <xdr:col>98</xdr:col>
      <xdr:colOff>38100</xdr:colOff>
      <xdr:row>77</xdr:row>
      <xdr:rowOff>31133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13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22260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2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普通建設事業費</a:t>
          </a:r>
          <a:r>
            <a:rPr kumimoji="1" lang="ja-JP" altLang="en-US" sz="1100" baseline="0">
              <a:solidFill>
                <a:schemeClr val="dk1"/>
              </a:solidFill>
              <a:effectLst/>
              <a:latin typeface="+mn-lt"/>
              <a:ea typeface="+mn-ea"/>
              <a:cs typeface="+mn-cs"/>
            </a:rPr>
            <a:t>全体</a:t>
          </a:r>
          <a:r>
            <a:rPr kumimoji="1" lang="ja-JP" altLang="ja-JP" sz="1100" baseline="0">
              <a:solidFill>
                <a:schemeClr val="dk1"/>
              </a:solidFill>
              <a:effectLst/>
              <a:latin typeface="+mn-lt"/>
              <a:ea typeface="+mn-ea"/>
              <a:cs typeface="+mn-cs"/>
            </a:rPr>
            <a:t>について、令和</a:t>
          </a:r>
          <a:r>
            <a:rPr kumimoji="1" lang="en-US" altLang="ja-JP" sz="1100" baseline="0">
              <a:solidFill>
                <a:schemeClr val="dk1"/>
              </a:solidFill>
              <a:effectLst/>
              <a:latin typeface="+mn-lt"/>
              <a:ea typeface="+mn-ea"/>
              <a:cs typeface="+mn-cs"/>
            </a:rPr>
            <a:t>5</a:t>
          </a:r>
          <a:r>
            <a:rPr kumimoji="1" lang="ja-JP" altLang="ja-JP" sz="1100" baseline="0">
              <a:solidFill>
                <a:schemeClr val="dk1"/>
              </a:solidFill>
              <a:effectLst/>
              <a:latin typeface="+mn-lt"/>
              <a:ea typeface="+mn-ea"/>
              <a:cs typeface="+mn-cs"/>
            </a:rPr>
            <a:t>年度と比較して</a:t>
          </a:r>
          <a:r>
            <a:rPr kumimoji="1" lang="en-US" altLang="ja-JP" sz="1100" baseline="0">
              <a:solidFill>
                <a:schemeClr val="dk1"/>
              </a:solidFill>
              <a:effectLst/>
              <a:latin typeface="+mn-lt"/>
              <a:ea typeface="+mn-ea"/>
              <a:cs typeface="+mn-cs"/>
            </a:rPr>
            <a:t>10,264</a:t>
          </a:r>
          <a:r>
            <a:rPr kumimoji="1" lang="ja-JP" altLang="ja-JP" sz="1100" baseline="0">
              <a:solidFill>
                <a:schemeClr val="dk1"/>
              </a:solidFill>
              <a:effectLst/>
              <a:latin typeface="+mn-lt"/>
              <a:ea typeface="+mn-ea"/>
              <a:cs typeface="+mn-cs"/>
            </a:rPr>
            <a:t>円増加している</a:t>
          </a:r>
          <a:r>
            <a:rPr kumimoji="1" lang="ja-JP" altLang="en-US" sz="1100" baseline="0">
              <a:solidFill>
                <a:schemeClr val="dk1"/>
              </a:solidFill>
              <a:effectLst/>
              <a:latin typeface="+mn-lt"/>
              <a:ea typeface="+mn-ea"/>
              <a:cs typeface="+mn-cs"/>
            </a:rPr>
            <a:t>。その</a:t>
          </a:r>
          <a:r>
            <a:rPr kumimoji="1" lang="ja-JP" altLang="ja-JP" sz="1100" baseline="0">
              <a:solidFill>
                <a:schemeClr val="dk1"/>
              </a:solidFill>
              <a:effectLst/>
              <a:latin typeface="+mn-lt"/>
              <a:ea typeface="+mn-ea"/>
              <a:cs typeface="+mn-cs"/>
            </a:rPr>
            <a:t>要因として</a:t>
          </a:r>
          <a:r>
            <a:rPr kumimoji="1" lang="ja-JP" altLang="en-US" sz="1100" baseline="0">
              <a:solidFill>
                <a:schemeClr val="dk1"/>
              </a:solidFill>
              <a:effectLst/>
              <a:latin typeface="+mn-lt"/>
              <a:ea typeface="+mn-ea"/>
              <a:cs typeface="+mn-cs"/>
            </a:rPr>
            <a:t>は</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庁舎外壁改修工事や</a:t>
          </a:r>
          <a:r>
            <a:rPr kumimoji="1" lang="ja-JP" altLang="en-US" sz="1100" baseline="0">
              <a:solidFill>
                <a:schemeClr val="tx1"/>
              </a:solidFill>
              <a:effectLst/>
              <a:latin typeface="+mn-lt"/>
              <a:ea typeface="+mn-ea"/>
              <a:cs typeface="+mn-cs"/>
            </a:rPr>
            <a:t>小中学校体育館空調設備等設置工事など</a:t>
          </a:r>
          <a:r>
            <a:rPr kumimoji="1" lang="ja-JP" altLang="ja-JP" sz="1100" baseline="0">
              <a:solidFill>
                <a:schemeClr val="tx1"/>
              </a:solidFill>
              <a:effectLst/>
              <a:latin typeface="+mn-lt"/>
              <a:ea typeface="+mn-ea"/>
              <a:cs typeface="+mn-cs"/>
            </a:rPr>
            <a:t>、</a:t>
          </a:r>
          <a:r>
            <a:rPr kumimoji="1" lang="ja-JP" altLang="ja-JP" sz="1100" baseline="0">
              <a:solidFill>
                <a:schemeClr val="dk1"/>
              </a:solidFill>
              <a:effectLst/>
              <a:latin typeface="+mn-lt"/>
              <a:ea typeface="+mn-ea"/>
              <a:cs typeface="+mn-cs"/>
            </a:rPr>
            <a:t>古くなった施設の改修や環境改善への支出が増加したためと考えられる。依然として類似団体内順位は低いが、</a:t>
          </a:r>
          <a:r>
            <a:rPr kumimoji="1" lang="ja-JP" altLang="en-US" sz="1100" baseline="0">
              <a:solidFill>
                <a:schemeClr val="dk1"/>
              </a:solidFill>
              <a:effectLst/>
              <a:latin typeface="+mn-lt"/>
              <a:ea typeface="+mn-ea"/>
              <a:cs typeface="+mn-cs"/>
            </a:rPr>
            <a:t>今後も</a:t>
          </a:r>
          <a:r>
            <a:rPr kumimoji="1" lang="ja-JP" altLang="ja-JP" sz="1100" baseline="0">
              <a:solidFill>
                <a:schemeClr val="dk1"/>
              </a:solidFill>
              <a:effectLst/>
              <a:latin typeface="+mn-lt"/>
              <a:ea typeface="+mn-ea"/>
              <a:cs typeface="+mn-cs"/>
            </a:rPr>
            <a:t>改修工事を予定していることから、普通建設事業費も増額することが想定される。国庫補助や町に有利な起債を活用するなど効率的に普通建設事業を実施できるよう努めていく。</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平均値との比較では、ほとんどの費目で</a:t>
          </a:r>
          <a:r>
            <a:rPr kumimoji="1" lang="ja-JP" altLang="ja-JP" sz="1100">
              <a:solidFill>
                <a:schemeClr val="dk1"/>
              </a:solidFill>
              <a:effectLst/>
              <a:latin typeface="+mn-lt"/>
              <a:ea typeface="+mn-ea"/>
              <a:cs typeface="+mn-cs"/>
            </a:rPr>
            <a:t>低い結果となってはいるが、</a:t>
          </a:r>
          <a:r>
            <a:rPr kumimoji="1" lang="ja-JP" altLang="en-US" sz="1100">
              <a:solidFill>
                <a:schemeClr val="dk1"/>
              </a:solidFill>
              <a:effectLst/>
              <a:latin typeface="+mn-lt"/>
              <a:ea typeface="+mn-ea"/>
              <a:cs typeface="+mn-cs"/>
            </a:rPr>
            <a:t>人件費や扶助費、普通建設事業費などは、</a:t>
          </a:r>
          <a:r>
            <a:rPr kumimoji="1" lang="ja-JP" altLang="ja-JP" sz="1100">
              <a:solidFill>
                <a:schemeClr val="dk1"/>
              </a:solidFill>
              <a:effectLst/>
              <a:latin typeface="+mn-lt"/>
              <a:ea typeface="+mn-ea"/>
              <a:cs typeface="+mn-cs"/>
            </a:rPr>
            <a:t>金額としては増額傾向にある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引き続き動向を注視し、適正な財政運営に努めていきたい。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埼玉県毛呂山町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32,043
31,177
34.07
12,652,763
12,199,941
452,030
7,601,858
7,190,145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28448</xdr:rowOff>
    </xdr:from>
    <xdr:to>
      <xdr:col>24</xdr:col>
      <xdr:colOff>63500</xdr:colOff>
      <xdr:row>36</xdr:row>
      <xdr:rowOff>94361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0648"/>
          <a:ext cx="8382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94361</xdr:rowOff>
    </xdr:from>
    <xdr:to>
      <xdr:col>19</xdr:col>
      <xdr:colOff>177800</xdr:colOff>
      <xdr:row>36</xdr:row>
      <xdr:rowOff>105029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66561"/>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64262</xdr:rowOff>
    </xdr:from>
    <xdr:to>
      <xdr:col>15</xdr:col>
      <xdr:colOff>50800</xdr:colOff>
      <xdr:row>36</xdr:row>
      <xdr:rowOff>105029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36462"/>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64262</xdr:rowOff>
    </xdr:from>
    <xdr:to>
      <xdr:col>10</xdr:col>
      <xdr:colOff>114300</xdr:colOff>
      <xdr:row>36</xdr:row>
      <xdr:rowOff>99314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36462"/>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149098</xdr:rowOff>
    </xdr:from>
    <xdr:to>
      <xdr:col>24</xdr:col>
      <xdr:colOff>114300</xdr:colOff>
      <xdr:row>36</xdr:row>
      <xdr:rowOff>79248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127525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43561</xdr:rowOff>
    </xdr:from>
    <xdr:to>
      <xdr:col>20</xdr:col>
      <xdr:colOff>38100</xdr:colOff>
      <xdr:row>36</xdr:row>
      <xdr:rowOff>145161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136288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0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54229</xdr:rowOff>
    </xdr:from>
    <xdr:to>
      <xdr:col>15</xdr:col>
      <xdr:colOff>101600</xdr:colOff>
      <xdr:row>36</xdr:row>
      <xdr:rowOff>155829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146956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13462</xdr:rowOff>
    </xdr:from>
    <xdr:to>
      <xdr:col>10</xdr:col>
      <xdr:colOff>165100</xdr:colOff>
      <xdr:row>36</xdr:row>
      <xdr:rowOff>115062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106189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48514</xdr:rowOff>
    </xdr:from>
    <xdr:to>
      <xdr:col>6</xdr:col>
      <xdr:colOff>38100</xdr:colOff>
      <xdr:row>36</xdr:row>
      <xdr:rowOff>150114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141241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130366</xdr:rowOff>
    </xdr:from>
    <xdr:to>
      <xdr:col>24</xdr:col>
      <xdr:colOff>63500</xdr:colOff>
      <xdr:row>57</xdr:row>
      <xdr:rowOff>163067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03016"/>
          <a:ext cx="838200" cy="3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163067</xdr:rowOff>
    </xdr:from>
    <xdr:to>
      <xdr:col>19</xdr:col>
      <xdr:colOff>177800</xdr:colOff>
      <xdr:row>58</xdr:row>
      <xdr:rowOff>4380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35717"/>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4380</xdr:rowOff>
    </xdr:from>
    <xdr:to>
      <xdr:col>15</xdr:col>
      <xdr:colOff>50800</xdr:colOff>
      <xdr:row>58</xdr:row>
      <xdr:rowOff>7371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48480"/>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167395</xdr:rowOff>
    </xdr:from>
    <xdr:to>
      <xdr:col>10</xdr:col>
      <xdr:colOff>114300</xdr:colOff>
      <xdr:row>58</xdr:row>
      <xdr:rowOff>7371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97145"/>
          <a:ext cx="889000" cy="35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79566</xdr:rowOff>
    </xdr:from>
    <xdr:to>
      <xdr:col>24</xdr:col>
      <xdr:colOff>114300</xdr:colOff>
      <xdr:row>58</xdr:row>
      <xdr:rowOff>9716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28260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112267</xdr:rowOff>
    </xdr:from>
    <xdr:to>
      <xdr:col>20</xdr:col>
      <xdr:colOff>38100</xdr:colOff>
      <xdr:row>58</xdr:row>
      <xdr:rowOff>42417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33544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7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125030</xdr:rowOff>
    </xdr:from>
    <xdr:to>
      <xdr:col>15</xdr:col>
      <xdr:colOff>101600</xdr:colOff>
      <xdr:row>58</xdr:row>
      <xdr:rowOff>55180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46307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128021</xdr:rowOff>
    </xdr:from>
    <xdr:to>
      <xdr:col>10</xdr:col>
      <xdr:colOff>165100</xdr:colOff>
      <xdr:row>58</xdr:row>
      <xdr:rowOff>58171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49298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9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116595</xdr:rowOff>
    </xdr:from>
    <xdr:to>
      <xdr:col>6</xdr:col>
      <xdr:colOff>38100</xdr:colOff>
      <xdr:row>56</xdr:row>
      <xdr:rowOff>46745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4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37872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3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140401</xdr:rowOff>
    </xdr:from>
    <xdr:to>
      <xdr:col>24</xdr:col>
      <xdr:colOff>63500</xdr:colOff>
      <xdr:row>77</xdr:row>
      <xdr:rowOff>75220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70601"/>
          <a:ext cx="838200" cy="10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75220</xdr:rowOff>
    </xdr:from>
    <xdr:to>
      <xdr:col>19</xdr:col>
      <xdr:colOff>177800</xdr:colOff>
      <xdr:row>77</xdr:row>
      <xdr:rowOff>131843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76870"/>
          <a:ext cx="889000" cy="5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103482</xdr:rowOff>
    </xdr:from>
    <xdr:to>
      <xdr:col>15</xdr:col>
      <xdr:colOff>50800</xdr:colOff>
      <xdr:row>77</xdr:row>
      <xdr:rowOff>131843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05132"/>
          <a:ext cx="889000" cy="2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103482</xdr:rowOff>
    </xdr:from>
    <xdr:to>
      <xdr:col>10</xdr:col>
      <xdr:colOff>114300</xdr:colOff>
      <xdr:row>78</xdr:row>
      <xdr:rowOff>116946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05132"/>
          <a:ext cx="889000" cy="18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89601</xdr:rowOff>
    </xdr:from>
    <xdr:to>
      <xdr:col>24</xdr:col>
      <xdr:colOff>114300</xdr:colOff>
      <xdr:row>77</xdr:row>
      <xdr:rowOff>19751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68028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24420</xdr:rowOff>
    </xdr:from>
    <xdr:to>
      <xdr:col>20</xdr:col>
      <xdr:colOff>38100</xdr:colOff>
      <xdr:row>77</xdr:row>
      <xdr:rowOff>126020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2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117147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1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81043</xdr:rowOff>
    </xdr:from>
    <xdr:to>
      <xdr:col>15</xdr:col>
      <xdr:colOff>101600</xdr:colOff>
      <xdr:row>78</xdr:row>
      <xdr:rowOff>11193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8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2320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75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52682</xdr:rowOff>
    </xdr:from>
    <xdr:to>
      <xdr:col>10</xdr:col>
      <xdr:colOff>165100</xdr:colOff>
      <xdr:row>77</xdr:row>
      <xdr:rowOff>154282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5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145409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4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66146</xdr:rowOff>
    </xdr:from>
    <xdr:to>
      <xdr:col>6</xdr:col>
      <xdr:colOff>38100</xdr:colOff>
      <xdr:row>78</xdr:row>
      <xdr:rowOff>167746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3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158873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3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156693</xdr:rowOff>
    </xdr:from>
    <xdr:to>
      <xdr:col>24</xdr:col>
      <xdr:colOff>63500</xdr:colOff>
      <xdr:row>99</xdr:row>
      <xdr:rowOff>6045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958793"/>
          <a:ext cx="8382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127081</xdr:rowOff>
    </xdr:from>
    <xdr:to>
      <xdr:col>19</xdr:col>
      <xdr:colOff>177800</xdr:colOff>
      <xdr:row>99</xdr:row>
      <xdr:rowOff>6045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929181"/>
          <a:ext cx="889000" cy="5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67813</xdr:rowOff>
    </xdr:from>
    <xdr:to>
      <xdr:col>15</xdr:col>
      <xdr:colOff>50800</xdr:colOff>
      <xdr:row>98</xdr:row>
      <xdr:rowOff>127081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69913"/>
          <a:ext cx="889000" cy="5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67813</xdr:rowOff>
    </xdr:from>
    <xdr:to>
      <xdr:col>10</xdr:col>
      <xdr:colOff>114300</xdr:colOff>
      <xdr:row>98</xdr:row>
      <xdr:rowOff>168092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69913"/>
          <a:ext cx="889000" cy="10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105893</xdr:rowOff>
    </xdr:from>
    <xdr:to>
      <xdr:col>24</xdr:col>
      <xdr:colOff>114300</xdr:colOff>
      <xdr:row>99</xdr:row>
      <xdr:rowOff>36043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90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20820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2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126695</xdr:rowOff>
    </xdr:from>
    <xdr:to>
      <xdr:col>20</xdr:col>
      <xdr:colOff>38100</xdr:colOff>
      <xdr:row>99</xdr:row>
      <xdr:rowOff>56845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92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47972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702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76281</xdr:rowOff>
    </xdr:from>
    <xdr:to>
      <xdr:col>15</xdr:col>
      <xdr:colOff>101600</xdr:colOff>
      <xdr:row>99</xdr:row>
      <xdr:rowOff>6431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7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169008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7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17013</xdr:rowOff>
    </xdr:from>
    <xdr:to>
      <xdr:col>10</xdr:col>
      <xdr:colOff>165100</xdr:colOff>
      <xdr:row>98</xdr:row>
      <xdr:rowOff>118613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1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109740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1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117292</xdr:rowOff>
    </xdr:from>
    <xdr:to>
      <xdr:col>6</xdr:col>
      <xdr:colOff>38100</xdr:colOff>
      <xdr:row>99</xdr:row>
      <xdr:rowOff>47442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38569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1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88428</xdr:rowOff>
    </xdr:from>
    <xdr:to>
      <xdr:col>55</xdr:col>
      <xdr:colOff>0</xdr:colOff>
      <xdr:row>39</xdr:row>
      <xdr:rowOff>88428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749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88428</xdr:rowOff>
    </xdr:from>
    <xdr:to>
      <xdr:col>50</xdr:col>
      <xdr:colOff>114300</xdr:colOff>
      <xdr:row>39</xdr:row>
      <xdr:rowOff>88428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74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88428</xdr:rowOff>
    </xdr:from>
    <xdr:to>
      <xdr:col>45</xdr:col>
      <xdr:colOff>177800</xdr:colOff>
      <xdr:row>39</xdr:row>
      <xdr:rowOff>88755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77497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146231</xdr:rowOff>
    </xdr:from>
    <xdr:to>
      <xdr:col>41</xdr:col>
      <xdr:colOff>50800</xdr:colOff>
      <xdr:row>39</xdr:row>
      <xdr:rowOff>88755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489881"/>
          <a:ext cx="889000" cy="28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37628</xdr:rowOff>
    </xdr:from>
    <xdr:to>
      <xdr:col>55</xdr:col>
      <xdr:colOff>50800</xdr:colOff>
      <xdr:row>39</xdr:row>
      <xdr:rowOff>139228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2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124005</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391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37628</xdr:rowOff>
    </xdr:from>
    <xdr:to>
      <xdr:col>50</xdr:col>
      <xdr:colOff>165100</xdr:colOff>
      <xdr:row>39</xdr:row>
      <xdr:rowOff>139228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2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130355</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82333" y="68169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37628</xdr:rowOff>
    </xdr:from>
    <xdr:to>
      <xdr:col>46</xdr:col>
      <xdr:colOff>38100</xdr:colOff>
      <xdr:row>39</xdr:row>
      <xdr:rowOff>139228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2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130355</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8169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37955</xdr:rowOff>
    </xdr:from>
    <xdr:to>
      <xdr:col>41</xdr:col>
      <xdr:colOff>101600</xdr:colOff>
      <xdr:row>39</xdr:row>
      <xdr:rowOff>139555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2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130682</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817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95431</xdr:rowOff>
    </xdr:from>
    <xdr:to>
      <xdr:col>36</xdr:col>
      <xdr:colOff>165100</xdr:colOff>
      <xdr:row>38</xdr:row>
      <xdr:rowOff>25581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3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42108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130328</xdr:rowOff>
    </xdr:from>
    <xdr:to>
      <xdr:col>55</xdr:col>
      <xdr:colOff>0</xdr:colOff>
      <xdr:row>58</xdr:row>
      <xdr:rowOff>132861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74428"/>
          <a:ext cx="8382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132861</xdr:rowOff>
    </xdr:from>
    <xdr:to>
      <xdr:col>50</xdr:col>
      <xdr:colOff>114300</xdr:colOff>
      <xdr:row>58</xdr:row>
      <xdr:rowOff>143263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76961"/>
          <a:ext cx="8890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143263</xdr:rowOff>
    </xdr:from>
    <xdr:to>
      <xdr:col>45</xdr:col>
      <xdr:colOff>177800</xdr:colOff>
      <xdr:row>58</xdr:row>
      <xdr:rowOff>144672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87363"/>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132804</xdr:rowOff>
    </xdr:from>
    <xdr:to>
      <xdr:col>41</xdr:col>
      <xdr:colOff>50800</xdr:colOff>
      <xdr:row>58</xdr:row>
      <xdr:rowOff>144672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76904"/>
          <a:ext cx="8890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79528</xdr:rowOff>
    </xdr:from>
    <xdr:to>
      <xdr:col>55</xdr:col>
      <xdr:colOff>50800</xdr:colOff>
      <xdr:row>59</xdr:row>
      <xdr:rowOff>9678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165905</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3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82061</xdr:rowOff>
    </xdr:from>
    <xdr:to>
      <xdr:col>50</xdr:col>
      <xdr:colOff>165100</xdr:colOff>
      <xdr:row>59</xdr:row>
      <xdr:rowOff>12211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3338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1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92463</xdr:rowOff>
    </xdr:from>
    <xdr:to>
      <xdr:col>46</xdr:col>
      <xdr:colOff>38100</xdr:colOff>
      <xdr:row>59</xdr:row>
      <xdr:rowOff>22613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13740</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2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93872</xdr:rowOff>
    </xdr:from>
    <xdr:to>
      <xdr:col>41</xdr:col>
      <xdr:colOff>101600</xdr:colOff>
      <xdr:row>59</xdr:row>
      <xdr:rowOff>24022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15149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3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82004</xdr:rowOff>
    </xdr:from>
    <xdr:to>
      <xdr:col>36</xdr:col>
      <xdr:colOff>165100</xdr:colOff>
      <xdr:row>59</xdr:row>
      <xdr:rowOff>12154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2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3281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1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132708</xdr:rowOff>
    </xdr:from>
    <xdr:to>
      <xdr:col>55</xdr:col>
      <xdr:colOff>0</xdr:colOff>
      <xdr:row>78</xdr:row>
      <xdr:rowOff>135223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05808"/>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132708</xdr:rowOff>
    </xdr:from>
    <xdr:to>
      <xdr:col>50</xdr:col>
      <xdr:colOff>114300</xdr:colOff>
      <xdr:row>79</xdr:row>
      <xdr:rowOff>19456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05808"/>
          <a:ext cx="889000" cy="5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8350</xdr:rowOff>
    </xdr:from>
    <xdr:to>
      <xdr:col>45</xdr:col>
      <xdr:colOff>177800</xdr:colOff>
      <xdr:row>79</xdr:row>
      <xdr:rowOff>19456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52900"/>
          <a:ext cx="889000" cy="1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149034</xdr:rowOff>
    </xdr:from>
    <xdr:to>
      <xdr:col>41</xdr:col>
      <xdr:colOff>50800</xdr:colOff>
      <xdr:row>79</xdr:row>
      <xdr:rowOff>8350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22134"/>
          <a:ext cx="889000" cy="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84423</xdr:rowOff>
    </xdr:from>
    <xdr:to>
      <xdr:col>55</xdr:col>
      <xdr:colOff>50800</xdr:colOff>
      <xdr:row>79</xdr:row>
      <xdr:rowOff>14573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5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6138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81908</xdr:rowOff>
    </xdr:from>
    <xdr:to>
      <xdr:col>50</xdr:col>
      <xdr:colOff>165100</xdr:colOff>
      <xdr:row>79</xdr:row>
      <xdr:rowOff>12058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5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3185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4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140106</xdr:rowOff>
    </xdr:from>
    <xdr:to>
      <xdr:col>46</xdr:col>
      <xdr:colOff>38100</xdr:colOff>
      <xdr:row>79</xdr:row>
      <xdr:rowOff>70256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1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61383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60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129000</xdr:rowOff>
    </xdr:from>
    <xdr:to>
      <xdr:col>41</xdr:col>
      <xdr:colOff>101600</xdr:colOff>
      <xdr:row>79</xdr:row>
      <xdr:rowOff>59150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0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50277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9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98234</xdr:rowOff>
    </xdr:from>
    <xdr:to>
      <xdr:col>36</xdr:col>
      <xdr:colOff>165100</xdr:colOff>
      <xdr:row>79</xdr:row>
      <xdr:rowOff>28384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7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19511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6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8865</xdr:rowOff>
    </xdr:from>
    <xdr:to>
      <xdr:col>55</xdr:col>
      <xdr:colOff>0</xdr:colOff>
      <xdr:row>97</xdr:row>
      <xdr:rowOff>40653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468065"/>
          <a:ext cx="838200" cy="20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8865</xdr:rowOff>
    </xdr:from>
    <xdr:to>
      <xdr:col>50</xdr:col>
      <xdr:colOff>114300</xdr:colOff>
      <xdr:row>97</xdr:row>
      <xdr:rowOff>40500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68065"/>
          <a:ext cx="889000" cy="20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1815</xdr:rowOff>
    </xdr:from>
    <xdr:to>
      <xdr:col>45</xdr:col>
      <xdr:colOff>177800</xdr:colOff>
      <xdr:row>97</xdr:row>
      <xdr:rowOff>40500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32465"/>
          <a:ext cx="889000" cy="3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169481</xdr:rowOff>
    </xdr:from>
    <xdr:to>
      <xdr:col>41</xdr:col>
      <xdr:colOff>50800</xdr:colOff>
      <xdr:row>97</xdr:row>
      <xdr:rowOff>1815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28681"/>
          <a:ext cx="889000" cy="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161303</xdr:rowOff>
    </xdr:from>
    <xdr:to>
      <xdr:col>55</xdr:col>
      <xdr:colOff>50800</xdr:colOff>
      <xdr:row>97</xdr:row>
      <xdr:rowOff>91453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2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76230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3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129515</xdr:rowOff>
    </xdr:from>
    <xdr:to>
      <xdr:col>50</xdr:col>
      <xdr:colOff>165100</xdr:colOff>
      <xdr:row>96</xdr:row>
      <xdr:rowOff>59665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1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76192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19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161150</xdr:rowOff>
    </xdr:from>
    <xdr:to>
      <xdr:col>46</xdr:col>
      <xdr:colOff>38100</xdr:colOff>
      <xdr:row>97</xdr:row>
      <xdr:rowOff>91300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82427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1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122465</xdr:rowOff>
    </xdr:from>
    <xdr:to>
      <xdr:col>41</xdr:col>
      <xdr:colOff>101600</xdr:colOff>
      <xdr:row>97</xdr:row>
      <xdr:rowOff>52615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8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43742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7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118681</xdr:rowOff>
    </xdr:from>
    <xdr:to>
      <xdr:col>36</xdr:col>
      <xdr:colOff>165100</xdr:colOff>
      <xdr:row>97</xdr:row>
      <xdr:rowOff>48831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7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39958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7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144435</xdr:rowOff>
    </xdr:from>
    <xdr:to>
      <xdr:col>85</xdr:col>
      <xdr:colOff>127000</xdr:colOff>
      <xdr:row>37</xdr:row>
      <xdr:rowOff>159359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88085"/>
          <a:ext cx="838200" cy="1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156420</xdr:rowOff>
    </xdr:from>
    <xdr:to>
      <xdr:col>81</xdr:col>
      <xdr:colOff>50800</xdr:colOff>
      <xdr:row>37</xdr:row>
      <xdr:rowOff>159359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00070"/>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156420</xdr:rowOff>
    </xdr:from>
    <xdr:to>
      <xdr:col>76</xdr:col>
      <xdr:colOff>114300</xdr:colOff>
      <xdr:row>37</xdr:row>
      <xdr:rowOff>163050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00070"/>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118538</xdr:rowOff>
    </xdr:from>
    <xdr:to>
      <xdr:col>71</xdr:col>
      <xdr:colOff>177800</xdr:colOff>
      <xdr:row>37</xdr:row>
      <xdr:rowOff>163050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62188"/>
          <a:ext cx="889000" cy="4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93635</xdr:rowOff>
    </xdr:from>
    <xdr:to>
      <xdr:col>85</xdr:col>
      <xdr:colOff>177800</xdr:colOff>
      <xdr:row>38</xdr:row>
      <xdr:rowOff>23785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116512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8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108560</xdr:rowOff>
    </xdr:from>
    <xdr:to>
      <xdr:col>81</xdr:col>
      <xdr:colOff>101600</xdr:colOff>
      <xdr:row>38</xdr:row>
      <xdr:rowOff>38709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522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55237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2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105620</xdr:rowOff>
    </xdr:from>
    <xdr:to>
      <xdr:col>76</xdr:col>
      <xdr:colOff>165100</xdr:colOff>
      <xdr:row>38</xdr:row>
      <xdr:rowOff>35770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4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52297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112250</xdr:rowOff>
    </xdr:from>
    <xdr:to>
      <xdr:col>72</xdr:col>
      <xdr:colOff>38100</xdr:colOff>
      <xdr:row>38</xdr:row>
      <xdr:rowOff>42400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58927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3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67738</xdr:rowOff>
    </xdr:from>
    <xdr:to>
      <xdr:col>67</xdr:col>
      <xdr:colOff>101600</xdr:colOff>
      <xdr:row>37</xdr:row>
      <xdr:rowOff>169339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113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14415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8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129331</xdr:rowOff>
    </xdr:from>
    <xdr:to>
      <xdr:col>85</xdr:col>
      <xdr:colOff>127000</xdr:colOff>
      <xdr:row>57</xdr:row>
      <xdr:rowOff>167983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01981"/>
          <a:ext cx="838200" cy="3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167983</xdr:rowOff>
    </xdr:from>
    <xdr:to>
      <xdr:col>81</xdr:col>
      <xdr:colOff>50800</xdr:colOff>
      <xdr:row>58</xdr:row>
      <xdr:rowOff>3569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40633"/>
          <a:ext cx="889000" cy="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3569</xdr:rowOff>
    </xdr:from>
    <xdr:to>
      <xdr:col>76</xdr:col>
      <xdr:colOff>114300</xdr:colOff>
      <xdr:row>58</xdr:row>
      <xdr:rowOff>25564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47669"/>
          <a:ext cx="889000" cy="2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1722</xdr:rowOff>
    </xdr:from>
    <xdr:to>
      <xdr:col>71</xdr:col>
      <xdr:colOff>177800</xdr:colOff>
      <xdr:row>58</xdr:row>
      <xdr:rowOff>25564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45822"/>
          <a:ext cx="889000" cy="2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78531</xdr:rowOff>
    </xdr:from>
    <xdr:to>
      <xdr:col>85</xdr:col>
      <xdr:colOff>177800</xdr:colOff>
      <xdr:row>58</xdr:row>
      <xdr:rowOff>8681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5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164908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6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117183</xdr:rowOff>
    </xdr:from>
    <xdr:to>
      <xdr:col>81</xdr:col>
      <xdr:colOff>101600</xdr:colOff>
      <xdr:row>58</xdr:row>
      <xdr:rowOff>47333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8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38460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8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124219</xdr:rowOff>
    </xdr:from>
    <xdr:to>
      <xdr:col>76</xdr:col>
      <xdr:colOff>165100</xdr:colOff>
      <xdr:row>58</xdr:row>
      <xdr:rowOff>54369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45496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8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146214</xdr:rowOff>
    </xdr:from>
    <xdr:to>
      <xdr:col>72</xdr:col>
      <xdr:colOff>38100</xdr:colOff>
      <xdr:row>58</xdr:row>
      <xdr:rowOff>76364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1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67491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122372</xdr:rowOff>
    </xdr:from>
    <xdr:to>
      <xdr:col>67</xdr:col>
      <xdr:colOff>101600</xdr:colOff>
      <xdr:row>58</xdr:row>
      <xdr:rowOff>52522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9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43649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8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136660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09760"/>
          <a:ext cx="8382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136660</xdr:rowOff>
    </xdr:from>
    <xdr:to>
      <xdr:col>81</xdr:col>
      <xdr:colOff>50800</xdr:colOff>
      <xdr:row>78</xdr:row>
      <xdr:rowOff>136911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09760"/>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130488</xdr:rowOff>
    </xdr:from>
    <xdr:to>
      <xdr:col>76</xdr:col>
      <xdr:colOff>114300</xdr:colOff>
      <xdr:row>78</xdr:row>
      <xdr:rowOff>136911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03588"/>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120498</xdr:rowOff>
    </xdr:from>
    <xdr:to>
      <xdr:col>71</xdr:col>
      <xdr:colOff>177800</xdr:colOff>
      <xdr:row>78</xdr:row>
      <xdr:rowOff>130488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93598"/>
          <a:ext cx="8890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85860</xdr:rowOff>
    </xdr:from>
    <xdr:to>
      <xdr:col>81</xdr:col>
      <xdr:colOff>101600</xdr:colOff>
      <xdr:row>79</xdr:row>
      <xdr:rowOff>16010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7137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5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86111</xdr:rowOff>
    </xdr:from>
    <xdr:to>
      <xdr:col>76</xdr:col>
      <xdr:colOff>165100</xdr:colOff>
      <xdr:row>79</xdr:row>
      <xdr:rowOff>16261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5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7388</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51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79688</xdr:rowOff>
    </xdr:from>
    <xdr:to>
      <xdr:col>72</xdr:col>
      <xdr:colOff>38100</xdr:colOff>
      <xdr:row>79</xdr:row>
      <xdr:rowOff>9838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965</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45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69698</xdr:rowOff>
    </xdr:from>
    <xdr:to>
      <xdr:col>67</xdr:col>
      <xdr:colOff>101600</xdr:colOff>
      <xdr:row>78</xdr:row>
      <xdr:rowOff>171298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162425</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35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152209</xdr:rowOff>
    </xdr:from>
    <xdr:to>
      <xdr:col>85</xdr:col>
      <xdr:colOff>127000</xdr:colOff>
      <xdr:row>96</xdr:row>
      <xdr:rowOff>162928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11409"/>
          <a:ext cx="838200" cy="1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147993</xdr:rowOff>
    </xdr:from>
    <xdr:to>
      <xdr:col>81</xdr:col>
      <xdr:colOff>50800</xdr:colOff>
      <xdr:row>96</xdr:row>
      <xdr:rowOff>152209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07193"/>
          <a:ext cx="889000" cy="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147993</xdr:rowOff>
    </xdr:from>
    <xdr:to>
      <xdr:col>76</xdr:col>
      <xdr:colOff>114300</xdr:colOff>
      <xdr:row>96</xdr:row>
      <xdr:rowOff>159156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07193"/>
          <a:ext cx="889000" cy="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159156</xdr:rowOff>
    </xdr:from>
    <xdr:to>
      <xdr:col>71</xdr:col>
      <xdr:colOff>177800</xdr:colOff>
      <xdr:row>96</xdr:row>
      <xdr:rowOff>170562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18356"/>
          <a:ext cx="889000" cy="1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112128</xdr:rowOff>
    </xdr:from>
    <xdr:to>
      <xdr:col>85</xdr:col>
      <xdr:colOff>177800</xdr:colOff>
      <xdr:row>97</xdr:row>
      <xdr:rowOff>42278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7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90555</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4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101409</xdr:rowOff>
    </xdr:from>
    <xdr:to>
      <xdr:col>81</xdr:col>
      <xdr:colOff>101600</xdr:colOff>
      <xdr:row>97</xdr:row>
      <xdr:rowOff>31559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6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22686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5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97193</xdr:rowOff>
    </xdr:from>
    <xdr:to>
      <xdr:col>76</xdr:col>
      <xdr:colOff>165100</xdr:colOff>
      <xdr:row>97</xdr:row>
      <xdr:rowOff>27343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18470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108356</xdr:rowOff>
    </xdr:from>
    <xdr:to>
      <xdr:col>72</xdr:col>
      <xdr:colOff>38100</xdr:colOff>
      <xdr:row>97</xdr:row>
      <xdr:rowOff>38506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6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29633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6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119762</xdr:rowOff>
    </xdr:from>
    <xdr:to>
      <xdr:col>67</xdr:col>
      <xdr:colOff>101600</xdr:colOff>
      <xdr:row>97</xdr:row>
      <xdr:rowOff>49912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7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41039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7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土木費については、</a:t>
          </a:r>
          <a:r>
            <a:rPr kumimoji="1" lang="ja-JP" altLang="ja-JP" sz="1100" baseline="0">
              <a:solidFill>
                <a:schemeClr val="dk1"/>
              </a:solidFill>
              <a:effectLst/>
              <a:latin typeface="+mn-lt"/>
              <a:ea typeface="+mn-ea"/>
              <a:cs typeface="+mn-cs"/>
            </a:rPr>
            <a:t>前年度と比較して大きく</a:t>
          </a:r>
          <a:r>
            <a:rPr kumimoji="1" lang="ja-JP" altLang="en-US" sz="1100" baseline="0">
              <a:solidFill>
                <a:schemeClr val="dk1"/>
              </a:solidFill>
              <a:effectLst/>
              <a:latin typeface="+mn-lt"/>
              <a:ea typeface="+mn-ea"/>
              <a:cs typeface="+mn-cs"/>
            </a:rPr>
            <a:t>減額している。主な要因としては、令和５年度に計上された</a:t>
          </a:r>
          <a:r>
            <a:rPr kumimoji="1" lang="ja-JP" altLang="ja-JP" sz="1100" baseline="0">
              <a:solidFill>
                <a:schemeClr val="dk1"/>
              </a:solidFill>
              <a:effectLst/>
              <a:latin typeface="+mn-lt"/>
              <a:ea typeface="+mn-ea"/>
              <a:cs typeface="+mn-cs"/>
            </a:rPr>
            <a:t>川角駅周辺地区整備事業返還金の皆</a:t>
          </a:r>
          <a:r>
            <a:rPr kumimoji="1" lang="ja-JP" altLang="en-US" sz="1100" baseline="0">
              <a:solidFill>
                <a:schemeClr val="dk1"/>
              </a:solidFill>
              <a:effectLst/>
              <a:latin typeface="+mn-lt"/>
              <a:ea typeface="+mn-ea"/>
              <a:cs typeface="+mn-cs"/>
            </a:rPr>
            <a:t>減</a:t>
          </a:r>
          <a:r>
            <a:rPr kumimoji="1" lang="ja-JP" altLang="ja-JP"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350,045</a:t>
          </a:r>
          <a:r>
            <a:rPr kumimoji="1" lang="ja-JP" altLang="ja-JP" sz="1100" baseline="0">
              <a:solidFill>
                <a:schemeClr val="dk1"/>
              </a:solidFill>
              <a:effectLst/>
              <a:latin typeface="+mn-lt"/>
              <a:ea typeface="+mn-ea"/>
              <a:cs typeface="+mn-cs"/>
            </a:rPr>
            <a:t>千円）が考えられる。また、</a:t>
          </a:r>
          <a:r>
            <a:rPr kumimoji="1" lang="ja-JP" altLang="en-US" sz="1100" baseline="0">
              <a:solidFill>
                <a:schemeClr val="dk1"/>
              </a:solidFill>
              <a:effectLst/>
              <a:latin typeface="+mn-lt"/>
              <a:ea typeface="+mn-ea"/>
              <a:cs typeface="+mn-cs"/>
            </a:rPr>
            <a:t>民生費については、児童福祉費の増額（施設型給付費等負担金など）、社会福祉費の増額（福祉会館昇降機設置事業など）などが主な要因となり増額している。</a:t>
          </a:r>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類似団体との比較でみると、</a:t>
          </a:r>
          <a:r>
            <a:rPr kumimoji="1" lang="ja-JP" altLang="ja-JP" sz="1100" baseline="0">
              <a:solidFill>
                <a:schemeClr val="dk1"/>
              </a:solidFill>
              <a:effectLst/>
              <a:latin typeface="+mn-lt"/>
              <a:ea typeface="+mn-ea"/>
              <a:cs typeface="+mn-cs"/>
            </a:rPr>
            <a:t>全体として</a:t>
          </a:r>
          <a:r>
            <a:rPr kumimoji="1" lang="ja-JP" altLang="en-US" sz="1100" baseline="0">
              <a:solidFill>
                <a:schemeClr val="dk1"/>
              </a:solidFill>
              <a:effectLst/>
              <a:latin typeface="+mn-lt"/>
              <a:ea typeface="+mn-ea"/>
              <a:cs typeface="+mn-cs"/>
            </a:rPr>
            <a:t>ほ</a:t>
          </a:r>
          <a:r>
            <a:rPr kumimoji="1" lang="ja-JP" altLang="ja-JP" sz="1100" baseline="0">
              <a:solidFill>
                <a:schemeClr val="dk1"/>
              </a:solidFill>
              <a:effectLst/>
              <a:latin typeface="+mn-lt"/>
              <a:ea typeface="+mn-ea"/>
              <a:cs typeface="+mn-cs"/>
            </a:rPr>
            <a:t>とんどが類似団体平均値より低い結果となっている。必要な事業を適切に実施しつつ、業務の効率化などにより経費の削減に努めていく。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埼玉県毛呂山町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財政調整基金については、前年度から</a:t>
          </a:r>
          <a:r>
            <a:rPr kumimoji="1" lang="ja-JP" altLang="en-US" sz="1100">
              <a:solidFill>
                <a:schemeClr val="dk1"/>
              </a:solidFill>
              <a:effectLst/>
              <a:latin typeface="+mn-lt"/>
              <a:ea typeface="+mn-ea"/>
              <a:cs typeface="+mn-cs"/>
            </a:rPr>
            <a:t>３０，０８１</a:t>
          </a:r>
          <a:r>
            <a:rPr kumimoji="1" lang="ja-JP" altLang="ja-JP" sz="1100">
              <a:solidFill>
                <a:schemeClr val="dk1"/>
              </a:solidFill>
              <a:effectLst/>
              <a:latin typeface="+mn-lt"/>
              <a:ea typeface="+mn-ea"/>
              <a:cs typeface="+mn-cs"/>
            </a:rPr>
            <a:t>千円増加し</a:t>
          </a:r>
          <a:r>
            <a:rPr kumimoji="1" lang="ja-JP" altLang="en-US" sz="1100">
              <a:solidFill>
                <a:schemeClr val="dk1"/>
              </a:solidFill>
              <a:effectLst/>
              <a:latin typeface="+mn-lt"/>
              <a:ea typeface="+mn-ea"/>
              <a:cs typeface="+mn-cs"/>
            </a:rPr>
            <a:t>た。標準財政規模比では０．２６</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が年度末残高は令和２年度以降毎年増加している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実質単年度収支は</a:t>
          </a:r>
          <a:r>
            <a:rPr kumimoji="1" lang="ja-JP" altLang="en-US" sz="1100">
              <a:solidFill>
                <a:schemeClr val="dk1"/>
              </a:solidFill>
              <a:effectLst/>
              <a:latin typeface="+mn-lt"/>
              <a:ea typeface="+mn-ea"/>
              <a:cs typeface="+mn-cs"/>
            </a:rPr>
            <a:t>令和２年度以降</a:t>
          </a:r>
          <a:r>
            <a:rPr kumimoji="1" lang="ja-JP" altLang="ja-JP" sz="1100">
              <a:solidFill>
                <a:schemeClr val="dk1"/>
              </a:solidFill>
              <a:effectLst/>
              <a:latin typeface="+mn-lt"/>
              <a:ea typeface="+mn-ea"/>
              <a:cs typeface="+mn-cs"/>
            </a:rPr>
            <a:t>黒字を維持しており、今後についても自主財源の確保や国・県の補助金の活用により健全な行財政運営に努めていく。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埼玉県毛呂山町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赤字を生じている会計はなく、健全な数値であると言えるものの、特別会計の多くは一般会計からの繰出金に依存していることから、引き続き数値にとらわれることなく各種業務の在り方などについて検討し、健全な財政運営に努めていく必要があ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W9" sqref="W9:AL11"/>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12652763</v>
      </c>
      <c r="BO4" s="371"/>
      <c r="BP4" s="371"/>
      <c r="BQ4" s="371"/>
      <c r="BR4" s="371"/>
      <c r="BS4" s="371"/>
      <c r="BT4" s="371"/>
      <c r="BU4" s="372"/>
      <c r="BV4" s="370">
        <v>12202719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5.9</v>
      </c>
      <c r="CU4" s="377"/>
      <c r="CV4" s="377"/>
      <c r="CW4" s="377"/>
      <c r="CX4" s="377"/>
      <c r="CY4" s="377"/>
      <c r="CZ4" s="377"/>
      <c r="DA4" s="378"/>
      <c r="DB4" s="376">
        <v>5</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12199941</v>
      </c>
      <c r="BO5" s="408"/>
      <c r="BP5" s="408"/>
      <c r="BQ5" s="408"/>
      <c r="BR5" s="408"/>
      <c r="BS5" s="408"/>
      <c r="BT5" s="408"/>
      <c r="BU5" s="409"/>
      <c r="BV5" s="407">
        <v>11804702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91.1</v>
      </c>
      <c r="CU5" s="405"/>
      <c r="CV5" s="405"/>
      <c r="CW5" s="405"/>
      <c r="CX5" s="405"/>
      <c r="CY5" s="405"/>
      <c r="CZ5" s="405"/>
      <c r="DA5" s="406"/>
      <c r="DB5" s="404">
        <v>92.3</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452822</v>
      </c>
      <c r="BO6" s="408"/>
      <c r="BP6" s="408"/>
      <c r="BQ6" s="408"/>
      <c r="BR6" s="408"/>
      <c r="BS6" s="408"/>
      <c r="BT6" s="408"/>
      <c r="BU6" s="409"/>
      <c r="BV6" s="407">
        <v>398017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91.4</v>
      </c>
      <c r="CU6" s="445"/>
      <c r="CV6" s="445"/>
      <c r="CW6" s="445"/>
      <c r="CX6" s="445"/>
      <c r="CY6" s="445"/>
      <c r="CZ6" s="445"/>
      <c r="DA6" s="446"/>
      <c r="DB6" s="444">
        <v>93.1</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792</v>
      </c>
      <c r="BO7" s="408"/>
      <c r="BP7" s="408"/>
      <c r="BQ7" s="408"/>
      <c r="BR7" s="408"/>
      <c r="BS7" s="408"/>
      <c r="BT7" s="408"/>
      <c r="BU7" s="409"/>
      <c r="BV7" s="407">
        <v>32438</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7601858</v>
      </c>
      <c r="CU7" s="408"/>
      <c r="CV7" s="408"/>
      <c r="CW7" s="408"/>
      <c r="CX7" s="408"/>
      <c r="CY7" s="408"/>
      <c r="CZ7" s="408"/>
      <c r="DA7" s="409"/>
      <c r="DB7" s="407">
        <v>7335134</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452030</v>
      </c>
      <c r="BO8" s="408"/>
      <c r="BP8" s="408"/>
      <c r="BQ8" s="408"/>
      <c r="BR8" s="408"/>
      <c r="BS8" s="408"/>
      <c r="BT8" s="408"/>
      <c r="BU8" s="409"/>
      <c r="BV8" s="407">
        <v>365579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0.57999999999999996</v>
      </c>
      <c r="CU8" s="448"/>
      <c r="CV8" s="448"/>
      <c r="CW8" s="448"/>
      <c r="CX8" s="448"/>
      <c r="CY8" s="448"/>
      <c r="CZ8" s="448"/>
      <c r="DA8" s="449"/>
      <c r="DB8" s="447">
        <v>0.57999999999999996</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35366</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86451</v>
      </c>
      <c r="BO9" s="408"/>
      <c r="BP9" s="408"/>
      <c r="BQ9" s="408"/>
      <c r="BR9" s="408"/>
      <c r="BS9" s="408"/>
      <c r="BT9" s="408"/>
      <c r="BU9" s="409"/>
      <c r="BV9" s="407">
        <v>-101414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10.4</v>
      </c>
      <c r="CU9" s="405"/>
      <c r="CV9" s="405"/>
      <c r="CW9" s="405"/>
      <c r="CX9" s="405"/>
      <c r="CY9" s="405"/>
      <c r="CZ9" s="405"/>
      <c r="DA9" s="406"/>
      <c r="DB9" s="404">
        <v>11.1</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37275</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553578</v>
      </c>
      <c r="BO10" s="408"/>
      <c r="BP10" s="408"/>
      <c r="BQ10" s="408"/>
      <c r="BR10" s="408"/>
      <c r="BS10" s="408"/>
      <c r="BT10" s="408"/>
      <c r="BU10" s="409"/>
      <c r="BV10" s="407">
        <v>585022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32043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523497</v>
      </c>
      <c r="BO12" s="408"/>
      <c r="BP12" s="408"/>
      <c r="BQ12" s="408"/>
      <c r="BR12" s="408"/>
      <c r="BS12" s="408"/>
      <c r="BT12" s="408"/>
      <c r="BU12" s="409"/>
      <c r="BV12" s="407">
        <v>355013</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31177</v>
      </c>
      <c r="S13" s="492"/>
      <c r="T13" s="492"/>
      <c r="U13" s="492"/>
      <c r="V13" s="493"/>
      <c r="W13" s="423" t="s">
        <v>131</v>
      </c>
      <c r="X13" s="424"/>
      <c r="Y13" s="424"/>
      <c r="Z13" s="424"/>
      <c r="AA13" s="424"/>
      <c r="AB13" s="414"/>
      <c r="AC13" s="458">
        <v>201</v>
      </c>
      <c r="AD13" s="459"/>
      <c r="AE13" s="459"/>
      <c r="AF13" s="459"/>
      <c r="AG13" s="501"/>
      <c r="AH13" s="458">
        <v>239</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116532</v>
      </c>
      <c r="BO13" s="408"/>
      <c r="BP13" s="408"/>
      <c r="BQ13" s="408"/>
      <c r="BR13" s="408"/>
      <c r="BS13" s="408"/>
      <c r="BT13" s="408"/>
      <c r="BU13" s="409"/>
      <c r="BV13" s="407">
        <v>128595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8.1999999999999993</v>
      </c>
      <c r="CU13" s="405"/>
      <c r="CV13" s="405"/>
      <c r="CW13" s="405"/>
      <c r="CX13" s="405"/>
      <c r="CY13" s="405"/>
      <c r="CZ13" s="405"/>
      <c r="DA13" s="406"/>
      <c r="DB13" s="404">
        <v>8.1999999999999993</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32365</v>
      </c>
      <c r="S14" s="492"/>
      <c r="T14" s="492"/>
      <c r="U14" s="492"/>
      <c r="V14" s="493"/>
      <c r="W14" s="397"/>
      <c r="X14" s="398"/>
      <c r="Y14" s="398"/>
      <c r="Z14" s="398"/>
      <c r="AA14" s="398"/>
      <c r="AB14" s="387"/>
      <c r="AC14" s="494">
        <v>1.4</v>
      </c>
      <c r="AD14" s="495"/>
      <c r="AE14" s="495"/>
      <c r="AF14" s="495"/>
      <c r="AG14" s="496"/>
      <c r="AH14" s="494">
        <v>1.5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24.3</v>
      </c>
      <c r="CU14" s="506"/>
      <c r="CV14" s="506"/>
      <c r="CW14" s="506"/>
      <c r="CX14" s="506"/>
      <c r="CY14" s="506"/>
      <c r="CZ14" s="506"/>
      <c r="DA14" s="507"/>
      <c r="DB14" s="505">
        <v>25</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31593</v>
      </c>
      <c r="S15" s="492"/>
      <c r="T15" s="492"/>
      <c r="U15" s="492"/>
      <c r="V15" s="493"/>
      <c r="W15" s="423" t="s">
        <v>137</v>
      </c>
      <c r="X15" s="424"/>
      <c r="Y15" s="424"/>
      <c r="Z15" s="424"/>
      <c r="AA15" s="424"/>
      <c r="AB15" s="414"/>
      <c r="AC15" s="458">
        <v>3686</v>
      </c>
      <c r="AD15" s="459"/>
      <c r="AE15" s="459"/>
      <c r="AF15" s="459"/>
      <c r="AG15" s="501"/>
      <c r="AH15" s="458">
        <v>4070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3845740</v>
      </c>
      <c r="BO15" s="371"/>
      <c r="BP15" s="371"/>
      <c r="BQ15" s="371"/>
      <c r="BR15" s="371"/>
      <c r="BS15" s="371"/>
      <c r="BT15" s="371"/>
      <c r="BU15" s="372"/>
      <c r="BV15" s="370">
        <v>3676512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24.9</v>
      </c>
      <c r="AD16" s="495"/>
      <c r="AE16" s="495"/>
      <c r="AF16" s="495"/>
      <c r="AG16" s="496"/>
      <c r="AH16" s="494">
        <v>25.9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6594531</v>
      </c>
      <c r="BO16" s="408"/>
      <c r="BP16" s="408"/>
      <c r="BQ16" s="408"/>
      <c r="BR16" s="408"/>
      <c r="BS16" s="408"/>
      <c r="BT16" s="408"/>
      <c r="BU16" s="409"/>
      <c r="BV16" s="407">
        <v>6349909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10909</v>
      </c>
      <c r="AD17" s="459"/>
      <c r="AE17" s="459"/>
      <c r="AF17" s="459"/>
      <c r="AG17" s="501"/>
      <c r="AH17" s="458">
        <v>11429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4823520</v>
      </c>
      <c r="BO17" s="408"/>
      <c r="BP17" s="408"/>
      <c r="BQ17" s="408"/>
      <c r="BR17" s="408"/>
      <c r="BS17" s="408"/>
      <c r="BT17" s="408"/>
      <c r="BU17" s="409"/>
      <c r="BV17" s="407">
        <v>4597591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34.07</v>
      </c>
      <c r="M18" s="531"/>
      <c r="N18" s="531"/>
      <c r="O18" s="531"/>
      <c r="P18" s="531"/>
      <c r="Q18" s="531"/>
      <c r="R18" s="532"/>
      <c r="S18" s="532"/>
      <c r="T18" s="532"/>
      <c r="U18" s="532"/>
      <c r="V18" s="533"/>
      <c r="W18" s="425"/>
      <c r="X18" s="426"/>
      <c r="Y18" s="426"/>
      <c r="Z18" s="426"/>
      <c r="AA18" s="426"/>
      <c r="AB18" s="417"/>
      <c r="AC18" s="534">
        <v>73.7</v>
      </c>
      <c r="AD18" s="535"/>
      <c r="AE18" s="535"/>
      <c r="AF18" s="535"/>
      <c r="AG18" s="536"/>
      <c r="AH18" s="534">
        <v>72.599999999999994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7023285</v>
      </c>
      <c r="BO18" s="408"/>
      <c r="BP18" s="408"/>
      <c r="BQ18" s="408"/>
      <c r="BR18" s="408"/>
      <c r="BS18" s="408"/>
      <c r="BT18" s="408"/>
      <c r="BU18" s="409"/>
      <c r="BV18" s="407">
        <v>6828740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1038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9558487</v>
      </c>
      <c r="BO19" s="408"/>
      <c r="BP19" s="408"/>
      <c r="BQ19" s="408"/>
      <c r="BR19" s="408"/>
      <c r="BS19" s="408"/>
      <c r="BT19" s="408"/>
      <c r="BU19" s="409"/>
      <c r="BV19" s="407">
        <v>9288910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15764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7190145</v>
      </c>
      <c r="BO22" s="371"/>
      <c r="BP22" s="371"/>
      <c r="BQ22" s="371"/>
      <c r="BR22" s="371"/>
      <c r="BS22" s="371"/>
      <c r="BT22" s="371"/>
      <c r="BU22" s="372"/>
      <c r="BV22" s="370">
        <v>7431848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5551564</v>
      </c>
      <c r="BO23" s="408"/>
      <c r="BP23" s="408"/>
      <c r="BQ23" s="408"/>
      <c r="BR23" s="408"/>
      <c r="BS23" s="408"/>
      <c r="BT23" s="408"/>
      <c r="BU23" s="409"/>
      <c r="BV23" s="407">
        <v>6255353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7390</v>
      </c>
      <c r="R24" s="459"/>
      <c r="S24" s="459"/>
      <c r="T24" s="459"/>
      <c r="U24" s="459"/>
      <c r="V24" s="501"/>
      <c r="W24" s="553"/>
      <c r="X24" s="554"/>
      <c r="Y24" s="555"/>
      <c r="Z24" s="457" t="s">
        <v>162</v>
      </c>
      <c r="AA24" s="437"/>
      <c r="AB24" s="437"/>
      <c r="AC24" s="437"/>
      <c r="AD24" s="437"/>
      <c r="AE24" s="437"/>
      <c r="AF24" s="437"/>
      <c r="AG24" s="438"/>
      <c r="AH24" s="458">
        <v>216</v>
      </c>
      <c r="AI24" s="459"/>
      <c r="AJ24" s="459"/>
      <c r="AK24" s="459"/>
      <c r="AL24" s="501"/>
      <c r="AM24" s="458">
        <v>680832</v>
      </c>
      <c r="AN24" s="459"/>
      <c r="AO24" s="459"/>
      <c r="AP24" s="459"/>
      <c r="AQ24" s="459"/>
      <c r="AR24" s="501"/>
      <c r="AS24" s="458">
        <v>3152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2605818</v>
      </c>
      <c r="BO24" s="408"/>
      <c r="BP24" s="408"/>
      <c r="BQ24" s="408"/>
      <c r="BR24" s="408"/>
      <c r="BS24" s="408"/>
      <c r="BT24" s="408"/>
      <c r="BU24" s="409"/>
      <c r="BV24" s="407">
        <v>2359849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6300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1148023</v>
      </c>
      <c r="BO25" s="371"/>
      <c r="BP25" s="371"/>
      <c r="BQ25" s="371"/>
      <c r="BR25" s="371"/>
      <c r="BS25" s="371"/>
      <c r="BT25" s="371"/>
      <c r="BU25" s="372"/>
      <c r="BV25" s="370">
        <v>920777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6000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3180</v>
      </c>
      <c r="R27" s="459"/>
      <c r="S27" s="459"/>
      <c r="T27" s="459"/>
      <c r="U27" s="459"/>
      <c r="V27" s="501"/>
      <c r="W27" s="553"/>
      <c r="X27" s="554"/>
      <c r="Y27" s="555"/>
      <c r="Z27" s="457" t="s">
        <v>171</v>
      </c>
      <c r="AA27" s="437"/>
      <c r="AB27" s="437"/>
      <c r="AC27" s="437"/>
      <c r="AD27" s="437"/>
      <c r="AE27" s="437"/>
      <c r="AF27" s="437"/>
      <c r="AG27" s="438"/>
      <c r="AH27" s="458">
        <v>3</v>
      </c>
      <c r="AI27" s="459"/>
      <c r="AJ27" s="459"/>
      <c r="AK27" s="459"/>
      <c r="AL27" s="501"/>
      <c r="AM27" s="458">
        <v>11604</v>
      </c>
      <c r="AN27" s="459"/>
      <c r="AO27" s="459"/>
      <c r="AP27" s="459"/>
      <c r="AQ27" s="459"/>
      <c r="AR27" s="501"/>
      <c r="AS27" s="458">
        <v>3868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16624</v>
      </c>
      <c r="BO27" s="527"/>
      <c r="BP27" s="527"/>
      <c r="BQ27" s="527"/>
      <c r="BR27" s="527"/>
      <c r="BS27" s="527"/>
      <c r="BT27" s="527"/>
      <c r="BU27" s="528"/>
      <c r="BV27" s="526">
        <v>16623</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2600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1401426</v>
      </c>
      <c r="BO28" s="371"/>
      <c r="BP28" s="371"/>
      <c r="BQ28" s="371"/>
      <c r="BR28" s="371"/>
      <c r="BS28" s="371"/>
      <c r="BT28" s="371"/>
      <c r="BU28" s="372"/>
      <c r="BV28" s="370">
        <v>1371345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12</v>
      </c>
      <c r="M29" s="459"/>
      <c r="N29" s="459"/>
      <c r="O29" s="459"/>
      <c r="P29" s="501"/>
      <c r="Q29" s="458">
        <v>2440</v>
      </c>
      <c r="R29" s="459"/>
      <c r="S29" s="459"/>
      <c r="T29" s="459"/>
      <c r="U29" s="459"/>
      <c r="V29" s="501"/>
      <c r="W29" s="556"/>
      <c r="X29" s="557"/>
      <c r="Y29" s="558"/>
      <c r="Z29" s="457" t="s">
        <v>177</v>
      </c>
      <c r="AA29" s="437"/>
      <c r="AB29" s="437"/>
      <c r="AC29" s="437"/>
      <c r="AD29" s="437"/>
      <c r="AE29" s="437"/>
      <c r="AF29" s="437"/>
      <c r="AG29" s="438"/>
      <c r="AH29" s="458">
        <v>219</v>
      </c>
      <c r="AI29" s="459"/>
      <c r="AJ29" s="459"/>
      <c r="AK29" s="459"/>
      <c r="AL29" s="501"/>
      <c r="AM29" s="458">
        <v>692436</v>
      </c>
      <c r="AN29" s="459"/>
      <c r="AO29" s="459"/>
      <c r="AP29" s="459"/>
      <c r="AQ29" s="459"/>
      <c r="AR29" s="501"/>
      <c r="AS29" s="458">
        <v>3162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868614</v>
      </c>
      <c r="BO30" s="527"/>
      <c r="BP30" s="527"/>
      <c r="BQ30" s="527"/>
      <c r="BR30" s="527"/>
      <c r="BS30" s="527"/>
      <c r="BT30" s="527"/>
      <c r="BU30" s="528"/>
      <c r="BV30" s="526">
        <v>861163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水道事業特別会計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毛呂山・越生・鳩山公共下水道組合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株式会社　もろやま創成舎</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農業集落排水事業特別会計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西入間広域消防組合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埼玉西部環境保全組合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坂戸地区衛生組合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広域静苑組合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埼玉県後期高齢者医療広域連合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埼玉県後期高齢者医療広域連合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埼玉県市町村総合事務組合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埼玉県市町村総合事務組合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彩の国さいたま人づくり広域連合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qXh8i2v/rpHhWg5j2Gyvi0MWe6EQInqQ7aUjGBq7ztUzZ5pSAQh0sKQbDmMLmOHf1iq/ftFMh8rzpMJ3q0Digw==" saltValue="B3Is068o3SrapmPF8Auwn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D31" zoomScaleSheetLayoutView="100" workbookViewId="0">
      <selection activeCell="W9" sqref="W9:AL11"/>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529</v>
      </c>
      <c r="D34" s="1151"/>
      <c r="E34" s="1152"/>
      <c r="F34" s="32">
        <v>6.79</v>
      </c>
      <c r="G34" s="33">
        <v>7.27</v>
      </c>
      <c r="H34" s="33">
        <v>8.6199999999999992</v>
      </c>
      <c r="I34" s="33">
        <v>8.9700000000000006</v>
      </c>
      <c r="J34" s="34">
        <v>9.14</v>
      </c>
      <c r="K34" s="22"/>
      <c r="L34" s="22"/>
      <c r="M34" s="22"/>
      <c r="N34" s="22"/>
      <c r="O34" s="22"/>
      <c r="P34" s="22"/>
    </row>
    <row r="35" spans="1:16" ht="39" customHeight="1" x14ac:dyDescent="0.2">
      <c r="A35" s="22"/>
      <c r="B35" s="35"/>
      <c r="C35" s="1145" t="s">
        <v>530</v>
      </c>
      <c r="D35" s="1146"/>
      <c r="E35" s="1147"/>
      <c r="F35" s="36">
        <v>6.14</v>
      </c>
      <c r="G35" s="37">
        <v>5.81</v>
      </c>
      <c r="H35" s="37">
        <v>6.48</v>
      </c>
      <c r="I35" s="37">
        <v>4.9800000000000004</v>
      </c>
      <c r="J35" s="38">
        <v>5.94</v>
      </c>
      <c r="K35" s="22"/>
      <c r="L35" s="22"/>
      <c r="M35" s="22"/>
      <c r="N35" s="22"/>
      <c r="O35" s="22"/>
      <c r="P35" s="22"/>
    </row>
    <row r="36" spans="1:16" ht="39" customHeight="1" x14ac:dyDescent="0.2">
      <c r="A36" s="22"/>
      <c r="B36" s="35"/>
      <c r="C36" s="1145" t="s">
        <v>531</v>
      </c>
      <c r="D36" s="1146"/>
      <c r="E36" s="1147"/>
      <c r="F36" s="36">
        <v>1.89</v>
      </c>
      <c r="G36" s="37">
        <v>1.38</v>
      </c>
      <c r="H36" s="37">
        <v>1.83</v>
      </c>
      <c r="I36" s="37">
        <v>1.69</v>
      </c>
      <c r="J36" s="38">
        <v>1.44</v>
      </c>
      <c r="K36" s="22"/>
      <c r="L36" s="22"/>
      <c r="M36" s="22"/>
      <c r="N36" s="22"/>
      <c r="O36" s="22"/>
      <c r="P36" s="22"/>
    </row>
    <row r="37" spans="1:16" ht="39" customHeight="1" x14ac:dyDescent="0.2">
      <c r="A37" s="22"/>
      <c r="B37" s="35"/>
      <c r="C37" s="1145" t="s">
        <v>532</v>
      </c>
      <c r="D37" s="1146"/>
      <c r="E37" s="1147"/>
      <c r="F37" s="36">
        <v>1.9</v>
      </c>
      <c r="G37" s="37">
        <v>1.89</v>
      </c>
      <c r="H37" s="37">
        <v>1.41</v>
      </c>
      <c r="I37" s="37">
        <v>1.2</v>
      </c>
      <c r="J37" s="38">
        <v>1.18</v>
      </c>
      <c r="K37" s="22"/>
      <c r="L37" s="22"/>
      <c r="M37" s="22"/>
      <c r="N37" s="22"/>
      <c r="O37" s="22"/>
      <c r="P37" s="22"/>
    </row>
    <row r="38" spans="1:16" ht="39" customHeight="1" x14ac:dyDescent="0.2">
      <c r="A38" s="22"/>
      <c r="B38" s="35"/>
      <c r="C38" s="1145" t="s">
        <v>533</v>
      </c>
      <c r="D38" s="1146"/>
      <c r="E38" s="1147"/>
      <c r="F38" s="36">
        <v>0.11</v>
      </c>
      <c r="G38" s="37">
        <v>0.2</v>
      </c>
      <c r="H38" s="37">
        <v>7.0000000000000007E-2</v>
      </c>
      <c r="I38" s="37">
        <v>0.06</v>
      </c>
      <c r="J38" s="38">
        <v>0.08</v>
      </c>
      <c r="K38" s="22"/>
      <c r="L38" s="22"/>
      <c r="M38" s="22"/>
      <c r="N38" s="22"/>
      <c r="O38" s="22"/>
      <c r="P38" s="22"/>
    </row>
    <row r="39" spans="1:16" ht="39" customHeight="1" x14ac:dyDescent="0.2">
      <c r="A39" s="22"/>
      <c r="B39" s="35"/>
      <c r="C39" s="1145" t="s">
        <v>534</v>
      </c>
      <c r="D39" s="1146"/>
      <c r="E39" s="1147"/>
      <c r="F39" s="36">
        <v>0.02</v>
      </c>
      <c r="G39" s="37">
        <v>0.06</v>
      </c>
      <c r="H39" s="37">
        <v>0.08</v>
      </c>
      <c r="I39" s="37">
        <v>0.05</v>
      </c>
      <c r="J39" s="38">
        <v>0.06</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535</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536</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YwIlU3bOKkw6HYdvyEP4fQdnkx1BLl8cXW5atg5x6gXNb4yAs6dIdXjT82I82gsWeIbUTzzcr8hoVi3Cyitw==" saltValue="UjZurhjYmsj7KJEtQ2DP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W9" sqref="W9:AL1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1014</v>
      </c>
      <c r="L45" s="60">
        <v>1035</v>
      </c>
      <c r="M45" s="60">
        <v>1055</v>
      </c>
      <c r="N45" s="60">
        <v>1036</v>
      </c>
      <c r="O45" s="61">
        <v>999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16</v>
      </c>
      <c r="L48" s="64">
        <v>16</v>
      </c>
      <c r="M48" s="64">
        <v>16</v>
      </c>
      <c r="N48" s="64">
        <v>16</v>
      </c>
      <c r="O48" s="65">
        <v>16</v>
      </c>
      <c r="P48" s="48"/>
      <c r="Q48" s="48"/>
      <c r="R48" s="48"/>
      <c r="S48" s="48"/>
      <c r="T48" s="48"/>
      <c r="U48" s="48"/>
    </row>
    <row r="49" spans="1:21" ht="30.75" customHeight="1" x14ac:dyDescent="0.2">
      <c r="A49" s="48"/>
      <c r="B49" s="1155"/>
      <c r="C49" s="1156"/>
      <c r="D49" s="62"/>
      <c r="E49" s="1161" t="s">
        <v>14</v>
      </c>
      <c r="F49" s="1161"/>
      <c r="G49" s="1161"/>
      <c r="H49" s="1161"/>
      <c r="I49" s="1161"/>
      <c r="J49" s="1162"/>
      <c r="K49" s="63">
        <v>400</v>
      </c>
      <c r="L49" s="64">
        <v>406</v>
      </c>
      <c r="M49" s="64">
        <v>386</v>
      </c>
      <c r="N49" s="64">
        <v>374</v>
      </c>
      <c r="O49" s="65">
        <v>428</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901</v>
      </c>
      <c r="L52" s="64">
        <v>913</v>
      </c>
      <c r="M52" s="64">
        <v>914</v>
      </c>
      <c r="N52" s="64">
        <v>916</v>
      </c>
      <c r="O52" s="65">
        <v>880</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529</v>
      </c>
      <c r="L53" s="69">
        <v>544</v>
      </c>
      <c r="M53" s="69">
        <v>543</v>
      </c>
      <c r="N53" s="69">
        <v>510</v>
      </c>
      <c r="O53" s="70">
        <v>563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fyUP5Xi4gdP/rGNlh3AYewIavlQ3wCUCbCC4gkPgJzyyX7dx9MA4VcFnU9tVQQosRbkwLPJHHr0rJ4sHpxgUQ==" saltValue="Qr5clJJkjQwS63EEKcPBh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C28" zoomScale="75" zoomScaleNormal="75" zoomScaleSheetLayoutView="100" workbookViewId="0">
      <selection activeCell="J41" sqref="J41"/>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9475</v>
      </c>
      <c r="J41" s="344">
        <v>8985</v>
      </c>
      <c r="K41" s="344">
        <v>8111</v>
      </c>
      <c r="L41" s="344">
        <v>7432</v>
      </c>
      <c r="M41" s="345">
        <v>7190</v>
      </c>
    </row>
    <row r="42" spans="2:13" ht="27.75" customHeight="1" x14ac:dyDescent="0.2">
      <c r="B42" s="1186"/>
      <c r="C42" s="1187"/>
      <c r="D42" s="106"/>
      <c r="E42" s="1192" t="s">
        <v>32</v>
      </c>
      <c r="F42" s="1192"/>
      <c r="G42" s="1192"/>
      <c r="H42" s="1193"/>
      <c r="I42" s="346" t="s">
        <v>486</v>
      </c>
      <c r="J42" s="347" t="s">
        <v>486</v>
      </c>
      <c r="K42" s="347" t="s">
        <v>486</v>
      </c>
      <c r="L42" s="347" t="s">
        <v>486</v>
      </c>
      <c r="M42" s="348" t="s">
        <v>486</v>
      </c>
    </row>
    <row r="43" spans="2:13" ht="27.75" customHeight="1" x14ac:dyDescent="0.2">
      <c r="B43" s="1186"/>
      <c r="C43" s="1187"/>
      <c r="D43" s="106"/>
      <c r="E43" s="1192" t="s">
        <v>33</v>
      </c>
      <c r="F43" s="1192"/>
      <c r="G43" s="1192"/>
      <c r="H43" s="1193"/>
      <c r="I43" s="346">
        <v>128</v>
      </c>
      <c r="J43" s="347">
        <v>117</v>
      </c>
      <c r="K43" s="347">
        <v>103</v>
      </c>
      <c r="L43" s="347">
        <v>94</v>
      </c>
      <c r="M43" s="348">
        <v>80</v>
      </c>
    </row>
    <row r="44" spans="2:13" ht="27.75" customHeight="1" x14ac:dyDescent="0.2">
      <c r="B44" s="1186"/>
      <c r="C44" s="1187"/>
      <c r="D44" s="106"/>
      <c r="E44" s="1192" t="s">
        <v>34</v>
      </c>
      <c r="F44" s="1192"/>
      <c r="G44" s="1192"/>
      <c r="H44" s="1193"/>
      <c r="I44" s="346">
        <v>3779</v>
      </c>
      <c r="J44" s="347">
        <v>4196</v>
      </c>
      <c r="K44" s="347">
        <v>4865</v>
      </c>
      <c r="L44" s="347">
        <v>4710</v>
      </c>
      <c r="M44" s="348">
        <v>4531</v>
      </c>
    </row>
    <row r="45" spans="2:13" ht="27.75" customHeight="1" x14ac:dyDescent="0.2">
      <c r="B45" s="1186"/>
      <c r="C45" s="1187"/>
      <c r="D45" s="106"/>
      <c r="E45" s="1192" t="s">
        <v>35</v>
      </c>
      <c r="F45" s="1192"/>
      <c r="G45" s="1192"/>
      <c r="H45" s="1193"/>
      <c r="I45" s="346">
        <v>1497</v>
      </c>
      <c r="J45" s="347">
        <v>1565</v>
      </c>
      <c r="K45" s="347">
        <v>1624</v>
      </c>
      <c r="L45" s="347">
        <v>1630</v>
      </c>
      <c r="M45" s="348">
        <v>1554</v>
      </c>
    </row>
    <row r="46" spans="2:13" ht="27.75" customHeight="1" x14ac:dyDescent="0.2">
      <c r="B46" s="1186"/>
      <c r="C46" s="1187"/>
      <c r="D46" s="107"/>
      <c r="E46" s="1192" t="s">
        <v>36</v>
      </c>
      <c r="F46" s="1192"/>
      <c r="G46" s="1192"/>
      <c r="H46" s="1193"/>
      <c r="I46" s="346" t="s">
        <v>486</v>
      </c>
      <c r="J46" s="347" t="s">
        <v>486</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1891</v>
      </c>
      <c r="J50" s="347">
        <v>2614</v>
      </c>
      <c r="K50" s="347">
        <v>2826</v>
      </c>
      <c r="L50" s="347">
        <v>2602</v>
      </c>
      <c r="M50" s="348">
        <v>2588</v>
      </c>
    </row>
    <row r="51" spans="2:13" ht="27.75" customHeight="1" x14ac:dyDescent="0.2">
      <c r="B51" s="1186"/>
      <c r="C51" s="1187"/>
      <c r="D51" s="106"/>
      <c r="E51" s="1192" t="s">
        <v>42</v>
      </c>
      <c r="F51" s="1192"/>
      <c r="G51" s="1192"/>
      <c r="H51" s="1193"/>
      <c r="I51" s="346">
        <v>816</v>
      </c>
      <c r="J51" s="347">
        <v>712</v>
      </c>
      <c r="K51" s="347">
        <v>626</v>
      </c>
      <c r="L51" s="347">
        <v>572</v>
      </c>
      <c r="M51" s="348">
        <v>524</v>
      </c>
    </row>
    <row r="52" spans="2:13" ht="27.75" customHeight="1" x14ac:dyDescent="0.2">
      <c r="B52" s="1188"/>
      <c r="C52" s="1189"/>
      <c r="D52" s="106"/>
      <c r="E52" s="1192" t="s">
        <v>43</v>
      </c>
      <c r="F52" s="1192"/>
      <c r="G52" s="1192"/>
      <c r="H52" s="1193"/>
      <c r="I52" s="346">
        <v>9742</v>
      </c>
      <c r="J52" s="347">
        <v>9691</v>
      </c>
      <c r="K52" s="347">
        <v>9545</v>
      </c>
      <c r="L52" s="347">
        <v>9065</v>
      </c>
      <c r="M52" s="348">
        <v>8590</v>
      </c>
    </row>
    <row r="53" spans="2:13" ht="27.75" customHeight="1" thickBot="1" x14ac:dyDescent="0.25">
      <c r="B53" s="1199" t="s">
        <v>19</v>
      </c>
      <c r="C53" s="1200"/>
      <c r="D53" s="110"/>
      <c r="E53" s="1201" t="s">
        <v>44</v>
      </c>
      <c r="F53" s="1201"/>
      <c r="G53" s="1201"/>
      <c r="H53" s="1202"/>
      <c r="I53" s="349">
        <v>2430</v>
      </c>
      <c r="J53" s="350">
        <v>1844</v>
      </c>
      <c r="K53" s="350">
        <v>1706</v>
      </c>
      <c r="L53" s="350">
        <v>1627</v>
      </c>
      <c r="M53" s="351">
        <v>1654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TDZCk/p0QdrfH+hZvcpcE0XuuB7ufYlyPoryX4pd+LjUuqrqPimtx+KTqQLWMg5spm8agbHg7senakA2fkgobQ==" saltValue="MZMv5uFGX3Cv11rHzX3v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1" zoomScale="70" zoomScaleNormal="70" zoomScaleSheetLayoutView="100" workbookViewId="0">
      <selection activeCell="W9" sqref="W9:AL1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352">
        <v>1141</v>
      </c>
      <c r="G55" s="352">
        <v>1371</v>
      </c>
      <c r="H55" s="353">
        <v>1401</v>
      </c>
    </row>
    <row r="56" spans="2:8" ht="52.5" customHeight="1" x14ac:dyDescent="0.2">
      <c r="B56" s="122"/>
      <c r="C56" s="1213" t="s">
        <v>47</v>
      </c>
      <c r="D56" s="1213"/>
      <c r="E56" s="1214"/>
      <c r="F56" s="354" t="s">
        <v>486</v>
      </c>
      <c r="G56" s="354" t="s">
        <v>486</v>
      </c>
      <c r="H56" s="355" t="s">
        <v>486</v>
      </c>
    </row>
    <row r="57" spans="2:8" ht="53.25" customHeight="1" x14ac:dyDescent="0.2">
      <c r="B57" s="122"/>
      <c r="C57" s="1215" t="s">
        <v>48</v>
      </c>
      <c r="D57" s="1215"/>
      <c r="E57" s="1216"/>
      <c r="F57" s="356">
        <v>1167</v>
      </c>
      <c r="G57" s="356">
        <v>861</v>
      </c>
      <c r="H57" s="357">
        <v>869</v>
      </c>
    </row>
    <row r="58" spans="2:8" ht="45.75" customHeight="1" x14ac:dyDescent="0.2">
      <c r="B58" s="123"/>
      <c r="C58" s="1203" t="s">
        <v>559</v>
      </c>
      <c r="D58" s="1204"/>
      <c r="E58" s="1205"/>
      <c r="F58" s="358">
        <v>792</v>
      </c>
      <c r="G58" s="358">
        <v>354</v>
      </c>
      <c r="H58" s="359">
        <v>354</v>
      </c>
    </row>
    <row r="59" spans="2:8" ht="45.75" customHeight="1" x14ac:dyDescent="0.2">
      <c r="B59" s="123"/>
      <c r="C59" s="1203" t="s">
        <v>560</v>
      </c>
      <c r="D59" s="1204"/>
      <c r="E59" s="1205"/>
      <c r="F59" s="358">
        <v>239</v>
      </c>
      <c r="G59" s="358">
        <v>239</v>
      </c>
      <c r="H59" s="359">
        <v>209</v>
      </c>
    </row>
    <row r="60" spans="2:8" ht="45.75" customHeight="1" x14ac:dyDescent="0.2">
      <c r="B60" s="123"/>
      <c r="C60" s="1203" t="s">
        <v>561</v>
      </c>
      <c r="D60" s="1204"/>
      <c r="E60" s="1205"/>
      <c r="F60" s="358" t="s">
        <v>562</v>
      </c>
      <c r="G60" s="358">
        <v>100</v>
      </c>
      <c r="H60" s="359">
        <v>135</v>
      </c>
    </row>
    <row r="61" spans="2:8" ht="45.75" customHeight="1" x14ac:dyDescent="0.2">
      <c r="B61" s="123"/>
      <c r="C61" s="1203" t="s">
        <v>558</v>
      </c>
      <c r="D61" s="1204"/>
      <c r="E61" s="1205"/>
      <c r="F61" s="358">
        <v>67</v>
      </c>
      <c r="G61" s="358">
        <v>85</v>
      </c>
      <c r="H61" s="359">
        <v>72</v>
      </c>
    </row>
    <row r="62" spans="2:8" ht="45.75" customHeight="1" thickBot="1" x14ac:dyDescent="0.25">
      <c r="B62" s="124"/>
      <c r="C62" s="1206" t="s">
        <v>557</v>
      </c>
      <c r="D62" s="1207"/>
      <c r="E62" s="1208"/>
      <c r="F62" s="360">
        <v>31</v>
      </c>
      <c r="G62" s="360">
        <v>40</v>
      </c>
      <c r="H62" s="361">
        <v>50</v>
      </c>
    </row>
    <row r="63" spans="2:8" ht="52.5" customHeight="1" thickBot="1" x14ac:dyDescent="0.25">
      <c r="B63" s="125"/>
      <c r="C63" s="1209" t="s">
        <v>49</v>
      </c>
      <c r="D63" s="1209"/>
      <c r="E63" s="1210"/>
      <c r="F63" s="362">
        <v>2309</v>
      </c>
      <c r="G63" s="362">
        <v>2233</v>
      </c>
      <c r="H63" s="363">
        <v>2270</v>
      </c>
    </row>
    <row r="64" spans="2:8" ht="13.2" x14ac:dyDescent="0.2"/>
  </sheetData>
  <sheetProtection algorithmName="SHA-512" hashValue="oj1fhm9Na8ALnk4WbSqHsDeT2FOSh1aLcj+IhxqISUBCtrgv8M96hpAEd8Bq1Y58FftewP/lIYbTAqu6AROgNA==" saltValue="E6lWcHFPQxL8w6cIN1lD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9967</v>
      </c>
      <c r="E3" s="144"/>
      <c r="F3" s="145">
        <v>52068</v>
      </c>
      <c r="G3" s="146"/>
      <c r="H3" s="147"/>
    </row>
    <row r="4" spans="1:8" x14ac:dyDescent="0.2">
      <c r="A4" s="148"/>
      <c r="B4" s="149"/>
      <c r="C4" s="150"/>
      <c r="D4" s="151">
        <v>7710</v>
      </c>
      <c r="E4" s="152"/>
      <c r="F4" s="153">
        <v>26936</v>
      </c>
      <c r="G4" s="154"/>
      <c r="H4" s="155"/>
    </row>
    <row r="5" spans="1:8" x14ac:dyDescent="0.2">
      <c r="A5" s="136" t="s">
        <v>518</v>
      </c>
      <c r="B5" s="141"/>
      <c r="C5" s="142"/>
      <c r="D5" s="143">
        <v>6544</v>
      </c>
      <c r="E5" s="144"/>
      <c r="F5" s="145">
        <v>47161</v>
      </c>
      <c r="G5" s="146"/>
      <c r="H5" s="147"/>
    </row>
    <row r="6" spans="1:8" x14ac:dyDescent="0.2">
      <c r="A6" s="148"/>
      <c r="B6" s="149"/>
      <c r="C6" s="150"/>
      <c r="D6" s="151">
        <v>6143</v>
      </c>
      <c r="E6" s="152"/>
      <c r="F6" s="153">
        <v>24595</v>
      </c>
      <c r="G6" s="154"/>
      <c r="H6" s="155"/>
    </row>
    <row r="7" spans="1:8" x14ac:dyDescent="0.2">
      <c r="A7" s="136" t="s">
        <v>519</v>
      </c>
      <c r="B7" s="141"/>
      <c r="C7" s="142"/>
      <c r="D7" s="143">
        <v>8900</v>
      </c>
      <c r="E7" s="144"/>
      <c r="F7" s="145">
        <v>43423</v>
      </c>
      <c r="G7" s="146"/>
      <c r="H7" s="147"/>
    </row>
    <row r="8" spans="1:8" x14ac:dyDescent="0.2">
      <c r="A8" s="148"/>
      <c r="B8" s="149"/>
      <c r="C8" s="150"/>
      <c r="D8" s="151">
        <v>8098</v>
      </c>
      <c r="E8" s="152"/>
      <c r="F8" s="153">
        <v>22207</v>
      </c>
      <c r="G8" s="154"/>
      <c r="H8" s="155"/>
    </row>
    <row r="9" spans="1:8" x14ac:dyDescent="0.2">
      <c r="A9" s="136" t="s">
        <v>520</v>
      </c>
      <c r="B9" s="141"/>
      <c r="C9" s="142"/>
      <c r="D9" s="143">
        <v>20044</v>
      </c>
      <c r="E9" s="144"/>
      <c r="F9" s="145">
        <v>45265</v>
      </c>
      <c r="G9" s="146"/>
      <c r="H9" s="147"/>
    </row>
    <row r="10" spans="1:8" x14ac:dyDescent="0.2">
      <c r="A10" s="148"/>
      <c r="B10" s="149"/>
      <c r="C10" s="150"/>
      <c r="D10" s="151">
        <v>16595</v>
      </c>
      <c r="E10" s="152"/>
      <c r="F10" s="153">
        <v>22600</v>
      </c>
      <c r="G10" s="154"/>
      <c r="H10" s="155"/>
    </row>
    <row r="11" spans="1:8" x14ac:dyDescent="0.2">
      <c r="A11" s="136" t="s">
        <v>521</v>
      </c>
      <c r="B11" s="141"/>
      <c r="C11" s="142"/>
      <c r="D11" s="143">
        <v>30308</v>
      </c>
      <c r="E11" s="144"/>
      <c r="F11" s="145">
        <v>54621</v>
      </c>
      <c r="G11" s="146"/>
      <c r="H11" s="147"/>
    </row>
    <row r="12" spans="1:8" x14ac:dyDescent="0.2">
      <c r="A12" s="148"/>
      <c r="B12" s="149"/>
      <c r="C12" s="156"/>
      <c r="D12" s="151">
        <v>28861</v>
      </c>
      <c r="E12" s="152"/>
      <c r="F12" s="153">
        <v>30892</v>
      </c>
      <c r="G12" s="154"/>
      <c r="H12" s="155"/>
    </row>
    <row r="13" spans="1:8" x14ac:dyDescent="0.2">
      <c r="A13" s="136"/>
      <c r="B13" s="141"/>
      <c r="C13" s="157"/>
      <c r="D13" s="158">
        <v>15153</v>
      </c>
      <c r="E13" s="159"/>
      <c r="F13" s="160">
        <v>48508</v>
      </c>
      <c r="G13" s="161"/>
      <c r="H13" s="147"/>
    </row>
    <row r="14" spans="1:8" x14ac:dyDescent="0.2">
      <c r="A14" s="148"/>
      <c r="B14" s="149"/>
      <c r="C14" s="150"/>
      <c r="D14" s="151">
        <v>13481</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6.14</v>
      </c>
      <c r="C19" s="162">
        <f>ROUND(VALUE(SUBSTITUTE(実質収支比率等に係る経年分析!G$48,"▲","-")),2)</f>
        <v>5.81</v>
      </c>
      <c r="D19" s="162">
        <f>ROUND(VALUE(SUBSTITUTE(実質収支比率等に係る経年分析!H$48,"▲","-")),2)</f>
        <v>6.49</v>
      </c>
      <c r="E19" s="162">
        <f>ROUND(VALUE(SUBSTITUTE(実質収支比率等に係る経年分析!I$48,"▲","-")),2)</f>
        <v>4.9800000000000004</v>
      </c>
      <c r="F19" s="162">
        <f>ROUND(VALUE(SUBSTITUTE(実質収支比率等に係る経年分析!J$48,"▲","-")),2)</f>
        <v>5.95</v>
      </c>
    </row>
    <row r="20" spans="1:11" x14ac:dyDescent="0.2">
      <c r="A20" s="162" t="s">
        <v>53</v>
      </c>
      <c r="B20" s="162">
        <f>ROUND(VALUE(SUBSTITUTE(実質収支比率等に係る経年分析!F$47,"▲","-")),2)</f>
        <v>8.49</v>
      </c>
      <c r="C20" s="162">
        <f>ROUND(VALUE(SUBSTITUTE(実質収支比率等に係る経年分析!G$47,"▲","-")),2)</f>
        <v>13.81</v>
      </c>
      <c r="D20" s="162">
        <f>ROUND(VALUE(SUBSTITUTE(実質収支比率等に係る経年分析!H$47,"▲","-")),2)</f>
        <v>15.86</v>
      </c>
      <c r="E20" s="162">
        <f>ROUND(VALUE(SUBSTITUTE(実質収支比率等に係る経年分析!I$47,"▲","-")),2)</f>
        <v>18.7</v>
      </c>
      <c r="F20" s="162">
        <f>ROUND(VALUE(SUBSTITUTE(実質収支比率等に係る経年分析!J$47,"▲","-")),2)</f>
        <v>18.440000000000001</v>
      </c>
    </row>
    <row r="21" spans="1:11" x14ac:dyDescent="0.2">
      <c r="A21" s="162" t="s">
        <v>54</v>
      </c>
      <c r="B21" s="162">
        <f>IF(ISNUMBER(VALUE(SUBSTITUTE(実質収支比率等に係る経年分析!F$49,"▲","-"))),ROUND(VALUE(SUBSTITUTE(実質収支比率等に係る経年分析!F$49,"▲","-")),2),NA())</f>
        <v>2.71</v>
      </c>
      <c r="C21" s="162">
        <f>IF(ISNUMBER(VALUE(SUBSTITUTE(実質収支比率等に係る経年分析!G$49,"▲","-"))),ROUND(VALUE(SUBSTITUTE(実質収支比率等に係る経年分析!G$49,"▲","-")),2),NA())</f>
        <v>5.84</v>
      </c>
      <c r="D21" s="162">
        <f>IF(ISNUMBER(VALUE(SUBSTITUTE(実質収支比率等に係る経年分析!H$49,"▲","-"))),ROUND(VALUE(SUBSTITUTE(実質収支比率等に係る経年分析!H$49,"▲","-")),2),NA())</f>
        <v>2.1800000000000002</v>
      </c>
      <c r="E21" s="162">
        <f>IF(ISNUMBER(VALUE(SUBSTITUTE(実質収支比率等に係る経年分析!I$49,"▲","-"))),ROUND(VALUE(SUBSTITUTE(実質収支比率等に係る経年分析!I$49,"▲","-")),2),NA())</f>
        <v>1.75</v>
      </c>
      <c r="F21" s="162">
        <f>IF(ISNUMBER(VALUE(SUBSTITUTE(実質収支比率等に係る経年分析!J$49,"▲","-"))),ROUND(VALUE(SUBSTITUTE(実質収支比率等に係る経年分析!J$49,"▲","-")),2),NA())</f>
        <v>1.53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農業集落排水事業特別会計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0.06</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7.0000000000000007E-2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0.08</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1.89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1.41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1.18</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1.89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1.83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1.44</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6.14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5.81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6.48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4.9800000000000004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5.94</v>
      </c>
    </row>
    <row r="36" spans="1:16" x14ac:dyDescent="0.2">
      <c r="A36" s="163" t="str">
        <f>IF(連結実質赤字比率に係る赤字・黒字の構成分析!C$34="",NA(),連結実質赤字比率に係る赤字・黒字の構成分析!C$34)</f>
        <v>水道事業特別会計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6.79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7.27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8.6199999999999992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8.9700000000000006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9.14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901</v>
      </c>
      <c r="E42" s="164"/>
      <c r="F42" s="164"/>
      <c r="G42" s="164">
        <f>'実質公債費比率（分子）の構造'!L$52</f>
        <v>913</v>
      </c>
      <c r="H42" s="164"/>
      <c r="I42" s="164"/>
      <c r="J42" s="164">
        <f>'実質公債費比率（分子）の構造'!M$52</f>
        <v>914</v>
      </c>
      <c r="K42" s="164"/>
      <c r="L42" s="164"/>
      <c r="M42" s="164">
        <f>'実質公債費比率（分子）の構造'!N$52</f>
        <v>916</v>
      </c>
      <c r="N42" s="164"/>
      <c r="O42" s="164"/>
      <c r="P42" s="164">
        <f>'実質公債費比率（分子）の構造'!O$52</f>
        <v>880</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400</v>
      </c>
      <c r="C45" s="164"/>
      <c r="D45" s="164"/>
      <c r="E45" s="164">
        <f>'実質公債費比率（分子）の構造'!L$49</f>
        <v>406</v>
      </c>
      <c r="F45" s="164"/>
      <c r="G45" s="164"/>
      <c r="H45" s="164">
        <f>'実質公債費比率（分子）の構造'!M$49</f>
        <v>386</v>
      </c>
      <c r="I45" s="164"/>
      <c r="J45" s="164"/>
      <c r="K45" s="164">
        <f>'実質公債費比率（分子）の構造'!N$49</f>
        <v>374</v>
      </c>
      <c r="L45" s="164"/>
      <c r="M45" s="164"/>
      <c r="N45" s="164">
        <f>'実質公債費比率（分子）の構造'!O$49</f>
        <v>428</v>
      </c>
      <c r="O45" s="164"/>
      <c r="P45" s="164"/>
    </row>
    <row r="46" spans="1:16" x14ac:dyDescent="0.2">
      <c r="A46" s="164" t="s">
        <v>64</v>
      </c>
      <c r="B46" s="164">
        <f>'実質公債費比率（分子）の構造'!K$48</f>
        <v>16</v>
      </c>
      <c r="C46" s="164"/>
      <c r="D46" s="164"/>
      <c r="E46" s="164">
        <f>'実質公債費比率（分子）の構造'!L$48</f>
        <v>16</v>
      </c>
      <c r="F46" s="164"/>
      <c r="G46" s="164"/>
      <c r="H46" s="164">
        <f>'実質公債費比率（分子）の構造'!M$48</f>
        <v>16</v>
      </c>
      <c r="I46" s="164"/>
      <c r="J46" s="164"/>
      <c r="K46" s="164">
        <f>'実質公債費比率（分子）の構造'!N$48</f>
        <v>16</v>
      </c>
      <c r="L46" s="164"/>
      <c r="M46" s="164"/>
      <c r="N46" s="164">
        <f>'実質公債費比率（分子）の構造'!O$48</f>
        <v>16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1014</v>
      </c>
      <c r="C49" s="164"/>
      <c r="D49" s="164"/>
      <c r="E49" s="164">
        <f>'実質公債費比率（分子）の構造'!L$45</f>
        <v>1035</v>
      </c>
      <c r="F49" s="164"/>
      <c r="G49" s="164"/>
      <c r="H49" s="164">
        <f>'実質公債費比率（分子）の構造'!M$45</f>
        <v>1055</v>
      </c>
      <c r="I49" s="164"/>
      <c r="J49" s="164"/>
      <c r="K49" s="164">
        <f>'実質公債費比率（分子）の構造'!N$45</f>
        <v>1036</v>
      </c>
      <c r="L49" s="164"/>
      <c r="M49" s="164"/>
      <c r="N49" s="164">
        <f>'実質公債費比率（分子）の構造'!O$45</f>
        <v>999</v>
      </c>
      <c r="O49" s="164"/>
      <c r="P49" s="164"/>
    </row>
    <row r="50" spans="1:16" x14ac:dyDescent="0.2">
      <c r="A50" s="164" t="s">
        <v>67</v>
      </c>
      <c r="B50" s="164" t="e">
        <f>NA()</f>
        <v>#N/A</v>
      </c>
      <c r="C50" s="164">
        <f>IF(ISNUMBER('実質公債費比率（分子）の構造'!K$53),'実質公債費比率（分子）の構造'!K$53,NA())</f>
        <v>529</v>
      </c>
      <c r="D50" s="164" t="e">
        <f>NA()</f>
        <v>#N/A</v>
      </c>
      <c r="E50" s="164" t="e">
        <f>NA()</f>
        <v>#N/A</v>
      </c>
      <c r="F50" s="164">
        <f>IF(ISNUMBER('実質公債費比率（分子）の構造'!L$53),'実質公債費比率（分子）の構造'!L$53,NA())</f>
        <v>544</v>
      </c>
      <c r="G50" s="164" t="e">
        <f>NA()</f>
        <v>#N/A</v>
      </c>
      <c r="H50" s="164" t="e">
        <f>NA()</f>
        <v>#N/A</v>
      </c>
      <c r="I50" s="164">
        <f>IF(ISNUMBER('実質公債費比率（分子）の構造'!M$53),'実質公債費比率（分子）の構造'!M$53,NA())</f>
        <v>543</v>
      </c>
      <c r="J50" s="164" t="e">
        <f>NA()</f>
        <v>#N/A</v>
      </c>
      <c r="K50" s="164" t="e">
        <f>NA()</f>
        <v>#N/A</v>
      </c>
      <c r="L50" s="164">
        <f>IF(ISNUMBER('実質公債費比率（分子）の構造'!N$53),'実質公債費比率（分子）の構造'!N$53,NA())</f>
        <v>510</v>
      </c>
      <c r="M50" s="164" t="e">
        <f>NA()</f>
        <v>#N/A</v>
      </c>
      <c r="N50" s="164" t="e">
        <f>NA()</f>
        <v>#N/A</v>
      </c>
      <c r="O50" s="164">
        <f>IF(ISNUMBER('実質公債費比率（分子）の構造'!O$53),'実質公債費比率（分子）の構造'!O$53,NA())</f>
        <v>563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9742</v>
      </c>
      <c r="E56" s="163"/>
      <c r="F56" s="163"/>
      <c r="G56" s="163">
        <f>'将来負担比率（分子）の構造'!J$52</f>
        <v>9691</v>
      </c>
      <c r="H56" s="163"/>
      <c r="I56" s="163"/>
      <c r="J56" s="163">
        <f>'将来負担比率（分子）の構造'!K$52</f>
        <v>9545</v>
      </c>
      <c r="K56" s="163"/>
      <c r="L56" s="163"/>
      <c r="M56" s="163">
        <f>'将来負担比率（分子）の構造'!L$52</f>
        <v>9065</v>
      </c>
      <c r="N56" s="163"/>
      <c r="O56" s="163"/>
      <c r="P56" s="163">
        <f>'将来負担比率（分子）の構造'!M$52</f>
        <v>8590</v>
      </c>
    </row>
    <row r="57" spans="1:16" x14ac:dyDescent="0.2">
      <c r="A57" s="163" t="s">
        <v>42</v>
      </c>
      <c r="B57" s="163"/>
      <c r="C57" s="163"/>
      <c r="D57" s="163">
        <f>'将来負担比率（分子）の構造'!I$51</f>
        <v>816</v>
      </c>
      <c r="E57" s="163"/>
      <c r="F57" s="163"/>
      <c r="G57" s="163">
        <f>'将来負担比率（分子）の構造'!J$51</f>
        <v>712</v>
      </c>
      <c r="H57" s="163"/>
      <c r="I57" s="163"/>
      <c r="J57" s="163">
        <f>'将来負担比率（分子）の構造'!K$51</f>
        <v>626</v>
      </c>
      <c r="K57" s="163"/>
      <c r="L57" s="163"/>
      <c r="M57" s="163">
        <f>'将来負担比率（分子）の構造'!L$51</f>
        <v>572</v>
      </c>
      <c r="N57" s="163"/>
      <c r="O57" s="163"/>
      <c r="P57" s="163">
        <f>'将来負担比率（分子）の構造'!M$51</f>
        <v>524</v>
      </c>
    </row>
    <row r="58" spans="1:16" x14ac:dyDescent="0.2">
      <c r="A58" s="163" t="s">
        <v>41</v>
      </c>
      <c r="B58" s="163"/>
      <c r="C58" s="163"/>
      <c r="D58" s="163">
        <f>'将来負担比率（分子）の構造'!I$50</f>
        <v>1891</v>
      </c>
      <c r="E58" s="163"/>
      <c r="F58" s="163"/>
      <c r="G58" s="163">
        <f>'将来負担比率（分子）の構造'!J$50</f>
        <v>2614</v>
      </c>
      <c r="H58" s="163"/>
      <c r="I58" s="163"/>
      <c r="J58" s="163">
        <f>'将来負担比率（分子）の構造'!K$50</f>
        <v>2826</v>
      </c>
      <c r="K58" s="163"/>
      <c r="L58" s="163"/>
      <c r="M58" s="163">
        <f>'将来負担比率（分子）の構造'!L$50</f>
        <v>2602</v>
      </c>
      <c r="N58" s="163"/>
      <c r="O58" s="163"/>
      <c r="P58" s="163">
        <f>'将来負担比率（分子）の構造'!M$50</f>
        <v>2588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1497</v>
      </c>
      <c r="C62" s="163"/>
      <c r="D62" s="163"/>
      <c r="E62" s="163">
        <f>'将来負担比率（分子）の構造'!J$45</f>
        <v>1565</v>
      </c>
      <c r="F62" s="163"/>
      <c r="G62" s="163"/>
      <c r="H62" s="163">
        <f>'将来負担比率（分子）の構造'!K$45</f>
        <v>1624</v>
      </c>
      <c r="I62" s="163"/>
      <c r="J62" s="163"/>
      <c r="K62" s="163">
        <f>'将来負担比率（分子）の構造'!L$45</f>
        <v>1630</v>
      </c>
      <c r="L62" s="163"/>
      <c r="M62" s="163"/>
      <c r="N62" s="163">
        <f>'将来負担比率（分子）の構造'!M$45</f>
        <v>1554</v>
      </c>
      <c r="O62" s="163"/>
      <c r="P62" s="163"/>
    </row>
    <row r="63" spans="1:16" x14ac:dyDescent="0.2">
      <c r="A63" s="163" t="s">
        <v>34</v>
      </c>
      <c r="B63" s="163">
        <f>'将来負担比率（分子）の構造'!I$44</f>
        <v>3779</v>
      </c>
      <c r="C63" s="163"/>
      <c r="D63" s="163"/>
      <c r="E63" s="163">
        <f>'将来負担比率（分子）の構造'!J$44</f>
        <v>4196</v>
      </c>
      <c r="F63" s="163"/>
      <c r="G63" s="163"/>
      <c r="H63" s="163">
        <f>'将来負担比率（分子）の構造'!K$44</f>
        <v>4865</v>
      </c>
      <c r="I63" s="163"/>
      <c r="J63" s="163"/>
      <c r="K63" s="163">
        <f>'将来負担比率（分子）の構造'!L$44</f>
        <v>4710</v>
      </c>
      <c r="L63" s="163"/>
      <c r="M63" s="163"/>
      <c r="N63" s="163">
        <f>'将来負担比率（分子）の構造'!M$44</f>
        <v>4531</v>
      </c>
      <c r="O63" s="163"/>
      <c r="P63" s="163"/>
    </row>
    <row r="64" spans="1:16" x14ac:dyDescent="0.2">
      <c r="A64" s="163" t="s">
        <v>33</v>
      </c>
      <c r="B64" s="163">
        <f>'将来負担比率（分子）の構造'!I$43</f>
        <v>128</v>
      </c>
      <c r="C64" s="163"/>
      <c r="D64" s="163"/>
      <c r="E64" s="163">
        <f>'将来負担比率（分子）の構造'!J$43</f>
        <v>117</v>
      </c>
      <c r="F64" s="163"/>
      <c r="G64" s="163"/>
      <c r="H64" s="163">
        <f>'将来負担比率（分子）の構造'!K$43</f>
        <v>103</v>
      </c>
      <c r="I64" s="163"/>
      <c r="J64" s="163"/>
      <c r="K64" s="163">
        <f>'将来負担比率（分子）の構造'!L$43</f>
        <v>94</v>
      </c>
      <c r="L64" s="163"/>
      <c r="M64" s="163"/>
      <c r="N64" s="163">
        <f>'将来負担比率（分子）の構造'!M$43</f>
        <v>80</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9475</v>
      </c>
      <c r="C66" s="163"/>
      <c r="D66" s="163"/>
      <c r="E66" s="163">
        <f>'将来負担比率（分子）の構造'!J$41</f>
        <v>8985</v>
      </c>
      <c r="F66" s="163"/>
      <c r="G66" s="163"/>
      <c r="H66" s="163">
        <f>'将来負担比率（分子）の構造'!K$41</f>
        <v>8111</v>
      </c>
      <c r="I66" s="163"/>
      <c r="J66" s="163"/>
      <c r="K66" s="163">
        <f>'将来負担比率（分子）の構造'!L$41</f>
        <v>7432</v>
      </c>
      <c r="L66" s="163"/>
      <c r="M66" s="163"/>
      <c r="N66" s="163">
        <f>'将来負担比率（分子）の構造'!M$41</f>
        <v>7190</v>
      </c>
      <c r="O66" s="163"/>
      <c r="P66" s="163"/>
    </row>
    <row r="67" spans="1:16" x14ac:dyDescent="0.2">
      <c r="A67" s="163" t="s">
        <v>71</v>
      </c>
      <c r="B67" s="163" t="e">
        <f>NA()</f>
        <v>#N/A</v>
      </c>
      <c r="C67" s="163">
        <f>IF(ISNUMBER('将来負担比率（分子）の構造'!I$53), IF('将来負担比率（分子）の構造'!I$53 &lt; 0, 0, '将来負担比率（分子）の構造'!I$53), NA())</f>
        <v>2430</v>
      </c>
      <c r="D67" s="163" t="e">
        <f>NA()</f>
        <v>#N/A</v>
      </c>
      <c r="E67" s="163" t="e">
        <f>NA()</f>
        <v>#N/A</v>
      </c>
      <c r="F67" s="163">
        <f>IF(ISNUMBER('将来負担比率（分子）の構造'!J$53), IF('将来負担比率（分子）の構造'!J$53 &lt; 0, 0, '将来負担比率（分子）の構造'!J$53), NA())</f>
        <v>1844</v>
      </c>
      <c r="G67" s="163" t="e">
        <f>NA()</f>
        <v>#N/A</v>
      </c>
      <c r="H67" s="163" t="e">
        <f>NA()</f>
        <v>#N/A</v>
      </c>
      <c r="I67" s="163">
        <f>IF(ISNUMBER('将来負担比率（分子）の構造'!K$53), IF('将来負担比率（分子）の構造'!K$53 &lt; 0, 0, '将来負担比率（分子）の構造'!K$53), NA())</f>
        <v>1706</v>
      </c>
      <c r="J67" s="163" t="e">
        <f>NA()</f>
        <v>#N/A</v>
      </c>
      <c r="K67" s="163" t="e">
        <f>NA()</f>
        <v>#N/A</v>
      </c>
      <c r="L67" s="163">
        <f>IF(ISNUMBER('将来負担比率（分子）の構造'!L$53), IF('将来負担比率（分子）の構造'!L$53 &lt; 0, 0, '将来負担比率（分子）の構造'!L$53), NA())</f>
        <v>1627</v>
      </c>
      <c r="M67" s="163" t="e">
        <f>NA()</f>
        <v>#N/A</v>
      </c>
      <c r="N67" s="163" t="e">
        <f>NA()</f>
        <v>#N/A</v>
      </c>
      <c r="O67" s="163">
        <f>IF(ISNUMBER('将来負担比率（分子）の構造'!M$53), IF('将来負担比率（分子）の構造'!M$53 &lt; 0, 0, '将来負担比率（分子）の構造'!M$53), NA())</f>
        <v>1654</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1141</v>
      </c>
      <c r="C72" s="167">
        <f>基金残高に係る経年分析!G55</f>
        <v>1371</v>
      </c>
      <c r="D72" s="167">
        <f>基金残高に係る経年分析!H55</f>
        <v>1401</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1167</v>
      </c>
      <c r="C74" s="167">
        <f>基金残高に係る経年分析!G57</f>
        <v>861</v>
      </c>
      <c r="D74" s="167">
        <f>基金残高に係る経年分析!H57</f>
        <v>869</v>
      </c>
    </row>
  </sheetData>
  <sheetProtection algorithmName="SHA-512" hashValue="wZ78ycdfmbrQ/O0v/RBjFsQ3YpboZkMcXSCx5J5V/cNSu+6VxNd/qUUirMX6IQMS/GbKBFYNhZFU3b4HK4CuKQ==" saltValue="w1A2CzkXCr8QEdHsXQ63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22" workbookViewId="0">
      <selection activeCell="R9" sqref="R9:AO11"/>
    </sheetView>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3669873</v>
      </c>
      <c r="S5" s="613"/>
      <c r="T5" s="613"/>
      <c r="U5" s="613"/>
      <c r="V5" s="613"/>
      <c r="W5" s="613"/>
      <c r="X5" s="613"/>
      <c r="Y5" s="614"/>
      <c r="Z5" s="615">
        <v>29</v>
      </c>
      <c r="AA5" s="615"/>
      <c r="AB5" s="615"/>
      <c r="AC5" s="615"/>
      <c r="AD5" s="616">
        <v>3559353</v>
      </c>
      <c r="AE5" s="616"/>
      <c r="AF5" s="616"/>
      <c r="AG5" s="616"/>
      <c r="AH5" s="616"/>
      <c r="AI5" s="616"/>
      <c r="AJ5" s="616"/>
      <c r="AK5" s="616"/>
      <c r="AL5" s="617">
        <v>46.3</v>
      </c>
      <c r="AM5" s="618"/>
      <c r="AN5" s="618"/>
      <c r="AO5" s="619"/>
      <c r="AP5" s="609" t="s">
        <v>216</v>
      </c>
      <c r="AQ5" s="610"/>
      <c r="AR5" s="610"/>
      <c r="AS5" s="610"/>
      <c r="AT5" s="610"/>
      <c r="AU5" s="610"/>
      <c r="AV5" s="610"/>
      <c r="AW5" s="610"/>
      <c r="AX5" s="610"/>
      <c r="AY5" s="610"/>
      <c r="AZ5" s="610"/>
      <c r="BA5" s="610"/>
      <c r="BB5" s="610"/>
      <c r="BC5" s="610"/>
      <c r="BD5" s="610"/>
      <c r="BE5" s="610"/>
      <c r="BF5" s="611"/>
      <c r="BG5" s="623">
        <v>3559353</v>
      </c>
      <c r="BH5" s="624"/>
      <c r="BI5" s="624"/>
      <c r="BJ5" s="624"/>
      <c r="BK5" s="624"/>
      <c r="BL5" s="624"/>
      <c r="BM5" s="624"/>
      <c r="BN5" s="625"/>
      <c r="BO5" s="626">
        <v>97</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104581</v>
      </c>
      <c r="S6" s="624"/>
      <c r="T6" s="624"/>
      <c r="U6" s="624"/>
      <c r="V6" s="624"/>
      <c r="W6" s="624"/>
      <c r="X6" s="624"/>
      <c r="Y6" s="625"/>
      <c r="Z6" s="626">
        <v>0.8</v>
      </c>
      <c r="AA6" s="626"/>
      <c r="AB6" s="626"/>
      <c r="AC6" s="626"/>
      <c r="AD6" s="627">
        <v>104581</v>
      </c>
      <c r="AE6" s="627"/>
      <c r="AF6" s="627"/>
      <c r="AG6" s="627"/>
      <c r="AH6" s="627"/>
      <c r="AI6" s="627"/>
      <c r="AJ6" s="627"/>
      <c r="AK6" s="627"/>
      <c r="AL6" s="628">
        <v>1.4</v>
      </c>
      <c r="AM6" s="629"/>
      <c r="AN6" s="629"/>
      <c r="AO6" s="630"/>
      <c r="AP6" s="620" t="s">
        <v>221</v>
      </c>
      <c r="AQ6" s="621"/>
      <c r="AR6" s="621"/>
      <c r="AS6" s="621"/>
      <c r="AT6" s="621"/>
      <c r="AU6" s="621"/>
      <c r="AV6" s="621"/>
      <c r="AW6" s="621"/>
      <c r="AX6" s="621"/>
      <c r="AY6" s="621"/>
      <c r="AZ6" s="621"/>
      <c r="BA6" s="621"/>
      <c r="BB6" s="621"/>
      <c r="BC6" s="621"/>
      <c r="BD6" s="621"/>
      <c r="BE6" s="621"/>
      <c r="BF6" s="622"/>
      <c r="BG6" s="623">
        <v>3559353</v>
      </c>
      <c r="BH6" s="624"/>
      <c r="BI6" s="624"/>
      <c r="BJ6" s="624"/>
      <c r="BK6" s="624"/>
      <c r="BL6" s="624"/>
      <c r="BM6" s="624"/>
      <c r="BN6" s="625"/>
      <c r="BO6" s="626">
        <v>97</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108689</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108689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1824</v>
      </c>
      <c r="S7" s="624"/>
      <c r="T7" s="624"/>
      <c r="U7" s="624"/>
      <c r="V7" s="624"/>
      <c r="W7" s="624"/>
      <c r="X7" s="624"/>
      <c r="Y7" s="625"/>
      <c r="Z7" s="626">
        <v>0</v>
      </c>
      <c r="AA7" s="626"/>
      <c r="AB7" s="626"/>
      <c r="AC7" s="626"/>
      <c r="AD7" s="627">
        <v>1824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1615627</v>
      </c>
      <c r="BH7" s="624"/>
      <c r="BI7" s="624"/>
      <c r="BJ7" s="624"/>
      <c r="BK7" s="624"/>
      <c r="BL7" s="624"/>
      <c r="BM7" s="624"/>
      <c r="BN7" s="625"/>
      <c r="BO7" s="626">
        <v>44</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2161295</v>
      </c>
      <c r="CS7" s="624"/>
      <c r="CT7" s="624"/>
      <c r="CU7" s="624"/>
      <c r="CV7" s="624"/>
      <c r="CW7" s="624"/>
      <c r="CX7" s="624"/>
      <c r="CY7" s="625"/>
      <c r="CZ7" s="626">
        <v>17.7</v>
      </c>
      <c r="DA7" s="626"/>
      <c r="DB7" s="626"/>
      <c r="DC7" s="626"/>
      <c r="DD7" s="632">
        <v>267784</v>
      </c>
      <c r="DE7" s="624"/>
      <c r="DF7" s="624"/>
      <c r="DG7" s="624"/>
      <c r="DH7" s="624"/>
      <c r="DI7" s="624"/>
      <c r="DJ7" s="624"/>
      <c r="DK7" s="624"/>
      <c r="DL7" s="624"/>
      <c r="DM7" s="624"/>
      <c r="DN7" s="624"/>
      <c r="DO7" s="624"/>
      <c r="DP7" s="625"/>
      <c r="DQ7" s="632">
        <v>1768817</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34606</v>
      </c>
      <c r="S8" s="624"/>
      <c r="T8" s="624"/>
      <c r="U8" s="624"/>
      <c r="V8" s="624"/>
      <c r="W8" s="624"/>
      <c r="X8" s="624"/>
      <c r="Y8" s="625"/>
      <c r="Z8" s="626">
        <v>0.3</v>
      </c>
      <c r="AA8" s="626"/>
      <c r="AB8" s="626"/>
      <c r="AC8" s="626"/>
      <c r="AD8" s="627">
        <v>34606</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50792</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4963706</v>
      </c>
      <c r="CS8" s="624"/>
      <c r="CT8" s="624"/>
      <c r="CU8" s="624"/>
      <c r="CV8" s="624"/>
      <c r="CW8" s="624"/>
      <c r="CX8" s="624"/>
      <c r="CY8" s="625"/>
      <c r="CZ8" s="626">
        <v>40.700000000000003</v>
      </c>
      <c r="DA8" s="626"/>
      <c r="DB8" s="626"/>
      <c r="DC8" s="626"/>
      <c r="DD8" s="632">
        <v>87968</v>
      </c>
      <c r="DE8" s="624"/>
      <c r="DF8" s="624"/>
      <c r="DG8" s="624"/>
      <c r="DH8" s="624"/>
      <c r="DI8" s="624"/>
      <c r="DJ8" s="624"/>
      <c r="DK8" s="624"/>
      <c r="DL8" s="624"/>
      <c r="DM8" s="624"/>
      <c r="DN8" s="624"/>
      <c r="DO8" s="624"/>
      <c r="DP8" s="625"/>
      <c r="DQ8" s="632">
        <v>2872264</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49616</v>
      </c>
      <c r="S9" s="624"/>
      <c r="T9" s="624"/>
      <c r="U9" s="624"/>
      <c r="V9" s="624"/>
      <c r="W9" s="624"/>
      <c r="X9" s="624"/>
      <c r="Y9" s="625"/>
      <c r="Z9" s="626">
        <v>0.4</v>
      </c>
      <c r="AA9" s="626"/>
      <c r="AB9" s="626"/>
      <c r="AC9" s="626"/>
      <c r="AD9" s="627">
        <v>49616</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1439247</v>
      </c>
      <c r="BH9" s="624"/>
      <c r="BI9" s="624"/>
      <c r="BJ9" s="624"/>
      <c r="BK9" s="624"/>
      <c r="BL9" s="624"/>
      <c r="BM9" s="624"/>
      <c r="BN9" s="625"/>
      <c r="BO9" s="626">
        <v>39.200000000000003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925572</v>
      </c>
      <c r="CS9" s="624"/>
      <c r="CT9" s="624"/>
      <c r="CU9" s="624"/>
      <c r="CV9" s="624"/>
      <c r="CW9" s="624"/>
      <c r="CX9" s="624"/>
      <c r="CY9" s="625"/>
      <c r="CZ9" s="626">
        <v>7.6</v>
      </c>
      <c r="DA9" s="626"/>
      <c r="DB9" s="626"/>
      <c r="DC9" s="626"/>
      <c r="DD9" s="632">
        <v>7065</v>
      </c>
      <c r="DE9" s="624"/>
      <c r="DF9" s="624"/>
      <c r="DG9" s="624"/>
      <c r="DH9" s="624"/>
      <c r="DI9" s="624"/>
      <c r="DJ9" s="624"/>
      <c r="DK9" s="624"/>
      <c r="DL9" s="624"/>
      <c r="DM9" s="624"/>
      <c r="DN9" s="624"/>
      <c r="DO9" s="624"/>
      <c r="DP9" s="625"/>
      <c r="DQ9" s="632">
        <v>860178</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72687</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1020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20</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849522</v>
      </c>
      <c r="S11" s="624"/>
      <c r="T11" s="624"/>
      <c r="U11" s="624"/>
      <c r="V11" s="624"/>
      <c r="W11" s="624"/>
      <c r="X11" s="624"/>
      <c r="Y11" s="625"/>
      <c r="Z11" s="628">
        <v>6.7</v>
      </c>
      <c r="AA11" s="629"/>
      <c r="AB11" s="629"/>
      <c r="AC11" s="635"/>
      <c r="AD11" s="632">
        <v>849522</v>
      </c>
      <c r="AE11" s="624"/>
      <c r="AF11" s="624"/>
      <c r="AG11" s="624"/>
      <c r="AH11" s="624"/>
      <c r="AI11" s="624"/>
      <c r="AJ11" s="624"/>
      <c r="AK11" s="625"/>
      <c r="AL11" s="628">
        <v>11.1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52901</v>
      </c>
      <c r="BH11" s="624"/>
      <c r="BI11" s="624"/>
      <c r="BJ11" s="624"/>
      <c r="BK11" s="624"/>
      <c r="BL11" s="624"/>
      <c r="BM11" s="624"/>
      <c r="BN11" s="625"/>
      <c r="BO11" s="626">
        <v>1.4</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143938</v>
      </c>
      <c r="CS11" s="624"/>
      <c r="CT11" s="624"/>
      <c r="CU11" s="624"/>
      <c r="CV11" s="624"/>
      <c r="CW11" s="624"/>
      <c r="CX11" s="624"/>
      <c r="CY11" s="625"/>
      <c r="CZ11" s="626">
        <v>1.2</v>
      </c>
      <c r="DA11" s="626"/>
      <c r="DB11" s="626"/>
      <c r="DC11" s="626"/>
      <c r="DD11" s="632">
        <v>5460</v>
      </c>
      <c r="DE11" s="624"/>
      <c r="DF11" s="624"/>
      <c r="DG11" s="624"/>
      <c r="DH11" s="624"/>
      <c r="DI11" s="624"/>
      <c r="DJ11" s="624"/>
      <c r="DK11" s="624"/>
      <c r="DL11" s="624"/>
      <c r="DM11" s="624"/>
      <c r="DN11" s="624"/>
      <c r="DO11" s="624"/>
      <c r="DP11" s="625"/>
      <c r="DQ11" s="632">
        <v>129061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73660</v>
      </c>
      <c r="S12" s="624"/>
      <c r="T12" s="624"/>
      <c r="U12" s="624"/>
      <c r="V12" s="624"/>
      <c r="W12" s="624"/>
      <c r="X12" s="624"/>
      <c r="Y12" s="625"/>
      <c r="Z12" s="626">
        <v>0.6</v>
      </c>
      <c r="AA12" s="626"/>
      <c r="AB12" s="626"/>
      <c r="AC12" s="626"/>
      <c r="AD12" s="627">
        <v>73660</v>
      </c>
      <c r="AE12" s="627"/>
      <c r="AF12" s="627"/>
      <c r="AG12" s="627"/>
      <c r="AH12" s="627"/>
      <c r="AI12" s="627"/>
      <c r="AJ12" s="627"/>
      <c r="AK12" s="627"/>
      <c r="AL12" s="628">
        <v>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1594265</v>
      </c>
      <c r="BH12" s="624"/>
      <c r="BI12" s="624"/>
      <c r="BJ12" s="624"/>
      <c r="BK12" s="624"/>
      <c r="BL12" s="624"/>
      <c r="BM12" s="624"/>
      <c r="BN12" s="625"/>
      <c r="BO12" s="626">
        <v>43.4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135703</v>
      </c>
      <c r="CS12" s="624"/>
      <c r="CT12" s="624"/>
      <c r="CU12" s="624"/>
      <c r="CV12" s="624"/>
      <c r="CW12" s="624"/>
      <c r="CX12" s="624"/>
      <c r="CY12" s="625"/>
      <c r="CZ12" s="626">
        <v>1.1000000000000001</v>
      </c>
      <c r="DA12" s="626"/>
      <c r="DB12" s="626"/>
      <c r="DC12" s="626"/>
      <c r="DD12" s="632">
        <v>109</v>
      </c>
      <c r="DE12" s="624"/>
      <c r="DF12" s="624"/>
      <c r="DG12" s="624"/>
      <c r="DH12" s="624"/>
      <c r="DI12" s="624"/>
      <c r="DJ12" s="624"/>
      <c r="DK12" s="624"/>
      <c r="DL12" s="624"/>
      <c r="DM12" s="624"/>
      <c r="DN12" s="624"/>
      <c r="DO12" s="624"/>
      <c r="DP12" s="625"/>
      <c r="DQ12" s="632">
        <v>123888</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1591524</v>
      </c>
      <c r="BH13" s="624"/>
      <c r="BI13" s="624"/>
      <c r="BJ13" s="624"/>
      <c r="BK13" s="624"/>
      <c r="BL13" s="624"/>
      <c r="BM13" s="624"/>
      <c r="BN13" s="625"/>
      <c r="BO13" s="626">
        <v>43.4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874728</v>
      </c>
      <c r="CS13" s="624"/>
      <c r="CT13" s="624"/>
      <c r="CU13" s="624"/>
      <c r="CV13" s="624"/>
      <c r="CW13" s="624"/>
      <c r="CX13" s="624"/>
      <c r="CY13" s="625"/>
      <c r="CZ13" s="626">
        <v>7.2</v>
      </c>
      <c r="DA13" s="626"/>
      <c r="DB13" s="626"/>
      <c r="DC13" s="626"/>
      <c r="DD13" s="632">
        <v>220586</v>
      </c>
      <c r="DE13" s="624"/>
      <c r="DF13" s="624"/>
      <c r="DG13" s="624"/>
      <c r="DH13" s="624"/>
      <c r="DI13" s="624"/>
      <c r="DJ13" s="624"/>
      <c r="DK13" s="624"/>
      <c r="DL13" s="624"/>
      <c r="DM13" s="624"/>
      <c r="DN13" s="624"/>
      <c r="DO13" s="624"/>
      <c r="DP13" s="625"/>
      <c r="DQ13" s="632">
        <v>715547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110724</v>
      </c>
      <c r="BH14" s="624"/>
      <c r="BI14" s="624"/>
      <c r="BJ14" s="624"/>
      <c r="BK14" s="624"/>
      <c r="BL14" s="624"/>
      <c r="BM14" s="624"/>
      <c r="BN14" s="625"/>
      <c r="BO14" s="626">
        <v>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612180</v>
      </c>
      <c r="CS14" s="624"/>
      <c r="CT14" s="624"/>
      <c r="CU14" s="624"/>
      <c r="CV14" s="624"/>
      <c r="CW14" s="624"/>
      <c r="CX14" s="624"/>
      <c r="CY14" s="625"/>
      <c r="CZ14" s="626">
        <v>5</v>
      </c>
      <c r="DA14" s="626"/>
      <c r="DB14" s="626"/>
      <c r="DC14" s="626"/>
      <c r="DD14" s="632">
        <v>1249</v>
      </c>
      <c r="DE14" s="624"/>
      <c r="DF14" s="624"/>
      <c r="DG14" s="624"/>
      <c r="DH14" s="624"/>
      <c r="DI14" s="624"/>
      <c r="DJ14" s="624"/>
      <c r="DK14" s="624"/>
      <c r="DL14" s="624"/>
      <c r="DM14" s="624"/>
      <c r="DN14" s="624"/>
      <c r="DO14" s="624"/>
      <c r="DP14" s="625"/>
      <c r="DQ14" s="632">
        <v>610041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21669</v>
      </c>
      <c r="S15" s="624"/>
      <c r="T15" s="624"/>
      <c r="U15" s="624"/>
      <c r="V15" s="624"/>
      <c r="W15" s="624"/>
      <c r="X15" s="624"/>
      <c r="Y15" s="625"/>
      <c r="Z15" s="626">
        <v>0.2</v>
      </c>
      <c r="AA15" s="626"/>
      <c r="AB15" s="626"/>
      <c r="AC15" s="626"/>
      <c r="AD15" s="627">
        <v>21669</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238737</v>
      </c>
      <c r="BH15" s="624"/>
      <c r="BI15" s="624"/>
      <c r="BJ15" s="624"/>
      <c r="BK15" s="624"/>
      <c r="BL15" s="624"/>
      <c r="BM15" s="624"/>
      <c r="BN15" s="625"/>
      <c r="BO15" s="626">
        <v>6.5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1274301</v>
      </c>
      <c r="CS15" s="624"/>
      <c r="CT15" s="624"/>
      <c r="CU15" s="624"/>
      <c r="CV15" s="624"/>
      <c r="CW15" s="624"/>
      <c r="CX15" s="624"/>
      <c r="CY15" s="625"/>
      <c r="CZ15" s="626">
        <v>10.4</v>
      </c>
      <c r="DA15" s="626"/>
      <c r="DB15" s="626"/>
      <c r="DC15" s="626"/>
      <c r="DD15" s="632">
        <v>380923</v>
      </c>
      <c r="DE15" s="624"/>
      <c r="DF15" s="624"/>
      <c r="DG15" s="624"/>
      <c r="DH15" s="624"/>
      <c r="DI15" s="624"/>
      <c r="DJ15" s="624"/>
      <c r="DK15" s="624"/>
      <c r="DL15" s="624"/>
      <c r="DM15" s="624"/>
      <c r="DN15" s="624"/>
      <c r="DO15" s="624"/>
      <c r="DP15" s="625"/>
      <c r="DQ15" s="632">
        <v>922269</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67279</v>
      </c>
      <c r="S16" s="624"/>
      <c r="T16" s="624"/>
      <c r="U16" s="624"/>
      <c r="V16" s="624"/>
      <c r="W16" s="624"/>
      <c r="X16" s="624"/>
      <c r="Y16" s="625"/>
      <c r="Z16" s="626">
        <v>0.5</v>
      </c>
      <c r="AA16" s="626"/>
      <c r="AB16" s="626"/>
      <c r="AC16" s="626"/>
      <c r="AD16" s="627">
        <v>67279</v>
      </c>
      <c r="AE16" s="627"/>
      <c r="AF16" s="627"/>
      <c r="AG16" s="627"/>
      <c r="AH16" s="627"/>
      <c r="AI16" s="627"/>
      <c r="AJ16" s="627"/>
      <c r="AK16" s="627"/>
      <c r="AL16" s="628">
        <v>0.9</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156131</v>
      </c>
      <c r="S17" s="624"/>
      <c r="T17" s="624"/>
      <c r="U17" s="624"/>
      <c r="V17" s="624"/>
      <c r="W17" s="624"/>
      <c r="X17" s="624"/>
      <c r="Y17" s="625"/>
      <c r="Z17" s="626">
        <v>1.2</v>
      </c>
      <c r="AA17" s="626"/>
      <c r="AB17" s="626"/>
      <c r="AC17" s="626"/>
      <c r="AD17" s="627">
        <v>156131</v>
      </c>
      <c r="AE17" s="627"/>
      <c r="AF17" s="627"/>
      <c r="AG17" s="627"/>
      <c r="AH17" s="627"/>
      <c r="AI17" s="627"/>
      <c r="AJ17" s="627"/>
      <c r="AK17" s="627"/>
      <c r="AL17" s="628">
        <v>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998809</v>
      </c>
      <c r="CS17" s="624"/>
      <c r="CT17" s="624"/>
      <c r="CU17" s="624"/>
      <c r="CV17" s="624"/>
      <c r="CW17" s="624"/>
      <c r="CX17" s="624"/>
      <c r="CY17" s="625"/>
      <c r="CZ17" s="626">
        <v>8.1999999999999993</v>
      </c>
      <c r="DA17" s="626"/>
      <c r="DB17" s="626"/>
      <c r="DC17" s="626"/>
      <c r="DD17" s="632" t="s">
        <v>122</v>
      </c>
      <c r="DE17" s="624"/>
      <c r="DF17" s="624"/>
      <c r="DG17" s="624"/>
      <c r="DH17" s="624"/>
      <c r="DI17" s="624"/>
      <c r="DJ17" s="624"/>
      <c r="DK17" s="624"/>
      <c r="DL17" s="624"/>
      <c r="DM17" s="624"/>
      <c r="DN17" s="624"/>
      <c r="DO17" s="624"/>
      <c r="DP17" s="625"/>
      <c r="DQ17" s="632">
        <v>994891</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18411</v>
      </c>
      <c r="S18" s="624"/>
      <c r="T18" s="624"/>
      <c r="U18" s="624"/>
      <c r="V18" s="624"/>
      <c r="W18" s="624"/>
      <c r="X18" s="624"/>
      <c r="Y18" s="625"/>
      <c r="Z18" s="626">
        <v>0.1</v>
      </c>
      <c r="AA18" s="626"/>
      <c r="AB18" s="626"/>
      <c r="AC18" s="626"/>
      <c r="AD18" s="627">
        <v>18411</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135875</v>
      </c>
      <c r="S19" s="624"/>
      <c r="T19" s="624"/>
      <c r="U19" s="624"/>
      <c r="V19" s="624"/>
      <c r="W19" s="624"/>
      <c r="X19" s="624"/>
      <c r="Y19" s="625"/>
      <c r="Z19" s="626">
        <v>1.1000000000000001</v>
      </c>
      <c r="AA19" s="626"/>
      <c r="AB19" s="626"/>
      <c r="AC19" s="626"/>
      <c r="AD19" s="627">
        <v>135875</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110520</v>
      </c>
      <c r="BH19" s="624"/>
      <c r="BI19" s="624"/>
      <c r="BJ19" s="624"/>
      <c r="BK19" s="624"/>
      <c r="BL19" s="624"/>
      <c r="BM19" s="624"/>
      <c r="BN19" s="625"/>
      <c r="BO19" s="626">
        <v>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1845</v>
      </c>
      <c r="S20" s="624"/>
      <c r="T20" s="624"/>
      <c r="U20" s="624"/>
      <c r="V20" s="624"/>
      <c r="W20" s="624"/>
      <c r="X20" s="624"/>
      <c r="Y20" s="625"/>
      <c r="Z20" s="626">
        <v>0</v>
      </c>
      <c r="AA20" s="626"/>
      <c r="AB20" s="626"/>
      <c r="AC20" s="626"/>
      <c r="AD20" s="627">
        <v>1845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110520</v>
      </c>
      <c r="BH20" s="624"/>
      <c r="BI20" s="624"/>
      <c r="BJ20" s="624"/>
      <c r="BK20" s="624"/>
      <c r="BL20" s="624"/>
      <c r="BM20" s="624"/>
      <c r="BN20" s="625"/>
      <c r="BO20" s="626">
        <v>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12199941</v>
      </c>
      <c r="CS20" s="624"/>
      <c r="CT20" s="624"/>
      <c r="CU20" s="624"/>
      <c r="CV20" s="624"/>
      <c r="CW20" s="624"/>
      <c r="CX20" s="624"/>
      <c r="CY20" s="625"/>
      <c r="CZ20" s="626">
        <v>100</v>
      </c>
      <c r="DA20" s="626"/>
      <c r="DB20" s="626"/>
      <c r="DC20" s="626"/>
      <c r="DD20" s="632">
        <v>971144</v>
      </c>
      <c r="DE20" s="624"/>
      <c r="DF20" s="624"/>
      <c r="DG20" s="624"/>
      <c r="DH20" s="624"/>
      <c r="DI20" s="624"/>
      <c r="DJ20" s="624"/>
      <c r="DK20" s="624"/>
      <c r="DL20" s="624"/>
      <c r="DM20" s="624"/>
      <c r="DN20" s="624"/>
      <c r="DO20" s="624"/>
      <c r="DP20" s="625"/>
      <c r="DQ20" s="632">
        <v>9105665</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2850193</v>
      </c>
      <c r="S21" s="624"/>
      <c r="T21" s="624"/>
      <c r="U21" s="624"/>
      <c r="V21" s="624"/>
      <c r="W21" s="624"/>
      <c r="X21" s="624"/>
      <c r="Y21" s="625"/>
      <c r="Z21" s="626">
        <v>22.5</v>
      </c>
      <c r="AA21" s="626"/>
      <c r="AB21" s="626"/>
      <c r="AC21" s="626"/>
      <c r="AD21" s="627">
        <v>2748790</v>
      </c>
      <c r="AE21" s="627"/>
      <c r="AF21" s="627"/>
      <c r="AG21" s="627"/>
      <c r="AH21" s="627"/>
      <c r="AI21" s="627"/>
      <c r="AJ21" s="627"/>
      <c r="AK21" s="627"/>
      <c r="AL21" s="628">
        <v>35.799999999999997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2748790</v>
      </c>
      <c r="S22" s="624"/>
      <c r="T22" s="624"/>
      <c r="U22" s="624"/>
      <c r="V22" s="624"/>
      <c r="W22" s="624"/>
      <c r="X22" s="624"/>
      <c r="Y22" s="625"/>
      <c r="Z22" s="626">
        <v>21.7</v>
      </c>
      <c r="AA22" s="626"/>
      <c r="AB22" s="626"/>
      <c r="AC22" s="626"/>
      <c r="AD22" s="627">
        <v>2748790</v>
      </c>
      <c r="AE22" s="627"/>
      <c r="AF22" s="627"/>
      <c r="AG22" s="627"/>
      <c r="AH22" s="627"/>
      <c r="AI22" s="627"/>
      <c r="AJ22" s="627"/>
      <c r="AK22" s="627"/>
      <c r="AL22" s="628">
        <v>35.799999999999997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101403</v>
      </c>
      <c r="S23" s="624"/>
      <c r="T23" s="624"/>
      <c r="U23" s="624"/>
      <c r="V23" s="624"/>
      <c r="W23" s="624"/>
      <c r="X23" s="624"/>
      <c r="Y23" s="625"/>
      <c r="Z23" s="626">
        <v>0.8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110520</v>
      </c>
      <c r="BH23" s="624"/>
      <c r="BI23" s="624"/>
      <c r="BJ23" s="624"/>
      <c r="BK23" s="624"/>
      <c r="BL23" s="624"/>
      <c r="BM23" s="624"/>
      <c r="BN23" s="625"/>
      <c r="BO23" s="626">
        <v>3</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5792158</v>
      </c>
      <c r="CS24" s="613"/>
      <c r="CT24" s="613"/>
      <c r="CU24" s="613"/>
      <c r="CV24" s="613"/>
      <c r="CW24" s="613"/>
      <c r="CX24" s="613"/>
      <c r="CY24" s="614"/>
      <c r="CZ24" s="617">
        <v>47.5</v>
      </c>
      <c r="DA24" s="618"/>
      <c r="DB24" s="618"/>
      <c r="DC24" s="634"/>
      <c r="DD24" s="653">
        <v>3982864</v>
      </c>
      <c r="DE24" s="613"/>
      <c r="DF24" s="613"/>
      <c r="DG24" s="613"/>
      <c r="DH24" s="613"/>
      <c r="DI24" s="613"/>
      <c r="DJ24" s="613"/>
      <c r="DK24" s="614"/>
      <c r="DL24" s="653">
        <v>3422123</v>
      </c>
      <c r="DM24" s="613"/>
      <c r="DN24" s="613"/>
      <c r="DO24" s="613"/>
      <c r="DP24" s="613"/>
      <c r="DQ24" s="613"/>
      <c r="DR24" s="613"/>
      <c r="DS24" s="613"/>
      <c r="DT24" s="613"/>
      <c r="DU24" s="613"/>
      <c r="DV24" s="614"/>
      <c r="DW24" s="617">
        <v>44.4</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7878954</v>
      </c>
      <c r="S25" s="624"/>
      <c r="T25" s="624"/>
      <c r="U25" s="624"/>
      <c r="V25" s="624"/>
      <c r="W25" s="624"/>
      <c r="X25" s="624"/>
      <c r="Y25" s="625"/>
      <c r="Z25" s="626">
        <v>62.3</v>
      </c>
      <c r="AA25" s="626"/>
      <c r="AB25" s="626"/>
      <c r="AC25" s="626"/>
      <c r="AD25" s="627">
        <v>7667031</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2008817</v>
      </c>
      <c r="CS25" s="656"/>
      <c r="CT25" s="656"/>
      <c r="CU25" s="656"/>
      <c r="CV25" s="656"/>
      <c r="CW25" s="656"/>
      <c r="CX25" s="656"/>
      <c r="CY25" s="657"/>
      <c r="CZ25" s="628">
        <v>16.5</v>
      </c>
      <c r="DA25" s="654"/>
      <c r="DB25" s="654"/>
      <c r="DC25" s="658"/>
      <c r="DD25" s="632">
        <v>1858780</v>
      </c>
      <c r="DE25" s="656"/>
      <c r="DF25" s="656"/>
      <c r="DG25" s="656"/>
      <c r="DH25" s="656"/>
      <c r="DI25" s="656"/>
      <c r="DJ25" s="656"/>
      <c r="DK25" s="657"/>
      <c r="DL25" s="632">
        <v>1812271</v>
      </c>
      <c r="DM25" s="656"/>
      <c r="DN25" s="656"/>
      <c r="DO25" s="656"/>
      <c r="DP25" s="656"/>
      <c r="DQ25" s="656"/>
      <c r="DR25" s="656"/>
      <c r="DS25" s="656"/>
      <c r="DT25" s="656"/>
      <c r="DU25" s="656"/>
      <c r="DV25" s="657"/>
      <c r="DW25" s="628">
        <v>23.5</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3157</v>
      </c>
      <c r="S26" s="624"/>
      <c r="T26" s="624"/>
      <c r="U26" s="624"/>
      <c r="V26" s="624"/>
      <c r="W26" s="624"/>
      <c r="X26" s="624"/>
      <c r="Y26" s="625"/>
      <c r="Z26" s="626">
        <v>0</v>
      </c>
      <c r="AA26" s="626"/>
      <c r="AB26" s="626"/>
      <c r="AC26" s="626"/>
      <c r="AD26" s="627">
        <v>3157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1257752</v>
      </c>
      <c r="CS26" s="624"/>
      <c r="CT26" s="624"/>
      <c r="CU26" s="624"/>
      <c r="CV26" s="624"/>
      <c r="CW26" s="624"/>
      <c r="CX26" s="624"/>
      <c r="CY26" s="625"/>
      <c r="CZ26" s="628">
        <v>10.3</v>
      </c>
      <c r="DA26" s="654"/>
      <c r="DB26" s="654"/>
      <c r="DC26" s="658"/>
      <c r="DD26" s="632">
        <v>1143975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48442</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3669873</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2784532</v>
      </c>
      <c r="CS27" s="656"/>
      <c r="CT27" s="656"/>
      <c r="CU27" s="656"/>
      <c r="CV27" s="656"/>
      <c r="CW27" s="656"/>
      <c r="CX27" s="656"/>
      <c r="CY27" s="657"/>
      <c r="CZ27" s="628">
        <v>22.8</v>
      </c>
      <c r="DA27" s="654"/>
      <c r="DB27" s="654"/>
      <c r="DC27" s="658"/>
      <c r="DD27" s="632">
        <v>1129193</v>
      </c>
      <c r="DE27" s="656"/>
      <c r="DF27" s="656"/>
      <c r="DG27" s="656"/>
      <c r="DH27" s="656"/>
      <c r="DI27" s="656"/>
      <c r="DJ27" s="656"/>
      <c r="DK27" s="657"/>
      <c r="DL27" s="632">
        <v>614961</v>
      </c>
      <c r="DM27" s="656"/>
      <c r="DN27" s="656"/>
      <c r="DO27" s="656"/>
      <c r="DP27" s="656"/>
      <c r="DQ27" s="656"/>
      <c r="DR27" s="656"/>
      <c r="DS27" s="656"/>
      <c r="DT27" s="656"/>
      <c r="DU27" s="656"/>
      <c r="DV27" s="657"/>
      <c r="DW27" s="628">
        <v>8</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62110</v>
      </c>
      <c r="S28" s="624"/>
      <c r="T28" s="624"/>
      <c r="U28" s="624"/>
      <c r="V28" s="624"/>
      <c r="W28" s="624"/>
      <c r="X28" s="624"/>
      <c r="Y28" s="625"/>
      <c r="Z28" s="626">
        <v>0.5</v>
      </c>
      <c r="AA28" s="626"/>
      <c r="AB28" s="626"/>
      <c r="AC28" s="626"/>
      <c r="AD28" s="627">
        <v>13242</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998809</v>
      </c>
      <c r="CS28" s="624"/>
      <c r="CT28" s="624"/>
      <c r="CU28" s="624"/>
      <c r="CV28" s="624"/>
      <c r="CW28" s="624"/>
      <c r="CX28" s="624"/>
      <c r="CY28" s="625"/>
      <c r="CZ28" s="628">
        <v>8.1999999999999993</v>
      </c>
      <c r="DA28" s="654"/>
      <c r="DB28" s="654"/>
      <c r="DC28" s="658"/>
      <c r="DD28" s="632">
        <v>994891</v>
      </c>
      <c r="DE28" s="624"/>
      <c r="DF28" s="624"/>
      <c r="DG28" s="624"/>
      <c r="DH28" s="624"/>
      <c r="DI28" s="624"/>
      <c r="DJ28" s="624"/>
      <c r="DK28" s="625"/>
      <c r="DL28" s="632">
        <v>994891</v>
      </c>
      <c r="DM28" s="624"/>
      <c r="DN28" s="624"/>
      <c r="DO28" s="624"/>
      <c r="DP28" s="624"/>
      <c r="DQ28" s="624"/>
      <c r="DR28" s="624"/>
      <c r="DS28" s="624"/>
      <c r="DT28" s="624"/>
      <c r="DU28" s="624"/>
      <c r="DV28" s="625"/>
      <c r="DW28" s="628">
        <v>12.9</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13167</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998809</v>
      </c>
      <c r="CS29" s="656"/>
      <c r="CT29" s="656"/>
      <c r="CU29" s="656"/>
      <c r="CV29" s="656"/>
      <c r="CW29" s="656"/>
      <c r="CX29" s="656"/>
      <c r="CY29" s="657"/>
      <c r="CZ29" s="628">
        <v>8.1999999999999993</v>
      </c>
      <c r="DA29" s="654"/>
      <c r="DB29" s="654"/>
      <c r="DC29" s="658"/>
      <c r="DD29" s="632">
        <v>994891</v>
      </c>
      <c r="DE29" s="656"/>
      <c r="DF29" s="656"/>
      <c r="DG29" s="656"/>
      <c r="DH29" s="656"/>
      <c r="DI29" s="656"/>
      <c r="DJ29" s="656"/>
      <c r="DK29" s="657"/>
      <c r="DL29" s="632">
        <v>994891</v>
      </c>
      <c r="DM29" s="656"/>
      <c r="DN29" s="656"/>
      <c r="DO29" s="656"/>
      <c r="DP29" s="656"/>
      <c r="DQ29" s="656"/>
      <c r="DR29" s="656"/>
      <c r="DS29" s="656"/>
      <c r="DT29" s="656"/>
      <c r="DU29" s="656"/>
      <c r="DV29" s="657"/>
      <c r="DW29" s="628">
        <v>12.9</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1875098</v>
      </c>
      <c r="S30" s="624"/>
      <c r="T30" s="624"/>
      <c r="U30" s="624"/>
      <c r="V30" s="624"/>
      <c r="W30" s="624"/>
      <c r="X30" s="624"/>
      <c r="Y30" s="625"/>
      <c r="Z30" s="626">
        <v>14.8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976551</v>
      </c>
      <c r="CS30" s="624"/>
      <c r="CT30" s="624"/>
      <c r="CU30" s="624"/>
      <c r="CV30" s="624"/>
      <c r="CW30" s="624"/>
      <c r="CX30" s="624"/>
      <c r="CY30" s="625"/>
      <c r="CZ30" s="628">
        <v>8</v>
      </c>
      <c r="DA30" s="654"/>
      <c r="DB30" s="654"/>
      <c r="DC30" s="658"/>
      <c r="DD30" s="632">
        <v>972633</v>
      </c>
      <c r="DE30" s="624"/>
      <c r="DF30" s="624"/>
      <c r="DG30" s="624"/>
      <c r="DH30" s="624"/>
      <c r="DI30" s="624"/>
      <c r="DJ30" s="624"/>
      <c r="DK30" s="625"/>
      <c r="DL30" s="632">
        <v>972633</v>
      </c>
      <c r="DM30" s="624"/>
      <c r="DN30" s="624"/>
      <c r="DO30" s="624"/>
      <c r="DP30" s="624"/>
      <c r="DQ30" s="624"/>
      <c r="DR30" s="624"/>
      <c r="DS30" s="624"/>
      <c r="DT30" s="624"/>
      <c r="DU30" s="624"/>
      <c r="DV30" s="625"/>
      <c r="DW30" s="628">
        <v>12.6</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99.1</v>
      </c>
      <c r="BH31" s="667"/>
      <c r="BI31" s="667"/>
      <c r="BJ31" s="667"/>
      <c r="BK31" s="667"/>
      <c r="BL31" s="667"/>
      <c r="BM31" s="618">
        <v>98</v>
      </c>
      <c r="BN31" s="667"/>
      <c r="BO31" s="667"/>
      <c r="BP31" s="667"/>
      <c r="BQ31" s="668"/>
      <c r="BR31" s="679">
        <v>99.1</v>
      </c>
      <c r="BS31" s="667"/>
      <c r="BT31" s="667"/>
      <c r="BU31" s="667"/>
      <c r="BV31" s="667"/>
      <c r="BW31" s="667"/>
      <c r="BX31" s="618">
        <v>97.8</v>
      </c>
      <c r="BY31" s="667"/>
      <c r="BZ31" s="667"/>
      <c r="CA31" s="667"/>
      <c r="CB31" s="668"/>
      <c r="CD31" s="661"/>
      <c r="CE31" s="662"/>
      <c r="CF31" s="620" t="s">
        <v>300</v>
      </c>
      <c r="CG31" s="621"/>
      <c r="CH31" s="621"/>
      <c r="CI31" s="621"/>
      <c r="CJ31" s="621"/>
      <c r="CK31" s="621"/>
      <c r="CL31" s="621"/>
      <c r="CM31" s="621"/>
      <c r="CN31" s="621"/>
      <c r="CO31" s="621"/>
      <c r="CP31" s="621"/>
      <c r="CQ31" s="622"/>
      <c r="CR31" s="623">
        <v>22258</v>
      </c>
      <c r="CS31" s="656"/>
      <c r="CT31" s="656"/>
      <c r="CU31" s="656"/>
      <c r="CV31" s="656"/>
      <c r="CW31" s="656"/>
      <c r="CX31" s="656"/>
      <c r="CY31" s="657"/>
      <c r="CZ31" s="628">
        <v>0.2</v>
      </c>
      <c r="DA31" s="654"/>
      <c r="DB31" s="654"/>
      <c r="DC31" s="658"/>
      <c r="DD31" s="632">
        <v>22258</v>
      </c>
      <c r="DE31" s="656"/>
      <c r="DF31" s="656"/>
      <c r="DG31" s="656"/>
      <c r="DH31" s="656"/>
      <c r="DI31" s="656"/>
      <c r="DJ31" s="656"/>
      <c r="DK31" s="657"/>
      <c r="DL31" s="632">
        <v>22258</v>
      </c>
      <c r="DM31" s="656"/>
      <c r="DN31" s="656"/>
      <c r="DO31" s="656"/>
      <c r="DP31" s="656"/>
      <c r="DQ31" s="656"/>
      <c r="DR31" s="656"/>
      <c r="DS31" s="656"/>
      <c r="DT31" s="656"/>
      <c r="DU31" s="656"/>
      <c r="DV31" s="657"/>
      <c r="DW31" s="628">
        <v>0.3</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807349</v>
      </c>
      <c r="S32" s="624"/>
      <c r="T32" s="624"/>
      <c r="U32" s="624"/>
      <c r="V32" s="624"/>
      <c r="W32" s="624"/>
      <c r="X32" s="624"/>
      <c r="Y32" s="625"/>
      <c r="Z32" s="626">
        <v>6.4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98.8</v>
      </c>
      <c r="BH32" s="656"/>
      <c r="BI32" s="656"/>
      <c r="BJ32" s="656"/>
      <c r="BK32" s="656"/>
      <c r="BL32" s="656"/>
      <c r="BM32" s="629">
        <v>98.1</v>
      </c>
      <c r="BN32" s="656"/>
      <c r="BO32" s="656"/>
      <c r="BP32" s="656"/>
      <c r="BQ32" s="678"/>
      <c r="BR32" s="680">
        <v>99</v>
      </c>
      <c r="BS32" s="656"/>
      <c r="BT32" s="656"/>
      <c r="BU32" s="656"/>
      <c r="BV32" s="656"/>
      <c r="BW32" s="656"/>
      <c r="BX32" s="629">
        <v>98.4</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8250</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99.2</v>
      </c>
      <c r="BH33" s="682"/>
      <c r="BI33" s="682"/>
      <c r="BJ33" s="682"/>
      <c r="BK33" s="682"/>
      <c r="BL33" s="682"/>
      <c r="BM33" s="683">
        <v>97.6</v>
      </c>
      <c r="BN33" s="682"/>
      <c r="BO33" s="682"/>
      <c r="BP33" s="682"/>
      <c r="BQ33" s="684"/>
      <c r="BR33" s="681">
        <v>99.1</v>
      </c>
      <c r="BS33" s="682"/>
      <c r="BT33" s="682"/>
      <c r="BU33" s="682"/>
      <c r="BV33" s="682"/>
      <c r="BW33" s="682"/>
      <c r="BX33" s="683">
        <v>97.1</v>
      </c>
      <c r="BY33" s="682"/>
      <c r="BZ33" s="682"/>
      <c r="CA33" s="682"/>
      <c r="CB33" s="684"/>
      <c r="CD33" s="620" t="s">
        <v>307</v>
      </c>
      <c r="CE33" s="621"/>
      <c r="CF33" s="621"/>
      <c r="CG33" s="621"/>
      <c r="CH33" s="621"/>
      <c r="CI33" s="621"/>
      <c r="CJ33" s="621"/>
      <c r="CK33" s="621"/>
      <c r="CL33" s="621"/>
      <c r="CM33" s="621"/>
      <c r="CN33" s="621"/>
      <c r="CO33" s="621"/>
      <c r="CP33" s="621"/>
      <c r="CQ33" s="622"/>
      <c r="CR33" s="623">
        <v>5436639</v>
      </c>
      <c r="CS33" s="656"/>
      <c r="CT33" s="656"/>
      <c r="CU33" s="656"/>
      <c r="CV33" s="656"/>
      <c r="CW33" s="656"/>
      <c r="CX33" s="656"/>
      <c r="CY33" s="657"/>
      <c r="CZ33" s="628">
        <v>44.6</v>
      </c>
      <c r="DA33" s="654"/>
      <c r="DB33" s="654"/>
      <c r="DC33" s="658"/>
      <c r="DD33" s="632">
        <v>4926524</v>
      </c>
      <c r="DE33" s="656"/>
      <c r="DF33" s="656"/>
      <c r="DG33" s="656"/>
      <c r="DH33" s="656"/>
      <c r="DI33" s="656"/>
      <c r="DJ33" s="656"/>
      <c r="DK33" s="657"/>
      <c r="DL33" s="632">
        <v>3601162</v>
      </c>
      <c r="DM33" s="656"/>
      <c r="DN33" s="656"/>
      <c r="DO33" s="656"/>
      <c r="DP33" s="656"/>
      <c r="DQ33" s="656"/>
      <c r="DR33" s="656"/>
      <c r="DS33" s="656"/>
      <c r="DT33" s="656"/>
      <c r="DU33" s="656"/>
      <c r="DV33" s="657"/>
      <c r="DW33" s="628">
        <v>46.7</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48802</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1432549</v>
      </c>
      <c r="CS34" s="624"/>
      <c r="CT34" s="624"/>
      <c r="CU34" s="624"/>
      <c r="CV34" s="624"/>
      <c r="CW34" s="624"/>
      <c r="CX34" s="624"/>
      <c r="CY34" s="625"/>
      <c r="CZ34" s="628">
        <v>11.7</v>
      </c>
      <c r="DA34" s="654"/>
      <c r="DB34" s="654"/>
      <c r="DC34" s="658"/>
      <c r="DD34" s="632">
        <v>1239966</v>
      </c>
      <c r="DE34" s="624"/>
      <c r="DF34" s="624"/>
      <c r="DG34" s="624"/>
      <c r="DH34" s="624"/>
      <c r="DI34" s="624"/>
      <c r="DJ34" s="624"/>
      <c r="DK34" s="625"/>
      <c r="DL34" s="632">
        <v>1029381</v>
      </c>
      <c r="DM34" s="624"/>
      <c r="DN34" s="624"/>
      <c r="DO34" s="624"/>
      <c r="DP34" s="624"/>
      <c r="DQ34" s="624"/>
      <c r="DR34" s="624"/>
      <c r="DS34" s="624"/>
      <c r="DT34" s="624"/>
      <c r="DU34" s="624"/>
      <c r="DV34" s="625"/>
      <c r="DW34" s="628">
        <v>13.3</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648050</v>
      </c>
      <c r="S35" s="624"/>
      <c r="T35" s="624"/>
      <c r="U35" s="624"/>
      <c r="V35" s="624"/>
      <c r="W35" s="624"/>
      <c r="X35" s="624"/>
      <c r="Y35" s="625"/>
      <c r="Z35" s="626">
        <v>5.0999999999999996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49357</v>
      </c>
      <c r="CS35" s="656"/>
      <c r="CT35" s="656"/>
      <c r="CU35" s="656"/>
      <c r="CV35" s="656"/>
      <c r="CW35" s="656"/>
      <c r="CX35" s="656"/>
      <c r="CY35" s="657"/>
      <c r="CZ35" s="628">
        <v>0.4</v>
      </c>
      <c r="DA35" s="654"/>
      <c r="DB35" s="654"/>
      <c r="DC35" s="658"/>
      <c r="DD35" s="632">
        <v>48817</v>
      </c>
      <c r="DE35" s="656"/>
      <c r="DF35" s="656"/>
      <c r="DG35" s="656"/>
      <c r="DH35" s="656"/>
      <c r="DI35" s="656"/>
      <c r="DJ35" s="656"/>
      <c r="DK35" s="657"/>
      <c r="DL35" s="632">
        <v>48793</v>
      </c>
      <c r="DM35" s="656"/>
      <c r="DN35" s="656"/>
      <c r="DO35" s="656"/>
      <c r="DP35" s="656"/>
      <c r="DQ35" s="656"/>
      <c r="DR35" s="656"/>
      <c r="DS35" s="656"/>
      <c r="DT35" s="656"/>
      <c r="DU35" s="656"/>
      <c r="DV35" s="657"/>
      <c r="DW35" s="628">
        <v>0.6</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398017</v>
      </c>
      <c r="S36" s="624"/>
      <c r="T36" s="624"/>
      <c r="U36" s="624"/>
      <c r="V36" s="624"/>
      <c r="W36" s="624"/>
      <c r="X36" s="624"/>
      <c r="Y36" s="625"/>
      <c r="Z36" s="626">
        <v>3.1</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1773809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90141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1990280</v>
      </c>
      <c r="CS36" s="624"/>
      <c r="CT36" s="624"/>
      <c r="CU36" s="624"/>
      <c r="CV36" s="624"/>
      <c r="CW36" s="624"/>
      <c r="CX36" s="624"/>
      <c r="CY36" s="625"/>
      <c r="CZ36" s="628">
        <v>16.3</v>
      </c>
      <c r="DA36" s="654"/>
      <c r="DB36" s="654"/>
      <c r="DC36" s="658"/>
      <c r="DD36" s="632">
        <v>1945667</v>
      </c>
      <c r="DE36" s="624"/>
      <c r="DF36" s="624"/>
      <c r="DG36" s="624"/>
      <c r="DH36" s="624"/>
      <c r="DI36" s="624"/>
      <c r="DJ36" s="624"/>
      <c r="DK36" s="625"/>
      <c r="DL36" s="632">
        <v>1437253</v>
      </c>
      <c r="DM36" s="624"/>
      <c r="DN36" s="624"/>
      <c r="DO36" s="624"/>
      <c r="DP36" s="624"/>
      <c r="DQ36" s="624"/>
      <c r="DR36" s="624"/>
      <c r="DS36" s="624"/>
      <c r="DT36" s="624"/>
      <c r="DU36" s="624"/>
      <c r="DV36" s="625"/>
      <c r="DW36" s="628">
        <v>18.600000000000001</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126519</v>
      </c>
      <c r="S37" s="624"/>
      <c r="T37" s="624"/>
      <c r="U37" s="624"/>
      <c r="V37" s="624"/>
      <c r="W37" s="624"/>
      <c r="X37" s="624"/>
      <c r="Y37" s="625"/>
      <c r="Z37" s="626">
        <v>1</v>
      </c>
      <c r="AA37" s="626"/>
      <c r="AB37" s="626"/>
      <c r="AC37" s="626"/>
      <c r="AD37" s="627">
        <v>4</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459817</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66615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1091879</v>
      </c>
      <c r="CS37" s="656"/>
      <c r="CT37" s="656"/>
      <c r="CU37" s="656"/>
      <c r="CV37" s="656"/>
      <c r="CW37" s="656"/>
      <c r="CX37" s="656"/>
      <c r="CY37" s="657"/>
      <c r="CZ37" s="628">
        <v>8.9</v>
      </c>
      <c r="DA37" s="654"/>
      <c r="DB37" s="654"/>
      <c r="DC37" s="658"/>
      <c r="DD37" s="632">
        <v>1091879</v>
      </c>
      <c r="DE37" s="656"/>
      <c r="DF37" s="656"/>
      <c r="DG37" s="656"/>
      <c r="DH37" s="656"/>
      <c r="DI37" s="656"/>
      <c r="DJ37" s="656"/>
      <c r="DK37" s="657"/>
      <c r="DL37" s="632">
        <v>1054280</v>
      </c>
      <c r="DM37" s="656"/>
      <c r="DN37" s="656"/>
      <c r="DO37" s="656"/>
      <c r="DP37" s="656"/>
      <c r="DQ37" s="656"/>
      <c r="DR37" s="656"/>
      <c r="DS37" s="656"/>
      <c r="DT37" s="656"/>
      <c r="DU37" s="656"/>
      <c r="DV37" s="657"/>
      <c r="DW37" s="628">
        <v>13.7</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734848</v>
      </c>
      <c r="S38" s="624"/>
      <c r="T38" s="624"/>
      <c r="U38" s="624"/>
      <c r="V38" s="624"/>
      <c r="W38" s="624"/>
      <c r="X38" s="624"/>
      <c r="Y38" s="625"/>
      <c r="Z38" s="626">
        <v>5.8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t="s">
        <v>122</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4655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1313992</v>
      </c>
      <c r="CS38" s="624"/>
      <c r="CT38" s="624"/>
      <c r="CU38" s="624"/>
      <c r="CV38" s="624"/>
      <c r="CW38" s="624"/>
      <c r="CX38" s="624"/>
      <c r="CY38" s="625"/>
      <c r="CZ38" s="628">
        <v>10.8</v>
      </c>
      <c r="DA38" s="654"/>
      <c r="DB38" s="654"/>
      <c r="DC38" s="658"/>
      <c r="DD38" s="632">
        <v>1086264</v>
      </c>
      <c r="DE38" s="624"/>
      <c r="DF38" s="624"/>
      <c r="DG38" s="624"/>
      <c r="DH38" s="624"/>
      <c r="DI38" s="624"/>
      <c r="DJ38" s="624"/>
      <c r="DK38" s="625"/>
      <c r="DL38" s="632">
        <v>1085735</v>
      </c>
      <c r="DM38" s="624"/>
      <c r="DN38" s="624"/>
      <c r="DO38" s="624"/>
      <c r="DP38" s="624"/>
      <c r="DQ38" s="624"/>
      <c r="DR38" s="624"/>
      <c r="DS38" s="624"/>
      <c r="DT38" s="624"/>
      <c r="DU38" s="624"/>
      <c r="DV38" s="625"/>
      <c r="DW38" s="628">
        <v>14.1</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6597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646961</v>
      </c>
      <c r="CS39" s="656"/>
      <c r="CT39" s="656"/>
      <c r="CU39" s="656"/>
      <c r="CV39" s="656"/>
      <c r="CW39" s="656"/>
      <c r="CX39" s="656"/>
      <c r="CY39" s="657"/>
      <c r="CZ39" s="628">
        <v>5.3</v>
      </c>
      <c r="DA39" s="654"/>
      <c r="DB39" s="654"/>
      <c r="DC39" s="658"/>
      <c r="DD39" s="632">
        <v>605810</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29548</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92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3500</v>
      </c>
      <c r="CS40" s="624"/>
      <c r="CT40" s="624"/>
      <c r="CU40" s="624"/>
      <c r="CV40" s="624"/>
      <c r="CW40" s="624"/>
      <c r="CX40" s="624"/>
      <c r="CY40" s="625"/>
      <c r="CZ40" s="628">
        <v>0</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12652763</v>
      </c>
      <c r="S41" s="696"/>
      <c r="T41" s="696"/>
      <c r="U41" s="696"/>
      <c r="V41" s="696"/>
      <c r="W41" s="696"/>
      <c r="X41" s="696"/>
      <c r="Y41" s="700"/>
      <c r="Z41" s="701">
        <v>100</v>
      </c>
      <c r="AA41" s="701"/>
      <c r="AB41" s="701"/>
      <c r="AC41" s="701"/>
      <c r="AD41" s="702">
        <v>7683434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245607</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1068385</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429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971144</v>
      </c>
      <c r="CS42" s="656"/>
      <c r="CT42" s="656"/>
      <c r="CU42" s="656"/>
      <c r="CV42" s="656"/>
      <c r="CW42" s="656"/>
      <c r="CX42" s="656"/>
      <c r="CY42" s="657"/>
      <c r="CZ42" s="628">
        <v>8</v>
      </c>
      <c r="DA42" s="654"/>
      <c r="DB42" s="654"/>
      <c r="DC42" s="658"/>
      <c r="DD42" s="632">
        <v>196277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87992</v>
      </c>
      <c r="CS43" s="656"/>
      <c r="CT43" s="656"/>
      <c r="CU43" s="656"/>
      <c r="CV43" s="656"/>
      <c r="CW43" s="656"/>
      <c r="CX43" s="656"/>
      <c r="CY43" s="657"/>
      <c r="CZ43" s="628">
        <v>0.7</v>
      </c>
      <c r="DA43" s="654"/>
      <c r="DB43" s="654"/>
      <c r="DC43" s="658"/>
      <c r="DD43" s="632">
        <v>87992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971144</v>
      </c>
      <c r="CS44" s="624"/>
      <c r="CT44" s="624"/>
      <c r="CU44" s="624"/>
      <c r="CV44" s="624"/>
      <c r="CW44" s="624"/>
      <c r="CX44" s="624"/>
      <c r="CY44" s="625"/>
      <c r="CZ44" s="628">
        <v>8</v>
      </c>
      <c r="DA44" s="629"/>
      <c r="DB44" s="629"/>
      <c r="DC44" s="635"/>
      <c r="DD44" s="632">
        <v>196277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46335</v>
      </c>
      <c r="CS45" s="656"/>
      <c r="CT45" s="656"/>
      <c r="CU45" s="656"/>
      <c r="CV45" s="656"/>
      <c r="CW45" s="656"/>
      <c r="CX45" s="656"/>
      <c r="CY45" s="657"/>
      <c r="CZ45" s="628">
        <v>0.4</v>
      </c>
      <c r="DA45" s="654"/>
      <c r="DB45" s="654"/>
      <c r="DC45" s="658"/>
      <c r="DD45" s="632">
        <v>10309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924809</v>
      </c>
      <c r="CS46" s="624"/>
      <c r="CT46" s="624"/>
      <c r="CU46" s="624"/>
      <c r="CV46" s="624"/>
      <c r="CW46" s="624"/>
      <c r="CX46" s="624"/>
      <c r="CY46" s="625"/>
      <c r="CZ46" s="628">
        <v>7.6</v>
      </c>
      <c r="DA46" s="629"/>
      <c r="DB46" s="629"/>
      <c r="DC46" s="635"/>
      <c r="DD46" s="632">
        <v>185968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12199941</v>
      </c>
      <c r="CS49" s="682"/>
      <c r="CT49" s="682"/>
      <c r="CU49" s="682"/>
      <c r="CV49" s="682"/>
      <c r="CW49" s="682"/>
      <c r="CX49" s="682"/>
      <c r="CY49" s="711"/>
      <c r="CZ49" s="703">
        <v>100</v>
      </c>
      <c r="DA49" s="712"/>
      <c r="DB49" s="712"/>
      <c r="DC49" s="713"/>
      <c r="DD49" s="714">
        <v>9105665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60Xi8z/DTb4anzOAlxNxxcdRlivmeiTHg5NJvHeNiBfocfQ/sMD1+0434qNAfC5U7UER+EcZnbiJgPVf3ftBHg==" saltValue="M3ryGeP6oNaEdKa48vxpr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8" zoomScale="70" zoomScaleNormal="25" zoomScaleSheetLayoutView="70" workbookViewId="0">
      <selection activeCell="AK18" sqref="AK18:AO18"/>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12653</v>
      </c>
      <c r="R7" s="753"/>
      <c r="S7" s="753"/>
      <c r="T7" s="753"/>
      <c r="U7" s="753"/>
      <c r="V7" s="753">
        <v>12200</v>
      </c>
      <c r="W7" s="753"/>
      <c r="X7" s="753"/>
      <c r="Y7" s="753"/>
      <c r="Z7" s="753"/>
      <c r="AA7" s="753">
        <v>453</v>
      </c>
      <c r="AB7" s="753"/>
      <c r="AC7" s="753"/>
      <c r="AD7" s="753"/>
      <c r="AE7" s="754"/>
      <c r="AF7" s="755">
        <v>452</v>
      </c>
      <c r="AG7" s="756"/>
      <c r="AH7" s="756"/>
      <c r="AI7" s="756"/>
      <c r="AJ7" s="757"/>
      <c r="AK7" s="758">
        <v>648</v>
      </c>
      <c r="AL7" s="759"/>
      <c r="AM7" s="759"/>
      <c r="AN7" s="759"/>
      <c r="AO7" s="759"/>
      <c r="AP7" s="759">
        <v>7190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555</v>
      </c>
      <c r="BT7" s="747"/>
      <c r="BU7" s="747"/>
      <c r="BV7" s="747"/>
      <c r="BW7" s="747"/>
      <c r="BX7" s="747"/>
      <c r="BY7" s="747"/>
      <c r="BZ7" s="747"/>
      <c r="CA7" s="747"/>
      <c r="CB7" s="747"/>
      <c r="CC7" s="747"/>
      <c r="CD7" s="747"/>
      <c r="CE7" s="747"/>
      <c r="CF7" s="747"/>
      <c r="CG7" s="762"/>
      <c r="CH7" s="743">
        <v>-6</v>
      </c>
      <c r="CI7" s="744"/>
      <c r="CJ7" s="744"/>
      <c r="CK7" s="744"/>
      <c r="CL7" s="745"/>
      <c r="CM7" s="743">
        <v>4</v>
      </c>
      <c r="CN7" s="744"/>
      <c r="CO7" s="744"/>
      <c r="CP7" s="744"/>
      <c r="CQ7" s="745"/>
      <c r="CR7" s="743">
        <v>2</v>
      </c>
      <c r="CS7" s="744"/>
      <c r="CT7" s="744"/>
      <c r="CU7" s="744"/>
      <c r="CV7" s="745"/>
      <c r="CW7" s="743" t="s">
        <v>556</v>
      </c>
      <c r="CX7" s="744"/>
      <c r="CY7" s="744"/>
      <c r="CZ7" s="744"/>
      <c r="DA7" s="745"/>
      <c r="DB7" s="743" t="s">
        <v>556</v>
      </c>
      <c r="DC7" s="744"/>
      <c r="DD7" s="744"/>
      <c r="DE7" s="744"/>
      <c r="DF7" s="745"/>
      <c r="DG7" s="743" t="s">
        <v>556</v>
      </c>
      <c r="DH7" s="744"/>
      <c r="DI7" s="744"/>
      <c r="DJ7" s="744"/>
      <c r="DK7" s="745"/>
      <c r="DL7" s="743" t="s">
        <v>556</v>
      </c>
      <c r="DM7" s="744"/>
      <c r="DN7" s="744"/>
      <c r="DO7" s="744"/>
      <c r="DP7" s="745"/>
      <c r="DQ7" s="743" t="s">
        <v>556</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12653</v>
      </c>
      <c r="R23" s="793"/>
      <c r="S23" s="793"/>
      <c r="T23" s="793"/>
      <c r="U23" s="793"/>
      <c r="V23" s="793">
        <v>12200</v>
      </c>
      <c r="W23" s="793"/>
      <c r="X23" s="793"/>
      <c r="Y23" s="793"/>
      <c r="Z23" s="793"/>
      <c r="AA23" s="793">
        <v>453</v>
      </c>
      <c r="AB23" s="793"/>
      <c r="AC23" s="793"/>
      <c r="AD23" s="793"/>
      <c r="AE23" s="794"/>
      <c r="AF23" s="795">
        <v>452</v>
      </c>
      <c r="AG23" s="793"/>
      <c r="AH23" s="793"/>
      <c r="AI23" s="793"/>
      <c r="AJ23" s="796"/>
      <c r="AK23" s="797"/>
      <c r="AL23" s="798"/>
      <c r="AM23" s="798"/>
      <c r="AN23" s="798"/>
      <c r="AO23" s="798"/>
      <c r="AP23" s="793">
        <v>7190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3937</v>
      </c>
      <c r="R28" s="823"/>
      <c r="S28" s="823"/>
      <c r="T28" s="823"/>
      <c r="U28" s="823"/>
      <c r="V28" s="823">
        <v>3847</v>
      </c>
      <c r="W28" s="823"/>
      <c r="X28" s="823"/>
      <c r="Y28" s="823"/>
      <c r="Z28" s="823"/>
      <c r="AA28" s="823">
        <v>90</v>
      </c>
      <c r="AB28" s="823"/>
      <c r="AC28" s="823"/>
      <c r="AD28" s="823"/>
      <c r="AE28" s="824"/>
      <c r="AF28" s="825">
        <v>90</v>
      </c>
      <c r="AG28" s="823"/>
      <c r="AH28" s="823"/>
      <c r="AI28" s="823"/>
      <c r="AJ28" s="826"/>
      <c r="AK28" s="827">
        <v>357</v>
      </c>
      <c r="AL28" s="828"/>
      <c r="AM28" s="828"/>
      <c r="AN28" s="828"/>
      <c r="AO28" s="828"/>
      <c r="AP28" s="828" t="s">
        <v>548</v>
      </c>
      <c r="AQ28" s="828"/>
      <c r="AR28" s="828"/>
      <c r="AS28" s="828"/>
      <c r="AT28" s="828"/>
      <c r="AU28" s="828" t="s">
        <v>548</v>
      </c>
      <c r="AV28" s="828"/>
      <c r="AW28" s="828"/>
      <c r="AX28" s="828"/>
      <c r="AY28" s="828"/>
      <c r="AZ28" s="829" t="s">
        <v>548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3246</v>
      </c>
      <c r="R29" s="784"/>
      <c r="S29" s="784"/>
      <c r="T29" s="784"/>
      <c r="U29" s="784"/>
      <c r="V29" s="784">
        <v>3137</v>
      </c>
      <c r="W29" s="784"/>
      <c r="X29" s="784"/>
      <c r="Y29" s="784"/>
      <c r="Z29" s="784"/>
      <c r="AA29" s="784">
        <v>110</v>
      </c>
      <c r="AB29" s="784"/>
      <c r="AC29" s="784"/>
      <c r="AD29" s="784"/>
      <c r="AE29" s="785"/>
      <c r="AF29" s="786">
        <v>110</v>
      </c>
      <c r="AG29" s="787"/>
      <c r="AH29" s="787"/>
      <c r="AI29" s="787"/>
      <c r="AJ29" s="788"/>
      <c r="AK29" s="834">
        <v>487</v>
      </c>
      <c r="AL29" s="830"/>
      <c r="AM29" s="830"/>
      <c r="AN29" s="830"/>
      <c r="AO29" s="830"/>
      <c r="AP29" s="830" t="s">
        <v>548</v>
      </c>
      <c r="AQ29" s="830"/>
      <c r="AR29" s="830"/>
      <c r="AS29" s="830"/>
      <c r="AT29" s="830"/>
      <c r="AU29" s="830" t="s">
        <v>548</v>
      </c>
      <c r="AV29" s="830"/>
      <c r="AW29" s="830"/>
      <c r="AX29" s="830"/>
      <c r="AY29" s="830"/>
      <c r="AZ29" s="831" t="s">
        <v>548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602</v>
      </c>
      <c r="R30" s="784"/>
      <c r="S30" s="784"/>
      <c r="T30" s="784"/>
      <c r="U30" s="784"/>
      <c r="V30" s="784">
        <v>596</v>
      </c>
      <c r="W30" s="784"/>
      <c r="X30" s="784"/>
      <c r="Y30" s="784"/>
      <c r="Z30" s="784"/>
      <c r="AA30" s="784">
        <v>6</v>
      </c>
      <c r="AB30" s="784"/>
      <c r="AC30" s="784"/>
      <c r="AD30" s="784"/>
      <c r="AE30" s="785"/>
      <c r="AF30" s="786">
        <v>6</v>
      </c>
      <c r="AG30" s="787"/>
      <c r="AH30" s="787"/>
      <c r="AI30" s="787"/>
      <c r="AJ30" s="788"/>
      <c r="AK30" s="834">
        <v>155</v>
      </c>
      <c r="AL30" s="830"/>
      <c r="AM30" s="830"/>
      <c r="AN30" s="830"/>
      <c r="AO30" s="830"/>
      <c r="AP30" s="830" t="s">
        <v>548</v>
      </c>
      <c r="AQ30" s="830"/>
      <c r="AR30" s="830"/>
      <c r="AS30" s="830"/>
      <c r="AT30" s="830"/>
      <c r="AU30" s="830" t="s">
        <v>548</v>
      </c>
      <c r="AV30" s="830"/>
      <c r="AW30" s="830"/>
      <c r="AX30" s="830"/>
      <c r="AY30" s="830"/>
      <c r="AZ30" s="831" t="s">
        <v>548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791</v>
      </c>
      <c r="R31" s="784"/>
      <c r="S31" s="784"/>
      <c r="T31" s="784"/>
      <c r="U31" s="784"/>
      <c r="V31" s="784">
        <v>670</v>
      </c>
      <c r="W31" s="784"/>
      <c r="X31" s="784"/>
      <c r="Y31" s="784"/>
      <c r="Z31" s="784"/>
      <c r="AA31" s="784">
        <v>121</v>
      </c>
      <c r="AB31" s="784"/>
      <c r="AC31" s="784"/>
      <c r="AD31" s="784"/>
      <c r="AE31" s="785"/>
      <c r="AF31" s="786">
        <v>695</v>
      </c>
      <c r="AG31" s="787"/>
      <c r="AH31" s="787"/>
      <c r="AI31" s="787"/>
      <c r="AJ31" s="788"/>
      <c r="AK31" s="834">
        <v>2</v>
      </c>
      <c r="AL31" s="830"/>
      <c r="AM31" s="830"/>
      <c r="AN31" s="830"/>
      <c r="AO31" s="830"/>
      <c r="AP31" s="830">
        <v>1370</v>
      </c>
      <c r="AQ31" s="830"/>
      <c r="AR31" s="830"/>
      <c r="AS31" s="830"/>
      <c r="AT31" s="830"/>
      <c r="AU31" s="830">
        <v>4</v>
      </c>
      <c r="AV31" s="830"/>
      <c r="AW31" s="830"/>
      <c r="AX31" s="830"/>
      <c r="AY31" s="830"/>
      <c r="AZ31" s="831" t="s">
        <v>548</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41</v>
      </c>
      <c r="R32" s="784"/>
      <c r="S32" s="784"/>
      <c r="T32" s="784"/>
      <c r="U32" s="784"/>
      <c r="V32" s="784">
        <v>39</v>
      </c>
      <c r="W32" s="784"/>
      <c r="X32" s="784"/>
      <c r="Y32" s="784"/>
      <c r="Z32" s="784"/>
      <c r="AA32" s="784">
        <v>2</v>
      </c>
      <c r="AB32" s="784"/>
      <c r="AC32" s="784"/>
      <c r="AD32" s="784"/>
      <c r="AE32" s="785"/>
      <c r="AF32" s="786">
        <v>5</v>
      </c>
      <c r="AG32" s="787"/>
      <c r="AH32" s="787"/>
      <c r="AI32" s="787"/>
      <c r="AJ32" s="788"/>
      <c r="AK32" s="834">
        <v>21</v>
      </c>
      <c r="AL32" s="830"/>
      <c r="AM32" s="830"/>
      <c r="AN32" s="830"/>
      <c r="AO32" s="830"/>
      <c r="AP32" s="830">
        <v>76</v>
      </c>
      <c r="AQ32" s="830"/>
      <c r="AR32" s="830"/>
      <c r="AS32" s="830"/>
      <c r="AT32" s="830"/>
      <c r="AU32" s="830">
        <v>76</v>
      </c>
      <c r="AV32" s="830"/>
      <c r="AW32" s="830"/>
      <c r="AX32" s="830"/>
      <c r="AY32" s="830"/>
      <c r="AZ32" s="831" t="s">
        <v>548</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905</v>
      </c>
      <c r="AG63" s="844"/>
      <c r="AH63" s="844"/>
      <c r="AI63" s="844"/>
      <c r="AJ63" s="845"/>
      <c r="AK63" s="846"/>
      <c r="AL63" s="841"/>
      <c r="AM63" s="841"/>
      <c r="AN63" s="841"/>
      <c r="AO63" s="841"/>
      <c r="AP63" s="844">
        <v>1447</v>
      </c>
      <c r="AQ63" s="844"/>
      <c r="AR63" s="844"/>
      <c r="AS63" s="844"/>
      <c r="AT63" s="844"/>
      <c r="AU63" s="844">
        <v>80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542</v>
      </c>
      <c r="C68" s="870"/>
      <c r="D68" s="870"/>
      <c r="E68" s="870"/>
      <c r="F68" s="870"/>
      <c r="G68" s="870"/>
      <c r="H68" s="870"/>
      <c r="I68" s="870"/>
      <c r="J68" s="870"/>
      <c r="K68" s="870"/>
      <c r="L68" s="870"/>
      <c r="M68" s="870"/>
      <c r="N68" s="870"/>
      <c r="O68" s="870"/>
      <c r="P68" s="871"/>
      <c r="Q68" s="872">
        <v>1631</v>
      </c>
      <c r="R68" s="866"/>
      <c r="S68" s="866"/>
      <c r="T68" s="866"/>
      <c r="U68" s="866"/>
      <c r="V68" s="866">
        <v>1549</v>
      </c>
      <c r="W68" s="866"/>
      <c r="X68" s="866"/>
      <c r="Y68" s="866"/>
      <c r="Z68" s="866"/>
      <c r="AA68" s="866">
        <v>82</v>
      </c>
      <c r="AB68" s="866"/>
      <c r="AC68" s="866"/>
      <c r="AD68" s="866"/>
      <c r="AE68" s="866"/>
      <c r="AF68" s="866">
        <v>82</v>
      </c>
      <c r="AG68" s="866"/>
      <c r="AH68" s="866"/>
      <c r="AI68" s="866"/>
      <c r="AJ68" s="866"/>
      <c r="AK68" s="866">
        <v>716</v>
      </c>
      <c r="AL68" s="866"/>
      <c r="AM68" s="866"/>
      <c r="AN68" s="866"/>
      <c r="AO68" s="866"/>
      <c r="AP68" s="866">
        <v>4216</v>
      </c>
      <c r="AQ68" s="866"/>
      <c r="AR68" s="866"/>
      <c r="AS68" s="866"/>
      <c r="AT68" s="866"/>
      <c r="AU68" s="866">
        <v>2180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545</v>
      </c>
      <c r="C69" s="874"/>
      <c r="D69" s="874"/>
      <c r="E69" s="874"/>
      <c r="F69" s="874"/>
      <c r="G69" s="874"/>
      <c r="H69" s="874"/>
      <c r="I69" s="874"/>
      <c r="J69" s="874"/>
      <c r="K69" s="874"/>
      <c r="L69" s="874"/>
      <c r="M69" s="874"/>
      <c r="N69" s="874"/>
      <c r="O69" s="874"/>
      <c r="P69" s="875"/>
      <c r="Q69" s="876">
        <v>1304</v>
      </c>
      <c r="R69" s="830"/>
      <c r="S69" s="830"/>
      <c r="T69" s="830"/>
      <c r="U69" s="830"/>
      <c r="V69" s="830">
        <v>1273</v>
      </c>
      <c r="W69" s="830"/>
      <c r="X69" s="830"/>
      <c r="Y69" s="830"/>
      <c r="Z69" s="830"/>
      <c r="AA69" s="830">
        <v>31</v>
      </c>
      <c r="AB69" s="830"/>
      <c r="AC69" s="830"/>
      <c r="AD69" s="830"/>
      <c r="AE69" s="830"/>
      <c r="AF69" s="830">
        <v>31</v>
      </c>
      <c r="AG69" s="830"/>
      <c r="AH69" s="830"/>
      <c r="AI69" s="830"/>
      <c r="AJ69" s="830"/>
      <c r="AK69" s="830">
        <v>22</v>
      </c>
      <c r="AL69" s="830"/>
      <c r="AM69" s="830"/>
      <c r="AN69" s="830"/>
      <c r="AO69" s="830"/>
      <c r="AP69" s="830">
        <v>504</v>
      </c>
      <c r="AQ69" s="830"/>
      <c r="AR69" s="830"/>
      <c r="AS69" s="830"/>
      <c r="AT69" s="830"/>
      <c r="AU69" s="830">
        <v>254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544</v>
      </c>
      <c r="C70" s="874"/>
      <c r="D70" s="874"/>
      <c r="E70" s="874"/>
      <c r="F70" s="874"/>
      <c r="G70" s="874"/>
      <c r="H70" s="874"/>
      <c r="I70" s="874"/>
      <c r="J70" s="874"/>
      <c r="K70" s="874"/>
      <c r="L70" s="874"/>
      <c r="M70" s="874"/>
      <c r="N70" s="874"/>
      <c r="O70" s="874"/>
      <c r="P70" s="875"/>
      <c r="Q70" s="876">
        <v>2587</v>
      </c>
      <c r="R70" s="830"/>
      <c r="S70" s="830"/>
      <c r="T70" s="830"/>
      <c r="U70" s="830"/>
      <c r="V70" s="830">
        <v>2461</v>
      </c>
      <c r="W70" s="830"/>
      <c r="X70" s="830"/>
      <c r="Y70" s="830"/>
      <c r="Z70" s="830"/>
      <c r="AA70" s="830">
        <v>126</v>
      </c>
      <c r="AB70" s="830"/>
      <c r="AC70" s="830"/>
      <c r="AD70" s="830"/>
      <c r="AE70" s="830"/>
      <c r="AF70" s="830">
        <v>116</v>
      </c>
      <c r="AG70" s="830"/>
      <c r="AH70" s="830"/>
      <c r="AI70" s="830"/>
      <c r="AJ70" s="830"/>
      <c r="AK70" s="830">
        <v>39</v>
      </c>
      <c r="AL70" s="830"/>
      <c r="AM70" s="830"/>
      <c r="AN70" s="830"/>
      <c r="AO70" s="830"/>
      <c r="AP70" s="830">
        <v>7733</v>
      </c>
      <c r="AQ70" s="830"/>
      <c r="AR70" s="830"/>
      <c r="AS70" s="830"/>
      <c r="AT70" s="830"/>
      <c r="AU70" s="830">
        <v>2041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543</v>
      </c>
      <c r="C71" s="874"/>
      <c r="D71" s="874"/>
      <c r="E71" s="874"/>
      <c r="F71" s="874"/>
      <c r="G71" s="874"/>
      <c r="H71" s="874"/>
      <c r="I71" s="874"/>
      <c r="J71" s="874"/>
      <c r="K71" s="874"/>
      <c r="L71" s="874"/>
      <c r="M71" s="874"/>
      <c r="N71" s="874"/>
      <c r="O71" s="874"/>
      <c r="P71" s="875"/>
      <c r="Q71" s="876">
        <v>360</v>
      </c>
      <c r="R71" s="830"/>
      <c r="S71" s="830"/>
      <c r="T71" s="830"/>
      <c r="U71" s="830"/>
      <c r="V71" s="830">
        <v>337</v>
      </c>
      <c r="W71" s="830"/>
      <c r="X71" s="830"/>
      <c r="Y71" s="830"/>
      <c r="Z71" s="830"/>
      <c r="AA71" s="830">
        <v>24</v>
      </c>
      <c r="AB71" s="830"/>
      <c r="AC71" s="830"/>
      <c r="AD71" s="830"/>
      <c r="AE71" s="830"/>
      <c r="AF71" s="830">
        <v>24</v>
      </c>
      <c r="AG71" s="830"/>
      <c r="AH71" s="830"/>
      <c r="AI71" s="830"/>
      <c r="AJ71" s="830"/>
      <c r="AK71" s="830">
        <v>0</v>
      </c>
      <c r="AL71" s="830"/>
      <c r="AM71" s="830"/>
      <c r="AN71" s="830"/>
      <c r="AO71" s="830"/>
      <c r="AP71" s="830">
        <v>8</v>
      </c>
      <c r="AQ71" s="830"/>
      <c r="AR71" s="830"/>
      <c r="AS71" s="830"/>
      <c r="AT71" s="830"/>
      <c r="AU71" s="830">
        <v>2</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546</v>
      </c>
      <c r="C72" s="874"/>
      <c r="D72" s="874"/>
      <c r="E72" s="874"/>
      <c r="F72" s="874"/>
      <c r="G72" s="874"/>
      <c r="H72" s="874"/>
      <c r="I72" s="874"/>
      <c r="J72" s="874"/>
      <c r="K72" s="874"/>
      <c r="L72" s="874"/>
      <c r="M72" s="874"/>
      <c r="N72" s="874"/>
      <c r="O72" s="874"/>
      <c r="P72" s="875"/>
      <c r="Q72" s="876">
        <v>259</v>
      </c>
      <c r="R72" s="830"/>
      <c r="S72" s="830"/>
      <c r="T72" s="830"/>
      <c r="U72" s="830"/>
      <c r="V72" s="830">
        <v>239</v>
      </c>
      <c r="W72" s="830"/>
      <c r="X72" s="830"/>
      <c r="Y72" s="830"/>
      <c r="Z72" s="830"/>
      <c r="AA72" s="830">
        <v>21</v>
      </c>
      <c r="AB72" s="830"/>
      <c r="AC72" s="830"/>
      <c r="AD72" s="830"/>
      <c r="AE72" s="830"/>
      <c r="AF72" s="830">
        <v>21</v>
      </c>
      <c r="AG72" s="830"/>
      <c r="AH72" s="830"/>
      <c r="AI72" s="830"/>
      <c r="AJ72" s="830"/>
      <c r="AK72" s="830">
        <v>0</v>
      </c>
      <c r="AL72" s="830"/>
      <c r="AM72" s="830"/>
      <c r="AN72" s="830"/>
      <c r="AO72" s="830"/>
      <c r="AP72" s="830">
        <v>1173</v>
      </c>
      <c r="AQ72" s="830"/>
      <c r="AR72" s="830"/>
      <c r="AS72" s="830"/>
      <c r="AT72" s="830"/>
      <c r="AU72" s="830">
        <v>54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547</v>
      </c>
      <c r="C73" s="874"/>
      <c r="D73" s="874"/>
      <c r="E73" s="874"/>
      <c r="F73" s="874"/>
      <c r="G73" s="874"/>
      <c r="H73" s="874"/>
      <c r="I73" s="874"/>
      <c r="J73" s="874"/>
      <c r="K73" s="874"/>
      <c r="L73" s="874"/>
      <c r="M73" s="874"/>
      <c r="N73" s="874"/>
      <c r="O73" s="874"/>
      <c r="P73" s="875"/>
      <c r="Q73" s="876">
        <v>2263</v>
      </c>
      <c r="R73" s="830"/>
      <c r="S73" s="830"/>
      <c r="T73" s="830"/>
      <c r="U73" s="830"/>
      <c r="V73" s="830">
        <v>2225</v>
      </c>
      <c r="W73" s="830"/>
      <c r="X73" s="830"/>
      <c r="Y73" s="830"/>
      <c r="Z73" s="830"/>
      <c r="AA73" s="830">
        <v>38</v>
      </c>
      <c r="AB73" s="830"/>
      <c r="AC73" s="830"/>
      <c r="AD73" s="830"/>
      <c r="AE73" s="830"/>
      <c r="AF73" s="830">
        <v>38</v>
      </c>
      <c r="AG73" s="830"/>
      <c r="AH73" s="830"/>
      <c r="AI73" s="830"/>
      <c r="AJ73" s="830"/>
      <c r="AK73" s="830" t="s">
        <v>548</v>
      </c>
      <c r="AL73" s="830"/>
      <c r="AM73" s="830"/>
      <c r="AN73" s="830"/>
      <c r="AO73" s="830"/>
      <c r="AP73" s="830" t="s">
        <v>548</v>
      </c>
      <c r="AQ73" s="830"/>
      <c r="AR73" s="830"/>
      <c r="AS73" s="830"/>
      <c r="AT73" s="830"/>
      <c r="AU73" s="830" t="s">
        <v>548</v>
      </c>
      <c r="AV73" s="830"/>
      <c r="AW73" s="830"/>
      <c r="AX73" s="830"/>
      <c r="AY73" s="830"/>
      <c r="AZ73" s="832" t="s">
        <v>549</v>
      </c>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547</v>
      </c>
      <c r="C74" s="874"/>
      <c r="D74" s="874"/>
      <c r="E74" s="874"/>
      <c r="F74" s="874"/>
      <c r="G74" s="874"/>
      <c r="H74" s="874"/>
      <c r="I74" s="874"/>
      <c r="J74" s="874"/>
      <c r="K74" s="874"/>
      <c r="L74" s="874"/>
      <c r="M74" s="874"/>
      <c r="N74" s="874"/>
      <c r="O74" s="874"/>
      <c r="P74" s="875"/>
      <c r="Q74" s="876">
        <v>924950</v>
      </c>
      <c r="R74" s="830"/>
      <c r="S74" s="830"/>
      <c r="T74" s="830"/>
      <c r="U74" s="830"/>
      <c r="V74" s="830">
        <v>909345</v>
      </c>
      <c r="W74" s="830"/>
      <c r="X74" s="830"/>
      <c r="Y74" s="830"/>
      <c r="Z74" s="830"/>
      <c r="AA74" s="830">
        <v>15606</v>
      </c>
      <c r="AB74" s="830"/>
      <c r="AC74" s="830"/>
      <c r="AD74" s="830"/>
      <c r="AE74" s="830"/>
      <c r="AF74" s="830">
        <v>15606</v>
      </c>
      <c r="AG74" s="830"/>
      <c r="AH74" s="830"/>
      <c r="AI74" s="830"/>
      <c r="AJ74" s="830"/>
      <c r="AK74" s="830">
        <v>9690</v>
      </c>
      <c r="AL74" s="830"/>
      <c r="AM74" s="830"/>
      <c r="AN74" s="830"/>
      <c r="AO74" s="830"/>
      <c r="AP74" s="830" t="s">
        <v>548</v>
      </c>
      <c r="AQ74" s="830"/>
      <c r="AR74" s="830"/>
      <c r="AS74" s="830"/>
      <c r="AT74" s="830"/>
      <c r="AU74" s="830" t="s">
        <v>548</v>
      </c>
      <c r="AV74" s="830"/>
      <c r="AW74" s="830"/>
      <c r="AX74" s="830"/>
      <c r="AY74" s="830"/>
      <c r="AZ74" s="832" t="s">
        <v>550</v>
      </c>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551</v>
      </c>
      <c r="C75" s="874"/>
      <c r="D75" s="874"/>
      <c r="E75" s="874"/>
      <c r="F75" s="874"/>
      <c r="G75" s="874"/>
      <c r="H75" s="874"/>
      <c r="I75" s="874"/>
      <c r="J75" s="874"/>
      <c r="K75" s="874"/>
      <c r="L75" s="874"/>
      <c r="M75" s="874"/>
      <c r="N75" s="874"/>
      <c r="O75" s="874"/>
      <c r="P75" s="875"/>
      <c r="Q75" s="877">
        <v>22583</v>
      </c>
      <c r="R75" s="878"/>
      <c r="S75" s="878"/>
      <c r="T75" s="878"/>
      <c r="U75" s="834"/>
      <c r="V75" s="879">
        <v>21732</v>
      </c>
      <c r="W75" s="878"/>
      <c r="X75" s="878"/>
      <c r="Y75" s="878"/>
      <c r="Z75" s="834"/>
      <c r="AA75" s="879">
        <v>851</v>
      </c>
      <c r="AB75" s="878"/>
      <c r="AC75" s="878"/>
      <c r="AD75" s="878"/>
      <c r="AE75" s="834"/>
      <c r="AF75" s="879">
        <v>851</v>
      </c>
      <c r="AG75" s="878"/>
      <c r="AH75" s="878"/>
      <c r="AI75" s="878"/>
      <c r="AJ75" s="834"/>
      <c r="AK75" s="879">
        <v>21</v>
      </c>
      <c r="AL75" s="878"/>
      <c r="AM75" s="878"/>
      <c r="AN75" s="878"/>
      <c r="AO75" s="834"/>
      <c r="AP75" s="879" t="s">
        <v>548</v>
      </c>
      <c r="AQ75" s="878"/>
      <c r="AR75" s="878"/>
      <c r="AS75" s="878"/>
      <c r="AT75" s="834"/>
      <c r="AU75" s="879" t="s">
        <v>548</v>
      </c>
      <c r="AV75" s="878"/>
      <c r="AW75" s="878"/>
      <c r="AX75" s="878"/>
      <c r="AY75" s="834"/>
      <c r="AZ75" s="832" t="s">
        <v>549</v>
      </c>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552</v>
      </c>
      <c r="C76" s="874"/>
      <c r="D76" s="874"/>
      <c r="E76" s="874"/>
      <c r="F76" s="874"/>
      <c r="G76" s="874"/>
      <c r="H76" s="874"/>
      <c r="I76" s="874"/>
      <c r="J76" s="874"/>
      <c r="K76" s="874"/>
      <c r="L76" s="874"/>
      <c r="M76" s="874"/>
      <c r="N76" s="874"/>
      <c r="O76" s="874"/>
      <c r="P76" s="875"/>
      <c r="Q76" s="877">
        <v>138</v>
      </c>
      <c r="R76" s="878"/>
      <c r="S76" s="878"/>
      <c r="T76" s="878"/>
      <c r="U76" s="834"/>
      <c r="V76" s="879">
        <v>94</v>
      </c>
      <c r="W76" s="878"/>
      <c r="X76" s="878"/>
      <c r="Y76" s="878"/>
      <c r="Z76" s="834"/>
      <c r="AA76" s="879">
        <v>44</v>
      </c>
      <c r="AB76" s="878"/>
      <c r="AC76" s="878"/>
      <c r="AD76" s="878"/>
      <c r="AE76" s="834"/>
      <c r="AF76" s="879">
        <v>44</v>
      </c>
      <c r="AG76" s="878"/>
      <c r="AH76" s="878"/>
      <c r="AI76" s="878"/>
      <c r="AJ76" s="834"/>
      <c r="AK76" s="879" t="s">
        <v>548</v>
      </c>
      <c r="AL76" s="878"/>
      <c r="AM76" s="878"/>
      <c r="AN76" s="878"/>
      <c r="AO76" s="834"/>
      <c r="AP76" s="879" t="s">
        <v>548</v>
      </c>
      <c r="AQ76" s="878"/>
      <c r="AR76" s="878"/>
      <c r="AS76" s="878"/>
      <c r="AT76" s="834"/>
      <c r="AU76" s="879" t="s">
        <v>548</v>
      </c>
      <c r="AV76" s="878"/>
      <c r="AW76" s="878"/>
      <c r="AX76" s="878"/>
      <c r="AY76" s="834"/>
      <c r="AZ76" s="832" t="s">
        <v>553</v>
      </c>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554</v>
      </c>
      <c r="C77" s="874"/>
      <c r="D77" s="874"/>
      <c r="E77" s="874"/>
      <c r="F77" s="874"/>
      <c r="G77" s="874"/>
      <c r="H77" s="874"/>
      <c r="I77" s="874"/>
      <c r="J77" s="874"/>
      <c r="K77" s="874"/>
      <c r="L77" s="874"/>
      <c r="M77" s="874"/>
      <c r="N77" s="874"/>
      <c r="O77" s="874"/>
      <c r="P77" s="875"/>
      <c r="Q77" s="877">
        <v>308</v>
      </c>
      <c r="R77" s="878"/>
      <c r="S77" s="878"/>
      <c r="T77" s="878"/>
      <c r="U77" s="834"/>
      <c r="V77" s="879">
        <v>290</v>
      </c>
      <c r="W77" s="878"/>
      <c r="X77" s="878"/>
      <c r="Y77" s="878"/>
      <c r="Z77" s="834"/>
      <c r="AA77" s="879">
        <v>18</v>
      </c>
      <c r="AB77" s="878"/>
      <c r="AC77" s="878"/>
      <c r="AD77" s="878"/>
      <c r="AE77" s="834"/>
      <c r="AF77" s="879">
        <v>18</v>
      </c>
      <c r="AG77" s="878"/>
      <c r="AH77" s="878"/>
      <c r="AI77" s="878"/>
      <c r="AJ77" s="834"/>
      <c r="AK77" s="879">
        <v>7</v>
      </c>
      <c r="AL77" s="878"/>
      <c r="AM77" s="878"/>
      <c r="AN77" s="878"/>
      <c r="AO77" s="834"/>
      <c r="AP77" s="879" t="s">
        <v>548</v>
      </c>
      <c r="AQ77" s="878"/>
      <c r="AR77" s="878"/>
      <c r="AS77" s="878"/>
      <c r="AT77" s="834"/>
      <c r="AU77" s="879" t="s">
        <v>548</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16831</v>
      </c>
      <c r="AG88" s="844"/>
      <c r="AH88" s="844"/>
      <c r="AI88" s="844"/>
      <c r="AJ88" s="844"/>
      <c r="AK88" s="841"/>
      <c r="AL88" s="841"/>
      <c r="AM88" s="841"/>
      <c r="AN88" s="841"/>
      <c r="AO88" s="841"/>
      <c r="AP88" s="844">
        <v>13633</v>
      </c>
      <c r="AQ88" s="844"/>
      <c r="AR88" s="844"/>
      <c r="AS88" s="844"/>
      <c r="AT88" s="844"/>
      <c r="AU88" s="844">
        <v>4531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v>
      </c>
      <c r="CS102" s="852"/>
      <c r="CT102" s="852"/>
      <c r="CU102" s="852"/>
      <c r="CV102" s="891"/>
      <c r="CW102" s="890" t="s">
        <v>556</v>
      </c>
      <c r="CX102" s="852"/>
      <c r="CY102" s="852"/>
      <c r="CZ102" s="852"/>
      <c r="DA102" s="891"/>
      <c r="DB102" s="890" t="s">
        <v>556</v>
      </c>
      <c r="DC102" s="852"/>
      <c r="DD102" s="852"/>
      <c r="DE102" s="852"/>
      <c r="DF102" s="891"/>
      <c r="DG102" s="890" t="s">
        <v>556</v>
      </c>
      <c r="DH102" s="852"/>
      <c r="DI102" s="852"/>
      <c r="DJ102" s="852"/>
      <c r="DK102" s="891"/>
      <c r="DL102" s="890" t="s">
        <v>556</v>
      </c>
      <c r="DM102" s="852"/>
      <c r="DN102" s="852"/>
      <c r="DO102" s="852"/>
      <c r="DP102" s="891"/>
      <c r="DQ102" s="890" t="s">
        <v>556</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1055026</v>
      </c>
      <c r="AB110" s="900"/>
      <c r="AC110" s="900"/>
      <c r="AD110" s="900"/>
      <c r="AE110" s="901"/>
      <c r="AF110" s="902">
        <v>1036169</v>
      </c>
      <c r="AG110" s="900"/>
      <c r="AH110" s="900"/>
      <c r="AI110" s="900"/>
      <c r="AJ110" s="901"/>
      <c r="AK110" s="902">
        <v>998809</v>
      </c>
      <c r="AL110" s="900"/>
      <c r="AM110" s="900"/>
      <c r="AN110" s="900"/>
      <c r="AO110" s="901"/>
      <c r="AP110" s="903">
        <v>14.7</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8110549</v>
      </c>
      <c r="BR110" s="931"/>
      <c r="BS110" s="931"/>
      <c r="BT110" s="931"/>
      <c r="BU110" s="931"/>
      <c r="BV110" s="931">
        <v>7431848</v>
      </c>
      <c r="BW110" s="931"/>
      <c r="BX110" s="931"/>
      <c r="BY110" s="931"/>
      <c r="BZ110" s="931"/>
      <c r="CA110" s="931">
        <v>7190145</v>
      </c>
      <c r="CB110" s="931"/>
      <c r="CC110" s="931"/>
      <c r="CD110" s="931"/>
      <c r="CE110" s="931"/>
      <c r="CF110" s="944">
        <v>105.7</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103290</v>
      </c>
      <c r="BR112" s="926"/>
      <c r="BS112" s="926"/>
      <c r="BT112" s="926"/>
      <c r="BU112" s="926"/>
      <c r="BV112" s="926">
        <v>94225</v>
      </c>
      <c r="BW112" s="926"/>
      <c r="BX112" s="926"/>
      <c r="BY112" s="926"/>
      <c r="BZ112" s="926"/>
      <c r="CA112" s="926">
        <v>80327</v>
      </c>
      <c r="CB112" s="926"/>
      <c r="CC112" s="926"/>
      <c r="CD112" s="926"/>
      <c r="CE112" s="926"/>
      <c r="CF112" s="920">
        <v>1.2</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15884</v>
      </c>
      <c r="AB113" s="938"/>
      <c r="AC113" s="938"/>
      <c r="AD113" s="938"/>
      <c r="AE113" s="939"/>
      <c r="AF113" s="940">
        <v>15887</v>
      </c>
      <c r="AG113" s="938"/>
      <c r="AH113" s="938"/>
      <c r="AI113" s="938"/>
      <c r="AJ113" s="939"/>
      <c r="AK113" s="940">
        <v>15816</v>
      </c>
      <c r="AL113" s="938"/>
      <c r="AM113" s="938"/>
      <c r="AN113" s="938"/>
      <c r="AO113" s="939"/>
      <c r="AP113" s="941">
        <v>0.2</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4865497</v>
      </c>
      <c r="BR113" s="926"/>
      <c r="BS113" s="926"/>
      <c r="BT113" s="926"/>
      <c r="BU113" s="926"/>
      <c r="BV113" s="926">
        <v>4710289</v>
      </c>
      <c r="BW113" s="926"/>
      <c r="BX113" s="926"/>
      <c r="BY113" s="926"/>
      <c r="BZ113" s="926"/>
      <c r="CA113" s="926">
        <v>4531379</v>
      </c>
      <c r="CB113" s="926"/>
      <c r="CC113" s="926"/>
      <c r="CD113" s="926"/>
      <c r="CE113" s="926"/>
      <c r="CF113" s="920">
        <v>66.599999999999994</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385967</v>
      </c>
      <c r="AB114" s="959"/>
      <c r="AC114" s="959"/>
      <c r="AD114" s="959"/>
      <c r="AE114" s="960"/>
      <c r="AF114" s="961">
        <v>373864</v>
      </c>
      <c r="AG114" s="959"/>
      <c r="AH114" s="959"/>
      <c r="AI114" s="959"/>
      <c r="AJ114" s="960"/>
      <c r="AK114" s="961">
        <v>428175</v>
      </c>
      <c r="AL114" s="959"/>
      <c r="AM114" s="959"/>
      <c r="AN114" s="959"/>
      <c r="AO114" s="960"/>
      <c r="AP114" s="962">
        <v>6.3</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1624236</v>
      </c>
      <c r="BR114" s="926"/>
      <c r="BS114" s="926"/>
      <c r="BT114" s="926"/>
      <c r="BU114" s="926"/>
      <c r="BV114" s="926">
        <v>1629802</v>
      </c>
      <c r="BW114" s="926"/>
      <c r="BX114" s="926"/>
      <c r="BY114" s="926"/>
      <c r="BZ114" s="926"/>
      <c r="CA114" s="926">
        <v>1554353</v>
      </c>
      <c r="CB114" s="926"/>
      <c r="CC114" s="926"/>
      <c r="CD114" s="926"/>
      <c r="CE114" s="926"/>
      <c r="CF114" s="920">
        <v>22.8</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1456877</v>
      </c>
      <c r="AB117" s="979"/>
      <c r="AC117" s="979"/>
      <c r="AD117" s="979"/>
      <c r="AE117" s="980"/>
      <c r="AF117" s="981">
        <v>1425920</v>
      </c>
      <c r="AG117" s="979"/>
      <c r="AH117" s="979"/>
      <c r="AI117" s="979"/>
      <c r="AJ117" s="980"/>
      <c r="AK117" s="981">
        <v>1442800</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14703572</v>
      </c>
      <c r="BR119" s="1000"/>
      <c r="BS119" s="1000"/>
      <c r="BT119" s="1000"/>
      <c r="BU119" s="1000"/>
      <c r="BV119" s="1000">
        <v>13866164</v>
      </c>
      <c r="BW119" s="1000"/>
      <c r="BX119" s="1000"/>
      <c r="BY119" s="1000"/>
      <c r="BZ119" s="1000"/>
      <c r="CA119" s="1000">
        <v>13356204</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2825815</v>
      </c>
      <c r="BR120" s="931"/>
      <c r="BS120" s="931"/>
      <c r="BT120" s="931"/>
      <c r="BU120" s="931"/>
      <c r="BV120" s="931">
        <v>2601726</v>
      </c>
      <c r="BW120" s="931"/>
      <c r="BX120" s="931"/>
      <c r="BY120" s="931"/>
      <c r="BZ120" s="931"/>
      <c r="CA120" s="931">
        <v>2588099</v>
      </c>
      <c r="CB120" s="931"/>
      <c r="CC120" s="931"/>
      <c r="CD120" s="931"/>
      <c r="CE120" s="931"/>
      <c r="CF120" s="944">
        <v>38</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97650</v>
      </c>
      <c r="DH120" s="931"/>
      <c r="DI120" s="931"/>
      <c r="DJ120" s="931"/>
      <c r="DK120" s="931"/>
      <c r="DL120" s="931">
        <v>90011</v>
      </c>
      <c r="DM120" s="931"/>
      <c r="DN120" s="931"/>
      <c r="DO120" s="931"/>
      <c r="DP120" s="931"/>
      <c r="DQ120" s="931">
        <v>76216</v>
      </c>
      <c r="DR120" s="931"/>
      <c r="DS120" s="931"/>
      <c r="DT120" s="931"/>
      <c r="DU120" s="931"/>
      <c r="DV120" s="932">
        <v>1.1000000000000001</v>
      </c>
      <c r="DW120" s="932"/>
      <c r="DX120" s="932"/>
      <c r="DY120" s="932"/>
      <c r="DZ120" s="933"/>
    </row>
    <row r="121" spans="1:130" s="218" customFormat="1" ht="26.25" customHeight="1" x14ac:dyDescent="0.2">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626461</v>
      </c>
      <c r="BR121" s="926"/>
      <c r="BS121" s="926"/>
      <c r="BT121" s="926"/>
      <c r="BU121" s="926"/>
      <c r="BV121" s="926">
        <v>572102</v>
      </c>
      <c r="BW121" s="926"/>
      <c r="BX121" s="926"/>
      <c r="BY121" s="926"/>
      <c r="BZ121" s="926"/>
      <c r="CA121" s="926">
        <v>524194</v>
      </c>
      <c r="CB121" s="926"/>
      <c r="CC121" s="926"/>
      <c r="CD121" s="926"/>
      <c r="CE121" s="926"/>
      <c r="CF121" s="920">
        <v>7.7</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5640</v>
      </c>
      <c r="DH121" s="926"/>
      <c r="DI121" s="926"/>
      <c r="DJ121" s="926"/>
      <c r="DK121" s="926"/>
      <c r="DL121" s="926">
        <v>4214</v>
      </c>
      <c r="DM121" s="926"/>
      <c r="DN121" s="926"/>
      <c r="DO121" s="926"/>
      <c r="DP121" s="926"/>
      <c r="DQ121" s="926">
        <v>4111</v>
      </c>
      <c r="DR121" s="926"/>
      <c r="DS121" s="926"/>
      <c r="DT121" s="926"/>
      <c r="DU121" s="926"/>
      <c r="DV121" s="927">
        <v>0.1</v>
      </c>
      <c r="DW121" s="927"/>
      <c r="DX121" s="927"/>
      <c r="DY121" s="927"/>
      <c r="DZ121" s="928"/>
    </row>
    <row r="122" spans="1:130" s="218"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9545349</v>
      </c>
      <c r="BR122" s="1000"/>
      <c r="BS122" s="1000"/>
      <c r="BT122" s="1000"/>
      <c r="BU122" s="1000"/>
      <c r="BV122" s="1000">
        <v>9065286</v>
      </c>
      <c r="BW122" s="1000"/>
      <c r="BX122" s="1000"/>
      <c r="BY122" s="1000"/>
      <c r="BZ122" s="1000"/>
      <c r="CA122" s="1000">
        <v>8589558</v>
      </c>
      <c r="CB122" s="1000"/>
      <c r="CC122" s="1000"/>
      <c r="CD122" s="1000"/>
      <c r="CE122" s="1000"/>
      <c r="CF122" s="1017">
        <v>126.3</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12997625</v>
      </c>
      <c r="BR123" s="1064"/>
      <c r="BS123" s="1064"/>
      <c r="BT123" s="1064"/>
      <c r="BU123" s="1064"/>
      <c r="BV123" s="1064">
        <v>12239114</v>
      </c>
      <c r="BW123" s="1064"/>
      <c r="BX123" s="1064"/>
      <c r="BY123" s="1064"/>
      <c r="BZ123" s="1064"/>
      <c r="CA123" s="1064">
        <v>11701851</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26.7</v>
      </c>
      <c r="BR124" s="1027"/>
      <c r="BS124" s="1027"/>
      <c r="BT124" s="1027"/>
      <c r="BU124" s="1027"/>
      <c r="BV124" s="1027">
        <v>25</v>
      </c>
      <c r="BW124" s="1027"/>
      <c r="BX124" s="1027"/>
      <c r="BY124" s="1027"/>
      <c r="BZ124" s="1027"/>
      <c r="CA124" s="1027">
        <v>24.3</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84977</v>
      </c>
      <c r="AB128" s="1046"/>
      <c r="AC128" s="1046"/>
      <c r="AD128" s="1046"/>
      <c r="AE128" s="1047"/>
      <c r="AF128" s="1048">
        <v>84944</v>
      </c>
      <c r="AG128" s="1046"/>
      <c r="AH128" s="1046"/>
      <c r="AI128" s="1046"/>
      <c r="AJ128" s="1047"/>
      <c r="AK128" s="1048">
        <v>81273</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13.86</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7197691</v>
      </c>
      <c r="AB129" s="959"/>
      <c r="AC129" s="959"/>
      <c r="AD129" s="959"/>
      <c r="AE129" s="960"/>
      <c r="AF129" s="961">
        <v>7335134</v>
      </c>
      <c r="AG129" s="959"/>
      <c r="AH129" s="959"/>
      <c r="AI129" s="959"/>
      <c r="AJ129" s="960"/>
      <c r="AK129" s="961">
        <v>7601858</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18.86</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829631</v>
      </c>
      <c r="AB130" s="959"/>
      <c r="AC130" s="959"/>
      <c r="AD130" s="959"/>
      <c r="AE130" s="960"/>
      <c r="AF130" s="961">
        <v>831277</v>
      </c>
      <c r="AG130" s="959"/>
      <c r="AH130" s="959"/>
      <c r="AI130" s="959"/>
      <c r="AJ130" s="960"/>
      <c r="AK130" s="961">
        <v>798979</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8.1999999999999993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6368060</v>
      </c>
      <c r="AB131" s="986"/>
      <c r="AC131" s="986"/>
      <c r="AD131" s="986"/>
      <c r="AE131" s="987"/>
      <c r="AF131" s="985">
        <v>6503857</v>
      </c>
      <c r="AG131" s="986"/>
      <c r="AH131" s="986"/>
      <c r="AI131" s="986"/>
      <c r="AJ131" s="987"/>
      <c r="AK131" s="985">
        <v>6802879</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v>24.3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8.5154452759999995</v>
      </c>
      <c r="AB132" s="1097"/>
      <c r="AC132" s="1097"/>
      <c r="AD132" s="1097"/>
      <c r="AE132" s="1098"/>
      <c r="AF132" s="1099">
        <v>7.8368677330000001</v>
      </c>
      <c r="AG132" s="1097"/>
      <c r="AH132" s="1097"/>
      <c r="AI132" s="1097"/>
      <c r="AJ132" s="1098"/>
      <c r="AK132" s="1099">
        <v>8.2692677579999998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8.4</v>
      </c>
      <c r="AB133" s="1080"/>
      <c r="AC133" s="1080"/>
      <c r="AD133" s="1080"/>
      <c r="AE133" s="1081"/>
      <c r="AF133" s="1079">
        <v>8.1999999999999993</v>
      </c>
      <c r="AG133" s="1080"/>
      <c r="AH133" s="1080"/>
      <c r="AI133" s="1080"/>
      <c r="AJ133" s="1081"/>
      <c r="AK133" s="1079">
        <v>8.1999999999999993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lh/GoobyrK8BCl6Hg0cgDxQvYR1Amy5wAcqCVJSRYnauA+I867rgrcgvNiSQgWjO/hqlqJpS7pU0W+V7KzYTg==" saltValue="P8315RJjxnx7/jzrNtx3H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 zoomScaleNormal="85" zoomScaleSheetLayoutView="100" workbookViewId="0">
      <selection activeCell="Y74" sqref="Y74"/>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J7n+G9Rd3r8Ag6NujOUNGuF3a6t+HDUcbj5x9RoACR1p1aUZeWlknXw+NZWv6r4FJl/fe/lITlgwmWRzR4CWDg==" saltValue="vGEsgvIy8jNrQjXyn81N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topLeftCell="BC1" zoomScaleNormal="100" zoomScaleSheetLayoutView="55" workbookViewId="0">
      <selection activeCell="W9" sqref="W9:AL11"/>
    </sheetView>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pfbvQvvORnARXhjIIewnbnZeRb8X46YYyP2LHP0iDL+/CMX90ZhrEvlvYmh+pzz6csnt82VpTN5PjsyYVMhQ==" saltValue="GX8T+sDsuUQiPDSuNA6S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C1" workbookViewId="0">
      <selection activeCell="W9" sqref="W9:AN11"/>
    </sheetView>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2008817</v>
      </c>
      <c r="AP9" s="269">
        <v>62691</v>
      </c>
      <c r="AQ9" s="270">
        <v>72090</v>
      </c>
      <c r="AR9" s="271">
        <v>-13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504771</v>
      </c>
      <c r="AP10" s="272">
        <v>15753</v>
      </c>
      <c r="AQ10" s="273">
        <v>9072</v>
      </c>
      <c r="AR10" s="274">
        <v>73.599999999999994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36451</v>
      </c>
      <c r="AP11" s="272">
        <v>1138</v>
      </c>
      <c r="AQ11" s="273">
        <v>383</v>
      </c>
      <c r="AR11" s="274">
        <v>197.1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v>26</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108304</v>
      </c>
      <c r="AP13" s="272">
        <v>3380</v>
      </c>
      <c r="AQ13" s="273">
        <v>2732</v>
      </c>
      <c r="AR13" s="274">
        <v>23.7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87992</v>
      </c>
      <c r="AP14" s="272">
        <v>2746</v>
      </c>
      <c r="AQ14" s="273">
        <v>1315</v>
      </c>
      <c r="AR14" s="274">
        <v>108.8</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-163331</v>
      </c>
      <c r="AP15" s="272">
        <v>-5097</v>
      </c>
      <c r="AQ15" s="273">
        <v>-4107</v>
      </c>
      <c r="AR15" s="274">
        <v>24.1</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2583004</v>
      </c>
      <c r="AP16" s="272">
        <v>80611</v>
      </c>
      <c r="AQ16" s="273">
        <v>81511</v>
      </c>
      <c r="AR16" s="274">
        <v>-1.1000000000000001</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6.83</v>
      </c>
      <c r="AP21" s="286">
        <v>6.74</v>
      </c>
      <c r="AQ21" s="287">
        <v>0.09</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96.3</v>
      </c>
      <c r="AP22" s="291">
        <v>97</v>
      </c>
      <c r="AQ22" s="292">
        <v>-0.7</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998809</v>
      </c>
      <c r="AP32" s="300">
        <v>31171</v>
      </c>
      <c r="AQ32" s="301">
        <v>33695</v>
      </c>
      <c r="AR32" s="302">
        <v>-7.5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15816</v>
      </c>
      <c r="AP35" s="300">
        <v>494</v>
      </c>
      <c r="AQ35" s="301">
        <v>8394</v>
      </c>
      <c r="AR35" s="302">
        <v>-94.1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428175</v>
      </c>
      <c r="AP36" s="300">
        <v>13363</v>
      </c>
      <c r="AQ36" s="301">
        <v>1998</v>
      </c>
      <c r="AR36" s="302">
        <v>568.79999999999995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486</v>
      </c>
      <c r="AP37" s="300" t="s">
        <v>486</v>
      </c>
      <c r="AQ37" s="301">
        <v>1021</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3</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-81273</v>
      </c>
      <c r="AP39" s="300">
        <v>-2536</v>
      </c>
      <c r="AQ39" s="301">
        <v>-3210</v>
      </c>
      <c r="AR39" s="302">
        <v>-21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-798979</v>
      </c>
      <c r="AP40" s="300">
        <v>-24935</v>
      </c>
      <c r="AQ40" s="301">
        <v>-26336</v>
      </c>
      <c r="AR40" s="302">
        <v>-5.3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562548</v>
      </c>
      <c r="AP41" s="300">
        <v>17556</v>
      </c>
      <c r="AQ41" s="301">
        <v>15565</v>
      </c>
      <c r="AR41" s="302">
        <v>12.8</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330669</v>
      </c>
      <c r="AN51" s="322">
        <v>9967</v>
      </c>
      <c r="AO51" s="323">
        <v>-22</v>
      </c>
      <c r="AP51" s="324">
        <v>52068</v>
      </c>
      <c r="AQ51" s="325">
        <v>1.6</v>
      </c>
      <c r="AR51" s="326">
        <v>-23.6</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255793</v>
      </c>
      <c r="AN52" s="330">
        <v>7710</v>
      </c>
      <c r="AO52" s="331">
        <v>-28.4</v>
      </c>
      <c r="AP52" s="332">
        <v>26936</v>
      </c>
      <c r="AQ52" s="333">
        <v>3.4</v>
      </c>
      <c r="AR52" s="334">
        <v>-31.8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215304</v>
      </c>
      <c r="AN53" s="322">
        <v>6544</v>
      </c>
      <c r="AO53" s="323">
        <v>-34.299999999999997</v>
      </c>
      <c r="AP53" s="324">
        <v>47161</v>
      </c>
      <c r="AQ53" s="325">
        <v>-9.4</v>
      </c>
      <c r="AR53" s="326">
        <v>-24.9</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202108</v>
      </c>
      <c r="AN54" s="330">
        <v>6143</v>
      </c>
      <c r="AO54" s="331">
        <v>-20.3</v>
      </c>
      <c r="AP54" s="332">
        <v>24595</v>
      </c>
      <c r="AQ54" s="333">
        <v>-8.6999999999999993</v>
      </c>
      <c r="AR54" s="334">
        <v>-11.6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290268</v>
      </c>
      <c r="AN55" s="322">
        <v>8900</v>
      </c>
      <c r="AO55" s="323">
        <v>36</v>
      </c>
      <c r="AP55" s="324">
        <v>43423</v>
      </c>
      <c r="AQ55" s="325">
        <v>-7.9</v>
      </c>
      <c r="AR55" s="326">
        <v>43.9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264126</v>
      </c>
      <c r="AN56" s="330">
        <v>8098</v>
      </c>
      <c r="AO56" s="331">
        <v>31.8</v>
      </c>
      <c r="AP56" s="332">
        <v>22207</v>
      </c>
      <c r="AQ56" s="333">
        <v>-9.6999999999999993</v>
      </c>
      <c r="AR56" s="334">
        <v>41.5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648713</v>
      </c>
      <c r="AN57" s="322">
        <v>20044</v>
      </c>
      <c r="AO57" s="323">
        <v>125.2</v>
      </c>
      <c r="AP57" s="324">
        <v>45265</v>
      </c>
      <c r="AQ57" s="325">
        <v>4.2</v>
      </c>
      <c r="AR57" s="326">
        <v>121</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537103</v>
      </c>
      <c r="AN58" s="330">
        <v>16595</v>
      </c>
      <c r="AO58" s="331">
        <v>104.9</v>
      </c>
      <c r="AP58" s="332">
        <v>22600</v>
      </c>
      <c r="AQ58" s="333">
        <v>1.8</v>
      </c>
      <c r="AR58" s="334">
        <v>103.1</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971144</v>
      </c>
      <c r="AN59" s="322">
        <v>30308</v>
      </c>
      <c r="AO59" s="323">
        <v>51.2</v>
      </c>
      <c r="AP59" s="324">
        <v>54621</v>
      </c>
      <c r="AQ59" s="325">
        <v>20.7</v>
      </c>
      <c r="AR59" s="326">
        <v>30.5</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924809</v>
      </c>
      <c r="AN60" s="330">
        <v>28861</v>
      </c>
      <c r="AO60" s="331">
        <v>73.900000000000006</v>
      </c>
      <c r="AP60" s="332">
        <v>30892</v>
      </c>
      <c r="AQ60" s="333">
        <v>36.700000000000003</v>
      </c>
      <c r="AR60" s="334">
        <v>37.200000000000003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491220</v>
      </c>
      <c r="AN61" s="337">
        <v>15153</v>
      </c>
      <c r="AO61" s="338">
        <v>31.2</v>
      </c>
      <c r="AP61" s="339">
        <v>48508</v>
      </c>
      <c r="AQ61" s="340">
        <v>1.8</v>
      </c>
      <c r="AR61" s="326">
        <v>29.4</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436788</v>
      </c>
      <c r="AN62" s="330">
        <v>13481</v>
      </c>
      <c r="AO62" s="331">
        <v>32.4</v>
      </c>
      <c r="AP62" s="332">
        <v>25446</v>
      </c>
      <c r="AQ62" s="333">
        <v>4.7</v>
      </c>
      <c r="AR62" s="334">
        <v>27.7</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0U0RFEiDbHVUfG1QseQqpXBgsXabYrRhMRrhvsvlXbGqmRyvCTESQ9V+UhdeNgV3M/kpKYcLrlkRcXzxJjxQFg==" saltValue="S+4NkpBr13sDX6k/Frd+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9" zoomScale="75" zoomScaleNormal="75" zoomScaleSheetLayoutView="55" workbookViewId="0">
      <selection activeCell="W9" sqref="W9:AL11"/>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0" spans="125:125" ht="13.5" hidden="1" customHeight="1" x14ac:dyDescent="0.2"/>
    <row r="121" spans="125:125" ht="13.5" hidden="1" customHeight="1" x14ac:dyDescent="0.2">
      <c r="DU121" s="247"/>
    </row>
  </sheetData>
  <sheetProtection algorithmName="SHA-512" hashValue="qh11I/TQv5OqQ8VkKnonTREc+ydhXK0KvTo2WO0UmnoSO0DpzhIcqZ5OqDR9zViyhA5aMdx8UBP9rAoSCCtsVQ==" saltValue="91uPZ3rOdjrr0VVH83Yn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E88" zoomScale="60" zoomScaleNormal="60" zoomScaleSheetLayoutView="55" workbookViewId="0">
      <selection activeCell="W9" sqref="W9:AL11"/>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RiLYeiSNLAr9tHABbey267Bf3ljnBzIXDXCTfaSG65cj05LEYa5T01s6bWKfmA2X7Z4xFttVODXTSwn3MKg11Q==" saltValue="Lq+NDAPpFztr0XjqZLWv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SheetLayoutView="100" workbookViewId="0">
      <selection activeCell="W9" sqref="W9:AL11"/>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8.49</v>
      </c>
      <c r="G47" s="12">
        <v>13.81</v>
      </c>
      <c r="H47" s="12">
        <v>15.86</v>
      </c>
      <c r="I47" s="12">
        <v>18.7</v>
      </c>
      <c r="J47" s="13">
        <v>18.440000000000001</v>
      </c>
    </row>
    <row r="48" spans="2:10" ht="57.75" customHeight="1" x14ac:dyDescent="0.2">
      <c r="B48" s="14"/>
      <c r="C48" s="1141" t="s">
        <v>4</v>
      </c>
      <c r="D48" s="1141"/>
      <c r="E48" s="1142"/>
      <c r="F48" s="15">
        <v>6.14</v>
      </c>
      <c r="G48" s="16">
        <v>5.81</v>
      </c>
      <c r="H48" s="16">
        <v>6.49</v>
      </c>
      <c r="I48" s="16">
        <v>4.9800000000000004</v>
      </c>
      <c r="J48" s="17">
        <v>5.95</v>
      </c>
    </row>
    <row r="49" spans="2:10" ht="57.75" customHeight="1" thickBot="1" x14ac:dyDescent="0.25">
      <c r="B49" s="18"/>
      <c r="C49" s="1143" t="s">
        <v>5</v>
      </c>
      <c r="D49" s="1143"/>
      <c r="E49" s="1144"/>
      <c r="F49" s="19">
        <v>2.71</v>
      </c>
      <c r="G49" s="20">
        <v>5.84</v>
      </c>
      <c r="H49" s="20">
        <v>2.1800000000000002</v>
      </c>
      <c r="I49" s="20">
        <v>1.75</v>
      </c>
      <c r="J49" s="21">
        <v>1.53</v>
      </c>
    </row>
    <row r="50" spans="2:10" ht="13.2" x14ac:dyDescent="0.2"/>
  </sheetData>
  <sheetProtection algorithmName="SHA-512" hashValue="5BD1O4OVGNub7yyTyRHRIsoUhN8OhoMBjrgFi3mjwDfhKSTh8jHeXNQ+fIjYF9v8x5Gdbel74jq/BiDg1OgPdw==" saltValue="p/ZFnrkqFEs0mBFTV1gU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夏目　あずみ</cp:lastModifiedBy>
  <cp:lastPrinted>2026-03-12T05:05:38Z</cp:lastPrinted>
  <dcterms:created xsi:type="dcterms:W3CDTF">2026-02-26T09:36:38Z</dcterms:created>
  <dcterms:modified xsi:type="dcterms:W3CDTF">2026-03-13T00:18:26Z</dcterms:modified>
  <cp:category/>
</cp:coreProperties>
</file>