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72.20.10.70\joho-file\zaimu\03_財政担当\照会\R7\R7.10～\080313〆：財政状況資料集\回答\"/>
    </mc:Choice>
  </mc:AlternateContent>
  <xr:revisionPtr revIDLastSave="0" documentId="13_ncr:1_{204B9EF5-31BA-4A9D-AB1B-BE5D6DA5B415}" xr6:coauthVersionLast="47" xr6:coauthVersionMax="47" xr10:uidLastSave="{00000000-0000-0000-0000-000000000000}"/>
  <bookViews>
    <workbookView xWindow="28680" yWindow="-120" windowWidth="29040" windowHeight="15720"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将来負担比率（分子）の構造" sheetId="7" r:id="rId10"/>
    <sheet name="連結実質赤字比率に係る赤字・黒字の構成分析" sheetId="5" r:id="rId11"/>
    <sheet name="実質公債費比率（分子）の構造" sheetId="6"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9" i="12" l="1"/>
  <c r="AA2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CO34" i="10" l="1"/>
</calcChain>
</file>

<file path=xl/sharedStrings.xml><?xml version="1.0" encoding="utf-8"?>
<sst xmlns="http://schemas.openxmlformats.org/spreadsheetml/2006/main" count="1081" uniqueCount="559">
  <si>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</si>
  <si>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</si>
  <si>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</si>
  <si>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</si>
  <si>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</si>
  <si>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</si>
  <si>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</si>
  <si>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</si>
  <si>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</si>
  <si>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</si>
  <si>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</si>
  <si>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</si>
  <si>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</si>
  <si>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</si>
  <si>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</si>
  <si>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</si>
  <si>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</si>
  <si>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</si>
  <si>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</si>
  <si>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</si>
  <si>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</si>
  <si>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</si>
  <si>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</si>
  <si>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</si>
  <si>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</si>
  <si>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</si>
  <si>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</si>
  <si>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</si>
  <si>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</si>
  <si>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</si>
  <si>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</si>
  <si>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</si>
  <si>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</si>
  <si>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</si>
  <si>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</si>
  <si>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</si>
  <si>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</si>
  <si>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</si>
  <si>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</si>
  <si>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</si>
  <si>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</si>
  <si>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</si>
  <si>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</si>
  <si>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</si>
  <si>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</si>
  <si>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</si>
  <si>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</si>
  <si>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</si>
  <si>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</si>
  <si>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</si>
  <si>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</si>
  <si>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</si>
  <si>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</si>
  <si>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</si>
  <si>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</si>
  <si>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</si>
  <si>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</si>
  <si>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</si>
  <si>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</si>
  <si>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</si>
  <si>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</si>
  <si>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</si>
  <si>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</si>
  <si>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</si>
  <si>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</si>
  <si>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</si>
  <si>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</si>
  <si>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</si>
  <si>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</si>
  <si>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</si>
  <si>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</si>
  <si>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</si>
  <si>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</si>
  <si>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</si>
  <si>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</si>
  <si>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</si>
  <si>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</si>
  <si>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</si>
  <si>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</si>
  <si>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</si>
  <si>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</si>
  <si>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</si>
  <si>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</si>
  <si>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</si>
  <si>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</si>
  <si>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</si>
  <si>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</si>
  <si>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</si>
  <si>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</si>
  <si>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</si>
  <si>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</si>
  <si>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</si>
  <si>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</si>
  <si>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</si>
  <si>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三芳町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</si>
  <si>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</si>
  <si>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</si>
  <si>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</si>
  <si>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</si>
  <si>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</si>
  <si>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</si>
  <si>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</si>
  <si>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</si>
  <si>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</si>
  <si>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</si>
  <si>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</si>
  <si>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</si>
  <si>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</si>
  <si>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</si>
  <si>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</si>
  <si>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</si>
  <si>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</si>
  <si>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</si>
  <si>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</si>
  <si>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</si>
  <si>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</si>
  <si>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</si>
  <si>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</si>
  <si>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</si>
  <si>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</si>
  <si>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</si>
  <si>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</si>
  <si>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</si>
  <si>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</si>
  <si>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</si>
  <si>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</si>
  <si>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</si>
  <si>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</si>
  <si>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</si>
  <si>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</si>
  <si>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</si>
  <si>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</si>
  <si>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</si>
  <si>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</si>
  <si>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</si>
  <si>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</si>
  <si>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</si>
  <si>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</si>
  <si>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</si>
  <si>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</si>
  <si>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</si>
  <si>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</si>
  <si>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</si>
  <si>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</si>
  <si>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</si>
  <si>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</si>
  <si>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</si>
  <si>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</si>
  <si>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</si>
  <si>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</si>
  <si>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</si>
  <si>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</si>
  <si>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</si>
  <si>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</si>
  <si>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</si>
  <si>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</si>
  <si>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</si>
  <si>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</si>
  <si>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</si>
  <si>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</si>
  <si>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</si>
  <si>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</si>
  <si>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</si>
  <si>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</si>
  <si>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</si>
  <si>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</si>
  <si>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</si>
  <si>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</si>
  <si>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</si>
  <si>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</si>
  <si>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</si>
  <si>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</si>
  <si>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</si>
  <si>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</si>
  <si>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</si>
  <si>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</si>
  <si>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</si>
  <si>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</si>
  <si>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</si>
  <si>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</si>
  <si>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</si>
  <si>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</si>
  <si>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</si>
  <si>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</si>
  <si>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</si>
  <si>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</si>
  <si>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</si>
  <si>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</si>
  <si>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</si>
  <si>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</si>
  <si>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</si>
  <si>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</si>
  <si>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</si>
  <si>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</si>
  <si>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</si>
  <si>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</si>
  <si>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</si>
  <si>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</si>
  <si>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</si>
  <si>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</si>
  <si>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</si>
  <si>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</si>
  <si>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</si>
  <si>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埼玉県三芳町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</si>
  <si>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</si>
  <si>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</si>
  <si>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</si>
  <si>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</si>
  <si>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</si>
  <si>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</si>
  <si>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</si>
  <si>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</si>
  <si>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</si>
  <si>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</si>
  <si>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</si>
  <si>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</si>
  <si>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</si>
  <si>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</si>
  <si>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</si>
  <si>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</si>
  <si>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</si>
  <si>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</si>
  <si>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</si>
  <si>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</si>
  <si>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</si>
  <si>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</si>
  <si>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</si>
  <si>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</si>
  <si>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</si>
  <si>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</si>
  <si>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</si>
  <si>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</si>
  <si>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</si>
  <si>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</si>
  <si>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</si>
  <si>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</si>
  <si>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</si>
  <si>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</si>
  <si>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</si>
  <si>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</si>
  <si>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</si>
  <si>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</si>
  <si>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</si>
  <si>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</si>
  <si>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</si>
  <si>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</si>
  <si>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</si>
  <si>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</si>
  <si>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</si>
  <si>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</si>
  <si>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</si>
  <si>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</si>
  <si>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</si>
  <si>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</si>
  <si>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</si>
  <si>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</si>
  <si>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</si>
  <si>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</si>
  <si>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</si>
  <si>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</si>
  <si>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</si>
  <si>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</si>
  <si>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</si>
  <si>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</si>
  <si>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</si>
  <si>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</si>
  <si>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</si>
  <si>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</si>
  <si>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</si>
  <si>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</si>
  <si>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</si>
  <si>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</si>
  <si>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</si>
  <si>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</si>
  <si>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</si>
  <si>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</si>
  <si>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</si>
  <si>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</si>
  <si>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</si>
  <si>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</si>
  <si>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</si>
  <si>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</si>
  <si>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</si>
  <si>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</si>
  <si>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</si>
  <si>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</si>
  <si>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</si>
  <si>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</si>
  <si>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</si>
  <si>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</si>
  <si>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</si>
  <si>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</si>
  <si>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</si>
  <si>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</si>
  <si>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</si>
  <si>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</si>
  <si>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</si>
  <si>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</si>
  <si>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</si>
  <si>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</si>
  <si>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</si>
  <si>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</si>
  <si>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</si>
  <si>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</si>
  <si>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</si>
  <si>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</si>
  <si>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</si>
  <si>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</si>
  <si>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</si>
  <si>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</si>
  <si>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</si>
  <si>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</si>
  <si>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</si>
  <si>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</si>
  <si>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</si>
  <si>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</si>
  <si>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</si>
  <si>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</si>
  <si>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</si>
  <si>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</si>
  <si>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</si>
  <si>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</si>
  <si>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</si>
  <si>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</si>
  <si>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</si>
  <si>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</si>
  <si>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</si>
  <si>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</si>
  <si>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</si>
  <si>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</si>
  <si>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</si>
  <si>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</si>
  <si>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</si>
  <si>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</si>
  <si>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</si>
  <si>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</si>
  <si>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</si>
  <si>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</si>
  <si>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</si>
  <si>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</si>
  <si>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</si>
  <si>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</si>
  <si>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</si>
  <si>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</si>
  <si>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</si>
  <si>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</si>
  <si>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</si>
  <si>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</si>
  <si>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</si>
  <si>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</si>
  <si>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</si>
  <si>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</si>
  <si>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</si>
  <si>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</si>
  <si>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埼玉県三芳町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</si>
  <si>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</si>
  <si>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</si>
  <si>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</si>
  <si>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</si>
  <si>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</si>
  <si>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</si>
  <si>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</si>
  <si>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</si>
  <si>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</si>
  <si>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</si>
  <si>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</si>
  <si>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</si>
  <si>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</si>
  <si>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</si>
  <si>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</si>
  <si>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</si>
  <si>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</si>
  <si>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</si>
  <si>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</si>
  <si>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</si>
  <si>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</si>
  <si>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</si>
  <si>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</si>
  <si>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</si>
  <si>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</si>
  <si>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</si>
  <si>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</si>
  <si>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</si>
  <si>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</si>
  <si>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</si>
  <si>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</si>
  <si>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</si>
  <si>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</si>
  <si>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</si>
  <si>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</si>
  <si>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</si>
  <si>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</si>
  <si>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</si>
  <si>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</si>
  <si>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</si>
  <si>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</si>
  <si>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</si>
  <si>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</si>
  <si>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</si>
  <si>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</si>
  <si>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</si>
  <si>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</si>
  <si>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</si>
  <si>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</si>
  <si>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</si>
  <si>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</si>
  <si>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</si>
  <si>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</si>
  <si>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</si>
  <si>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</si>
  <si>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</si>
  <si>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</si>
  <si>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</si>
  <si>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</si>
  <si>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</si>
  <si>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</si>
  <si>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</si>
  <si>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</si>
  <si>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</si>
  <si>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</si>
  <si>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</si>
  <si>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</si>
  <si>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</si>
  <si>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</si>
  <si>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</si>
  <si>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</si>
  <si>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</si>
  <si>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</si>
  <si>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</si>
  <si>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</si>
  <si>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</si>
  <si>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</si>
  <si>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</si>
  <si>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</si>
  <si>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</si>
  <si>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</si>
  <si>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</si>
  <si>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</si>
  <si>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</si>
  <si>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</si>
  <si>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</si>
  <si>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</si>
  <si>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</si>
  <si>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</si>
  <si>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</si>
  <si>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</si>
  <si>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</si>
  <si>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</si>
  <si>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</si>
  <si>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</si>
  <si>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</si>
  <si>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</si>
  <si>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</si>
  <si>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</si>
  <si>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</si>
  <si>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</si>
  <si>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</si>
  <si>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</si>
  <si>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</si>
  <si>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</si>
  <si>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</si>
  <si>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</si>
  <si>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</si>
  <si>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</si>
  <si>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</si>
  <si>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</si>
  <si>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</si>
  <si>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</si>
  <si>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</si>
  <si>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</si>
  <si>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</si>
  <si>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</si>
  <si>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</si>
  <si>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</si>
  <si>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</si>
  <si>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</si>
  <si>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</si>
  <si>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</si>
  <si>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</si>
  <si>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</si>
  <si>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</si>
  <si>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</si>
  <si>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</si>
  <si>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</si>
  <si>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</si>
  <si>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</si>
  <si>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</si>
  <si>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</si>
  <si>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</si>
  <si>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</si>
  <si>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</si>
  <si>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</si>
  <si>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</si>
  <si>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</si>
  <si>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</si>
  <si>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</si>
  <si>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</si>
  <si>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</si>
  <si>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</si>
  <si>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</si>
  <si>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</si>
  <si>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</si>
  <si>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</si>
  <si>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</si>
  <si>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</si>
  <si>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</si>
  <si>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</si>
  <si>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</si>
  <si>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</si>
  <si>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</si>
  <si>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</si>
  <si>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</si>
  <si>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</si>
  <si>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</si>
  <si>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</si>
  <si>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</si>
  <si>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</si>
  <si>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</si>
  <si>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</si>
  <si>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</si>
  <si>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</si>
  <si>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</si>
  <si>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</si>
  <si>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</si>
  <si>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</si>
  <si>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</si>
  <si>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</si>
  <si>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</si>
  <si>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</si>
  <si>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0.99</t>
  </si>
  <si>
    <t>▲ 2.07</t>
  </si>
  <si>
    <t>下水道事業会計</t>
  </si>
  <si>
    <t>一般会計</t>
  </si>
  <si>
    <t>水道事業会計</t>
  </si>
  <si>
    <t>介護保険事業</t>
  </si>
  <si>
    <t>国民健康保険事業</t>
  </si>
  <si>
    <t>後期高齢者医療事業</t>
  </si>
  <si>
    <t>その他会計（赤字）</t>
  </si>
  <si>
    <t>その他会計（黒字）</t>
  </si>
  <si>
    <t>R02</t>
    <phoneticPr fontId="5"/>
  </si>
  <si>
    <t>R03</t>
    <phoneticPr fontId="5"/>
  </si>
  <si>
    <t>R04</t>
    <phoneticPr fontId="5"/>
  </si>
  <si>
    <t>R05</t>
    <phoneticPr fontId="5"/>
  </si>
  <si>
    <t>R06</t>
    <phoneticPr fontId="5"/>
  </si>
  <si>
    <t>三芳町土地開発公社</t>
    <phoneticPr fontId="2"/>
  </si>
  <si>
    <t>-</t>
    <phoneticPr fontId="2"/>
  </si>
  <si>
    <t>-</t>
    <phoneticPr fontId="38"/>
  </si>
  <si>
    <t>入間東部地区事務組合</t>
    <rPh sb="0" eb="10">
      <t>イルマトウブチクジムクミアイ</t>
    </rPh>
    <phoneticPr fontId="38"/>
  </si>
  <si>
    <t>埼玉県後期高齢者医療広域連合</t>
    <rPh sb="0" eb="3">
      <t>サイタマケン</t>
    </rPh>
    <rPh sb="3" eb="5">
      <t>コウキ</t>
    </rPh>
    <rPh sb="5" eb="8">
      <t>コウレイシャ</t>
    </rPh>
    <rPh sb="8" eb="10">
      <t>イリョウ</t>
    </rPh>
    <rPh sb="10" eb="12">
      <t>コウイキ</t>
    </rPh>
    <rPh sb="12" eb="14">
      <t>レンゴウ</t>
    </rPh>
    <phoneticPr fontId="5"/>
  </si>
  <si>
    <t>埼玉県市町村総合事務組合</t>
    <rPh sb="0" eb="3">
      <t>サイタマケン</t>
    </rPh>
    <rPh sb="3" eb="6">
      <t>シチョウソン</t>
    </rPh>
    <rPh sb="6" eb="8">
      <t>ソウゴウ</t>
    </rPh>
    <rPh sb="8" eb="10">
      <t>ジム</t>
    </rPh>
    <rPh sb="10" eb="12">
      <t>クミアイ</t>
    </rPh>
    <phoneticPr fontId="5"/>
  </si>
  <si>
    <t>彩の国さいたま人づくり広域連合</t>
    <rPh sb="0" eb="1">
      <t>サイ</t>
    </rPh>
    <rPh sb="2" eb="3">
      <t>クニ</t>
    </rPh>
    <rPh sb="7" eb="8">
      <t>ヒト</t>
    </rPh>
    <rPh sb="11" eb="15">
      <t>コウイキレンゴウ</t>
    </rPh>
    <phoneticPr fontId="5"/>
  </si>
  <si>
    <t>一般会計</t>
    <rPh sb="0" eb="2">
      <t>イッパン</t>
    </rPh>
    <rPh sb="2" eb="4">
      <t>カイケイ</t>
    </rPh>
    <phoneticPr fontId="5"/>
  </si>
  <si>
    <t>特別会計</t>
    <rPh sb="0" eb="4">
      <t>トクベツカイケイ</t>
    </rPh>
    <phoneticPr fontId="5"/>
  </si>
  <si>
    <t>交通災害特別会計</t>
    <rPh sb="0" eb="2">
      <t>コウツウ</t>
    </rPh>
    <rPh sb="2" eb="4">
      <t>サイガイ</t>
    </rPh>
    <rPh sb="4" eb="6">
      <t>トクベツ</t>
    </rPh>
    <rPh sb="6" eb="8">
      <t>カイケイ</t>
    </rPh>
    <phoneticPr fontId="5"/>
  </si>
  <si>
    <t>公共施設マネジメント基金</t>
    <rPh sb="0" eb="4">
      <t>コウキョウシセツ</t>
    </rPh>
    <rPh sb="10" eb="12">
      <t>キキン</t>
    </rPh>
    <phoneticPr fontId="5"/>
  </si>
  <si>
    <t>緑ぬくもり基金</t>
    <rPh sb="0" eb="1">
      <t>ミドリ</t>
    </rPh>
    <rPh sb="5" eb="7">
      <t>キキン</t>
    </rPh>
    <phoneticPr fontId="38"/>
  </si>
  <si>
    <t>高齢者福祉基金</t>
  </si>
  <si>
    <t>地域福祉基金</t>
  </si>
  <si>
    <t>まちづくり寄附基金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</si>
</sst>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6"/>
      <color rgb="FF00000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medium">
        <color rgb="FF000000"/>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39" fillId="0" borderId="39" xfId="1" applyFont="1" applyBorder="1" applyAlignment="1" applyProtection="1">
      <alignment horizontal="left" vertical="center" wrapText="1"/>
      <protection locked="0"/>
    </xf>
    <xf numFmtId="0" fontId="39" fillId="0" borderId="31" xfId="1" applyFont="1" applyBorder="1" applyAlignment="1" applyProtection="1">
      <alignment horizontal="left" vertical="center" wrapText="1"/>
      <protection locked="0"/>
    </xf>
    <xf numFmtId="0" fontId="39" fillId="0" borderId="188"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DFE3-4597-84CC-B742D97802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28264</c:v>
                </c:pt>
                <c:pt idx="1">
                  <c:v>22118</c:v>
                </c:pt>
                <c:pt idx="2">
                  <c:v>28298</c:v>
                </c:pt>
                <c:pt idx="3">
                  <c:v>31842</c:v>
                </c:pt>
                <c:pt idx="4">
                  <c:v>63006</c:v>
                </c:pt>
              </c:numCache>
            </c:numRef>
          </c:val>
          <c:smooth val="0"/>
          <c:extLst>
            <c:ext xmlns:c16="http://schemas.microsoft.com/office/drawing/2014/chart" uri="{C3380CC4-5D6E-409C-BE32-E72D297353CC}">
              <c16:uniqueId val="{00000001-DFE3-4597-84CC-B742D97802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10.74</c:v>
                </c:pt>
                <c:pt idx="1">
                  <c:v>13.18</c:v>
                </c:pt>
                <c:pt idx="2">
                  <c:v>15.88</c:v>
                </c:pt>
                <c:pt idx="3">
                  <c:v>11.87</c:v>
                </c:pt>
                <c:pt idx="4">
                  <c:v>11.75</c:v>
                </c:pt>
              </c:numCache>
            </c:numRef>
          </c:val>
          <c:extLst>
            <c:ext xmlns:c16="http://schemas.microsoft.com/office/drawing/2014/chart" uri="{C3380CC4-5D6E-409C-BE32-E72D297353CC}">
              <c16:uniqueId val="{00000000-1A3C-4DD7-9D15-01E21C5291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12.44</c:v>
                </c:pt>
                <c:pt idx="1">
                  <c:v>17.079999999999998</c:v>
                </c:pt>
                <c:pt idx="2">
                  <c:v>19.78</c:v>
                </c:pt>
                <c:pt idx="3">
                  <c:v>21.43</c:v>
                </c:pt>
                <c:pt idx="4">
                  <c:v>19.27</c:v>
                </c:pt>
              </c:numCache>
            </c:numRef>
          </c:val>
          <c:extLst>
            <c:ext xmlns:c16="http://schemas.microsoft.com/office/drawing/2014/chart" uri="{C3380CC4-5D6E-409C-BE32-E72D297353CC}">
              <c16:uniqueId val="{00000001-1A3C-4DD7-9D15-01E21C5291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4.9000000000000004</c:v>
                </c:pt>
                <c:pt idx="1">
                  <c:v>6.68</c:v>
                </c:pt>
                <c:pt idx="2">
                  <c:v>6.92</c:v>
                </c:pt>
                <c:pt idx="3">
                  <c:v>-0.99</c:v>
                </c:pt>
                <c:pt idx="4">
                  <c:v>-2.0699999999999998</c:v>
                </c:pt>
              </c:numCache>
            </c:numRef>
          </c:val>
          <c:smooth val="0"/>
          <c:extLst>
            <c:ext xmlns:c16="http://schemas.microsoft.com/office/drawing/2014/chart" uri="{C3380CC4-5D6E-409C-BE32-E72D297353CC}">
              <c16:uniqueId val="{00000002-1A3C-4DD7-9D15-01E21C5291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4773</c:v>
                </c:pt>
                <c:pt idx="5">
                  <c:v>4248</c:v>
                </c:pt>
                <c:pt idx="8">
                  <c:v>3759</c:v>
                </c:pt>
                <c:pt idx="11">
                  <c:v>3314</c:v>
                </c:pt>
                <c:pt idx="14">
                  <c:v>3302</c:v>
                </c:pt>
              </c:numCache>
            </c:numRef>
          </c:val>
          <c:extLst>
            <c:ext xmlns:c16="http://schemas.microsoft.com/office/drawing/2014/chart" uri="{C3380CC4-5D6E-409C-BE32-E72D297353CC}">
              <c16:uniqueId val="{00000000-1D92-450C-8FA7-57A85CB7E3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996</c:v>
                </c:pt>
                <c:pt idx="5">
                  <c:v>1777</c:v>
                </c:pt>
                <c:pt idx="8">
                  <c:v>1648</c:v>
                </c:pt>
                <c:pt idx="11">
                  <c:v>1592</c:v>
                </c:pt>
                <c:pt idx="14">
                  <c:v>1462</c:v>
                </c:pt>
              </c:numCache>
            </c:numRef>
          </c:val>
          <c:extLst>
            <c:ext xmlns:c16="http://schemas.microsoft.com/office/drawing/2014/chart" uri="{C3380CC4-5D6E-409C-BE32-E72D297353CC}">
              <c16:uniqueId val="{00000001-1D92-450C-8FA7-57A85CB7E3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2074</c:v>
                </c:pt>
                <c:pt idx="5">
                  <c:v>2270</c:v>
                </c:pt>
                <c:pt idx="8">
                  <c:v>3090</c:v>
                </c:pt>
                <c:pt idx="11">
                  <c:v>4235</c:v>
                </c:pt>
                <c:pt idx="14">
                  <c:v>4537</c:v>
                </c:pt>
              </c:numCache>
            </c:numRef>
          </c:val>
          <c:extLst>
            <c:ext xmlns:c16="http://schemas.microsoft.com/office/drawing/2014/chart" uri="{C3380CC4-5D6E-409C-BE32-E72D297353CC}">
              <c16:uniqueId val="{00000002-1D92-450C-8FA7-57A85CB7E3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92-450C-8FA7-57A85CB7E3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92-450C-8FA7-57A85CB7E3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92-450C-8FA7-57A85CB7E3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1125</c:v>
                </c:pt>
                <c:pt idx="3">
                  <c:v>981</c:v>
                </c:pt>
                <c:pt idx="6">
                  <c:v>933</c:v>
                </c:pt>
                <c:pt idx="9">
                  <c:v>1010</c:v>
                </c:pt>
                <c:pt idx="12">
                  <c:v>954</c:v>
                </c:pt>
              </c:numCache>
            </c:numRef>
          </c:val>
          <c:extLst>
            <c:ext xmlns:c16="http://schemas.microsoft.com/office/drawing/2014/chart" uri="{C3380CC4-5D6E-409C-BE32-E72D297353CC}">
              <c16:uniqueId val="{00000006-1D92-450C-8FA7-57A85CB7E3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692</c:v>
                </c:pt>
                <c:pt idx="3">
                  <c:v>612</c:v>
                </c:pt>
                <c:pt idx="6">
                  <c:v>575</c:v>
                </c:pt>
                <c:pt idx="9">
                  <c:v>546</c:v>
                </c:pt>
                <c:pt idx="12">
                  <c:v>538</c:v>
                </c:pt>
              </c:numCache>
            </c:numRef>
          </c:val>
          <c:extLst>
            <c:ext xmlns:c16="http://schemas.microsoft.com/office/drawing/2014/chart" uri="{C3380CC4-5D6E-409C-BE32-E72D297353CC}">
              <c16:uniqueId val="{00000007-1D92-450C-8FA7-57A85CB7E3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853</c:v>
                </c:pt>
                <c:pt idx="3">
                  <c:v>799</c:v>
                </c:pt>
                <c:pt idx="6">
                  <c:v>729</c:v>
                </c:pt>
                <c:pt idx="9">
                  <c:v>678</c:v>
                </c:pt>
                <c:pt idx="12">
                  <c:v>605</c:v>
                </c:pt>
              </c:numCache>
            </c:numRef>
          </c:val>
          <c:extLst>
            <c:ext xmlns:c16="http://schemas.microsoft.com/office/drawing/2014/chart" uri="{C3380CC4-5D6E-409C-BE32-E72D297353CC}">
              <c16:uniqueId val="{00000008-1D92-450C-8FA7-57A85CB7E3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490</c:v>
                </c:pt>
                <c:pt idx="3">
                  <c:v>491</c:v>
                </c:pt>
                <c:pt idx="6">
                  <c:v>601</c:v>
                </c:pt>
                <c:pt idx="9">
                  <c:v>383</c:v>
                </c:pt>
                <c:pt idx="12">
                  <c:v>209</c:v>
                </c:pt>
              </c:numCache>
            </c:numRef>
          </c:val>
          <c:extLst>
            <c:ext xmlns:c16="http://schemas.microsoft.com/office/drawing/2014/chart" uri="{C3380CC4-5D6E-409C-BE32-E72D297353CC}">
              <c16:uniqueId val="{00000009-1D92-450C-8FA7-57A85CB7E3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12653</c:v>
                </c:pt>
                <c:pt idx="3">
                  <c:v>11751</c:v>
                </c:pt>
                <c:pt idx="6">
                  <c:v>11003</c:v>
                </c:pt>
                <c:pt idx="9">
                  <c:v>10350</c:v>
                </c:pt>
                <c:pt idx="12">
                  <c:v>10455</c:v>
                </c:pt>
              </c:numCache>
            </c:numRef>
          </c:val>
          <c:extLst>
            <c:ext xmlns:c16="http://schemas.microsoft.com/office/drawing/2014/chart" uri="{C3380CC4-5D6E-409C-BE32-E72D297353CC}">
              <c16:uniqueId val="{0000000A-1D92-450C-8FA7-57A85CB7E3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7969</c:v>
                </c:pt>
                <c:pt idx="2">
                  <c:v>#N/A</c:v>
                </c:pt>
                <c:pt idx="3">
                  <c:v>#N/A</c:v>
                </c:pt>
                <c:pt idx="4">
                  <c:v>6340</c:v>
                </c:pt>
                <c:pt idx="5">
                  <c:v>#N/A</c:v>
                </c:pt>
                <c:pt idx="6">
                  <c:v>#N/A</c:v>
                </c:pt>
                <c:pt idx="7">
                  <c:v>5343</c:v>
                </c:pt>
                <c:pt idx="8">
                  <c:v>#N/A</c:v>
                </c:pt>
                <c:pt idx="9">
                  <c:v>#N/A</c:v>
                </c:pt>
                <c:pt idx="10">
                  <c:v>3825</c:v>
                </c:pt>
                <c:pt idx="11">
                  <c:v>#N/A</c:v>
                </c:pt>
                <c:pt idx="12">
                  <c:v>#N/A</c:v>
                </c:pt>
                <c:pt idx="13">
                  <c:v>3461</c:v>
                </c:pt>
                <c:pt idx="14">
                  <c:v>#N/A</c:v>
                </c:pt>
              </c:numCache>
            </c:numRef>
          </c:val>
          <c:smooth val="0"/>
          <c:extLst>
            <c:ext xmlns:c16="http://schemas.microsoft.com/office/drawing/2014/chart" uri="{C3380CC4-5D6E-409C-BE32-E72D297353CC}">
              <c16:uniqueId val="{0000000B-1D92-450C-8FA7-57A85CB7E3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D2-407A-A4ED-E51C8F3B21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D2-407A-A4ED-E51C8F3B21D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D2-407A-A4ED-E51C8F3B21D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9D2-407A-A4ED-E51C8F3B21D1}"/>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0.2</c:v>
                </c:pt>
                <c:pt idx="4">
                  <c:v>#N/A</c:v>
                </c:pt>
                <c:pt idx="5">
                  <c:v>0.27</c:v>
                </c:pt>
                <c:pt idx="6">
                  <c:v>#N/A</c:v>
                </c:pt>
                <c:pt idx="7">
                  <c:v>0.05</c:v>
                </c:pt>
                <c:pt idx="8">
                  <c:v>#N/A</c:v>
                </c:pt>
                <c:pt idx="9">
                  <c:v>0.04</c:v>
                </c:pt>
              </c:numCache>
            </c:numRef>
          </c:val>
          <c:extLst>
            <c:ext xmlns:c16="http://schemas.microsoft.com/office/drawing/2014/chart" uri="{C3380CC4-5D6E-409C-BE32-E72D297353CC}">
              <c16:uniqueId val="{00000004-F9D2-407A-A4ED-E51C8F3B21D1}"/>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1.82</c:v>
                </c:pt>
                <c:pt idx="4">
                  <c:v>#N/A</c:v>
                </c:pt>
                <c:pt idx="5">
                  <c:v>1.47</c:v>
                </c:pt>
                <c:pt idx="6">
                  <c:v>#N/A</c:v>
                </c:pt>
                <c:pt idx="7">
                  <c:v>0.39</c:v>
                </c:pt>
                <c:pt idx="8">
                  <c:v>#N/A</c:v>
                </c:pt>
                <c:pt idx="9">
                  <c:v>0.63</c:v>
                </c:pt>
              </c:numCache>
            </c:numRef>
          </c:val>
          <c:extLst>
            <c:ext xmlns:c16="http://schemas.microsoft.com/office/drawing/2014/chart" uri="{C3380CC4-5D6E-409C-BE32-E72D297353CC}">
              <c16:uniqueId val="{00000005-F9D2-407A-A4ED-E51C8F3B21D1}"/>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2.89</c:v>
                </c:pt>
                <c:pt idx="2">
                  <c:v>#N/A</c:v>
                </c:pt>
                <c:pt idx="3">
                  <c:v>1.99</c:v>
                </c:pt>
                <c:pt idx="4">
                  <c:v>#N/A</c:v>
                </c:pt>
                <c:pt idx="5">
                  <c:v>1.95</c:v>
                </c:pt>
                <c:pt idx="6">
                  <c:v>#N/A</c:v>
                </c:pt>
                <c:pt idx="7">
                  <c:v>2.2799999999999998</c:v>
                </c:pt>
                <c:pt idx="8">
                  <c:v>#N/A</c:v>
                </c:pt>
                <c:pt idx="9">
                  <c:v>1.43</c:v>
                </c:pt>
              </c:numCache>
            </c:numRef>
          </c:val>
          <c:extLst>
            <c:ext xmlns:c16="http://schemas.microsoft.com/office/drawing/2014/chart" uri="{C3380CC4-5D6E-409C-BE32-E72D297353CC}">
              <c16:uniqueId val="{00000006-F9D2-407A-A4ED-E51C8F3B21D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17.05</c:v>
                </c:pt>
                <c:pt idx="2">
                  <c:v>#N/A</c:v>
                </c:pt>
                <c:pt idx="3">
                  <c:v>17.22</c:v>
                </c:pt>
                <c:pt idx="4">
                  <c:v>#N/A</c:v>
                </c:pt>
                <c:pt idx="5">
                  <c:v>15.11</c:v>
                </c:pt>
                <c:pt idx="6">
                  <c:v>#N/A</c:v>
                </c:pt>
                <c:pt idx="7">
                  <c:v>12.74</c:v>
                </c:pt>
                <c:pt idx="8">
                  <c:v>#N/A</c:v>
                </c:pt>
                <c:pt idx="9">
                  <c:v>11.05</c:v>
                </c:pt>
              </c:numCache>
            </c:numRef>
          </c:val>
          <c:extLst>
            <c:ext xmlns:c16="http://schemas.microsoft.com/office/drawing/2014/chart" uri="{C3380CC4-5D6E-409C-BE32-E72D297353CC}">
              <c16:uniqueId val="{00000007-F9D2-407A-A4ED-E51C8F3B21D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10.73</c:v>
                </c:pt>
                <c:pt idx="2">
                  <c:v>#N/A</c:v>
                </c:pt>
                <c:pt idx="3">
                  <c:v>13.17</c:v>
                </c:pt>
                <c:pt idx="4">
                  <c:v>#N/A</c:v>
                </c:pt>
                <c:pt idx="5">
                  <c:v>15.88</c:v>
                </c:pt>
                <c:pt idx="6">
                  <c:v>#N/A</c:v>
                </c:pt>
                <c:pt idx="7">
                  <c:v>11.87</c:v>
                </c:pt>
                <c:pt idx="8">
                  <c:v>#N/A</c:v>
                </c:pt>
                <c:pt idx="9">
                  <c:v>11.74</c:v>
                </c:pt>
              </c:numCache>
            </c:numRef>
          </c:val>
          <c:extLst>
            <c:ext xmlns:c16="http://schemas.microsoft.com/office/drawing/2014/chart" uri="{C3380CC4-5D6E-409C-BE32-E72D297353CC}">
              <c16:uniqueId val="{00000008-F9D2-407A-A4ED-E51C8F3B21D1}"/>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8.66</c:v>
                </c:pt>
                <c:pt idx="2">
                  <c:v>#N/A</c:v>
                </c:pt>
                <c:pt idx="3">
                  <c:v>10.71</c:v>
                </c:pt>
                <c:pt idx="4">
                  <c:v>#N/A</c:v>
                </c:pt>
                <c:pt idx="5">
                  <c:v>11.63</c:v>
                </c:pt>
                <c:pt idx="6">
                  <c:v>#N/A</c:v>
                </c:pt>
                <c:pt idx="7">
                  <c:v>12.18</c:v>
                </c:pt>
                <c:pt idx="8">
                  <c:v>#N/A</c:v>
                </c:pt>
                <c:pt idx="9">
                  <c:v>13.85</c:v>
                </c:pt>
              </c:numCache>
            </c:numRef>
          </c:val>
          <c:extLst>
            <c:ext xmlns:c16="http://schemas.microsoft.com/office/drawing/2014/chart" uri="{C3380CC4-5D6E-409C-BE32-E72D297353CC}">
              <c16:uniqueId val="{00000009-F9D2-407A-A4ED-E51C8F3B21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922</c:v>
                </c:pt>
                <c:pt idx="5">
                  <c:v>911</c:v>
                </c:pt>
                <c:pt idx="8">
                  <c:v>831</c:v>
                </c:pt>
                <c:pt idx="11">
                  <c:v>796</c:v>
                </c:pt>
                <c:pt idx="14">
                  <c:v>715</c:v>
                </c:pt>
              </c:numCache>
            </c:numRef>
          </c:val>
          <c:extLst>
            <c:ext xmlns:c16="http://schemas.microsoft.com/office/drawing/2014/chart" uri="{C3380CC4-5D6E-409C-BE32-E72D297353CC}">
              <c16:uniqueId val="{00000000-FF0E-441F-A26E-BC5E3AC1D1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0E-441F-A26E-BC5E3AC1D1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0E-441F-A26E-BC5E3AC1D1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92</c:v>
                </c:pt>
                <c:pt idx="3">
                  <c:v>100</c:v>
                </c:pt>
                <c:pt idx="6">
                  <c:v>84</c:v>
                </c:pt>
                <c:pt idx="9">
                  <c:v>82</c:v>
                </c:pt>
                <c:pt idx="12">
                  <c:v>73</c:v>
                </c:pt>
              </c:numCache>
            </c:numRef>
          </c:val>
          <c:extLst>
            <c:ext xmlns:c16="http://schemas.microsoft.com/office/drawing/2014/chart" uri="{C3380CC4-5D6E-409C-BE32-E72D297353CC}">
              <c16:uniqueId val="{00000003-FF0E-441F-A26E-BC5E3AC1D1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125</c:v>
                </c:pt>
                <c:pt idx="3">
                  <c:v>113</c:v>
                </c:pt>
                <c:pt idx="6">
                  <c:v>101</c:v>
                </c:pt>
                <c:pt idx="9">
                  <c:v>97</c:v>
                </c:pt>
                <c:pt idx="12">
                  <c:v>86</c:v>
                </c:pt>
              </c:numCache>
            </c:numRef>
          </c:val>
          <c:extLst>
            <c:ext xmlns:c16="http://schemas.microsoft.com/office/drawing/2014/chart" uri="{C3380CC4-5D6E-409C-BE32-E72D297353CC}">
              <c16:uniqueId val="{00000004-FF0E-441F-A26E-BC5E3AC1D1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0E-441F-A26E-BC5E3AC1D1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0E-441F-A26E-BC5E3AC1D1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1572</c:v>
                </c:pt>
                <c:pt idx="3">
                  <c:v>1482</c:v>
                </c:pt>
                <c:pt idx="6">
                  <c:v>1466</c:v>
                </c:pt>
                <c:pt idx="9">
                  <c:v>1417</c:v>
                </c:pt>
                <c:pt idx="12">
                  <c:v>1350</c:v>
                </c:pt>
              </c:numCache>
            </c:numRef>
          </c:val>
          <c:extLst>
            <c:ext xmlns:c16="http://schemas.microsoft.com/office/drawing/2014/chart" uri="{C3380CC4-5D6E-409C-BE32-E72D297353CC}">
              <c16:uniqueId val="{00000007-FF0E-441F-A26E-BC5E3AC1D1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867</c:v>
                </c:pt>
                <c:pt idx="2">
                  <c:v>#N/A</c:v>
                </c:pt>
                <c:pt idx="3">
                  <c:v>#N/A</c:v>
                </c:pt>
                <c:pt idx="4">
                  <c:v>784</c:v>
                </c:pt>
                <c:pt idx="5">
                  <c:v>#N/A</c:v>
                </c:pt>
                <c:pt idx="6">
                  <c:v>#N/A</c:v>
                </c:pt>
                <c:pt idx="7">
                  <c:v>820</c:v>
                </c:pt>
                <c:pt idx="8">
                  <c:v>#N/A</c:v>
                </c:pt>
                <c:pt idx="9">
                  <c:v>#N/A</c:v>
                </c:pt>
                <c:pt idx="10">
                  <c:v>800</c:v>
                </c:pt>
                <c:pt idx="11">
                  <c:v>#N/A</c:v>
                </c:pt>
                <c:pt idx="12">
                  <c:v>#N/A</c:v>
                </c:pt>
                <c:pt idx="13">
                  <c:v>794</c:v>
                </c:pt>
                <c:pt idx="14">
                  <c:v>#N/A</c:v>
                </c:pt>
              </c:numCache>
            </c:numRef>
          </c:val>
          <c:smooth val="0"/>
          <c:extLst>
            <c:ext xmlns:c16="http://schemas.microsoft.com/office/drawing/2014/chart" uri="{C3380CC4-5D6E-409C-BE32-E72D297353CC}">
              <c16:uniqueId val="{00000008-FF0E-441F-A26E-BC5E3AC1D1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1758</c:v>
                </c:pt>
                <c:pt idx="1">
                  <c:v>1982</c:v>
                </c:pt>
                <c:pt idx="2">
                  <c:v>1793</c:v>
                </c:pt>
              </c:numCache>
            </c:numRef>
          </c:val>
          <c:extLst>
            <c:ext xmlns:c16="http://schemas.microsoft.com/office/drawing/2014/chart" uri="{C3380CC4-5D6E-409C-BE32-E72D297353CC}">
              <c16:uniqueId val="{00000000-B16D-4A4B-B27F-89B8003CAE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16D-4A4B-B27F-89B8003CAE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1773</c:v>
                </c:pt>
                <c:pt idx="1">
                  <c:v>2482</c:v>
                </c:pt>
                <c:pt idx="2">
                  <c:v>2798</c:v>
                </c:pt>
              </c:numCache>
            </c:numRef>
          </c:val>
          <c:extLst>
            <c:ext xmlns:c16="http://schemas.microsoft.com/office/drawing/2014/chart" uri="{C3380CC4-5D6E-409C-BE32-E72D297353CC}">
              <c16:uniqueId val="{00000002-B16D-4A4B-B27F-89B8003CAE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A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A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A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A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A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A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A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A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連結実質赤字比率については、全会計において黒字が続いているが、令和６年度決算は、下水道事業会計では借入金の償還額が減少したため黒字額が増加し、水道事業会計では</a:t>
          </a:r>
          <a:r>
            <a:rPr lang="ja-JP" altLang="ja-JP" sz="1100" b="0" i="0">
              <a:solidFill>
                <a:schemeClr val="dk1"/>
              </a:solidFill>
              <a:effectLst/>
              <a:latin typeface="+mn-lt"/>
              <a:ea typeface="+mn-ea"/>
              <a:cs typeface="+mn-cs"/>
            </a:rPr>
            <a:t>水需要の減少に伴い、営業収益が減少</a:t>
          </a:r>
          <a:r>
            <a:rPr kumimoji="1" lang="ja-JP" altLang="ja-JP" sz="1100">
              <a:solidFill>
                <a:schemeClr val="dk1"/>
              </a:solidFill>
              <a:effectLst/>
              <a:latin typeface="+mn-lt"/>
              <a:ea typeface="+mn-ea"/>
              <a:cs typeface="+mn-cs"/>
            </a:rPr>
            <a:t>したため黒字額が減少した。</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A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A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A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A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A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A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A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A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A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B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B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B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B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B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B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B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B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B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B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B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B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B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B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B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B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B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B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B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実質公債費比率（分子）は、前年比</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万円の減となった。その主な要因としては、地方道路等整備事業を含む</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事業の償還完了により、元利償還</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したことによるものである。今後の財政運営については、公共施設マネジメント基本計画等に基づき計画的に施設改修等を実施し、起債発行の抑制に努める。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B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B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B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埼玉県三芳町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年度は財政調整基金残高と今後の公共施設更新等に係る負担を勘案し、公共施設マネジメント基金への積立を優先したため、財政調整基金残高が減少したのに対し、その他特定目的基金残高は増加し、全体として</a:t>
          </a:r>
          <a:r>
            <a:rPr kumimoji="1" lang="ja-JP" altLang="ja-JP" sz="1400">
              <a:solidFill>
                <a:schemeClr val="dk1"/>
              </a:solidFill>
              <a:effectLst/>
              <a:latin typeface="+mn-lt"/>
              <a:ea typeface="+mn-ea"/>
              <a:cs typeface="+mn-cs"/>
            </a:rPr>
            <a:t>前年比</a:t>
          </a:r>
          <a:r>
            <a:rPr kumimoji="1" lang="en-US" altLang="ja-JP" sz="1400">
              <a:solidFill>
                <a:schemeClr val="dk1"/>
              </a:solidFill>
              <a:effectLst/>
              <a:latin typeface="+mn-lt"/>
              <a:ea typeface="+mn-ea"/>
              <a:cs typeface="+mn-cs"/>
            </a:rPr>
            <a:t>127</a:t>
          </a:r>
          <a:r>
            <a:rPr kumimoji="1" lang="ja-JP" altLang="en-US" sz="1400">
              <a:solidFill>
                <a:schemeClr val="dk1"/>
              </a:solidFill>
              <a:effectLst/>
              <a:latin typeface="+mn-lt"/>
              <a:ea typeface="+mn-ea"/>
              <a:cs typeface="+mn-cs"/>
            </a:rPr>
            <a:t>百</a:t>
          </a:r>
          <a:r>
            <a:rPr kumimoji="1" lang="ja-JP" altLang="ja-JP" sz="1400">
              <a:solidFill>
                <a:schemeClr val="dk1"/>
              </a:solidFill>
              <a:effectLst/>
              <a:latin typeface="+mn-lt"/>
              <a:ea typeface="+mn-ea"/>
              <a:cs typeface="+mn-cs"/>
            </a:rPr>
            <a:t>万円の</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となった。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財政調整基金は、第</a:t>
          </a:r>
          <a:r>
            <a:rPr kumimoji="1" lang="en-US" altLang="ja-JP" sz="1400">
              <a:solidFill>
                <a:schemeClr val="dk1"/>
              </a:solidFill>
              <a:effectLst/>
              <a:latin typeface="+mn-lt"/>
              <a:ea typeface="+mn-ea"/>
              <a:cs typeface="+mn-cs"/>
            </a:rPr>
            <a:t>8</a:t>
          </a:r>
          <a:r>
            <a:rPr kumimoji="1" lang="ja-JP" altLang="ja-JP" sz="1400">
              <a:solidFill>
                <a:schemeClr val="dk1"/>
              </a:solidFill>
              <a:effectLst/>
              <a:latin typeface="+mn-lt"/>
              <a:ea typeface="+mn-ea"/>
              <a:cs typeface="+mn-cs"/>
            </a:rPr>
            <a:t>次行政改革大綱</a:t>
          </a:r>
          <a:r>
            <a:rPr kumimoji="1" lang="ja-JP" altLang="en-US" sz="1400">
              <a:solidFill>
                <a:schemeClr val="dk1"/>
              </a:solidFill>
              <a:effectLst/>
              <a:latin typeface="+mn-lt"/>
              <a:ea typeface="+mn-ea"/>
              <a:cs typeface="+mn-cs"/>
            </a:rPr>
            <a:t>において</a:t>
          </a:r>
          <a:r>
            <a:rPr kumimoji="1" lang="ja-JP" altLang="ja-JP" sz="1400">
              <a:solidFill>
                <a:schemeClr val="dk1"/>
              </a:solidFill>
              <a:effectLst/>
              <a:latin typeface="+mn-lt"/>
              <a:ea typeface="+mn-ea"/>
              <a:cs typeface="+mn-cs"/>
            </a:rPr>
            <a:t>標準財政規模に対し</a:t>
          </a:r>
          <a:r>
            <a:rPr kumimoji="1" lang="ja-JP" altLang="en-US" sz="1400">
              <a:solidFill>
                <a:schemeClr val="dk1"/>
              </a:solidFill>
              <a:effectLst/>
              <a:latin typeface="+mn-lt"/>
              <a:ea typeface="+mn-ea"/>
              <a:cs typeface="+mn-cs"/>
            </a:rPr>
            <a:t>て</a:t>
          </a:r>
          <a:r>
            <a:rPr kumimoji="1" lang="en-US" altLang="ja-JP" sz="1400">
              <a:solidFill>
                <a:schemeClr val="dk1"/>
              </a:solidFill>
              <a:effectLst/>
              <a:latin typeface="+mn-lt"/>
              <a:ea typeface="+mn-ea"/>
              <a:cs typeface="+mn-cs"/>
            </a:rPr>
            <a:t>15</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以上</a:t>
          </a:r>
          <a:r>
            <a:rPr kumimoji="1" lang="ja-JP" altLang="ja-JP" sz="1400">
              <a:solidFill>
                <a:schemeClr val="dk1"/>
              </a:solidFill>
              <a:effectLst/>
              <a:latin typeface="+mn-lt"/>
              <a:ea typeface="+mn-ea"/>
              <a:cs typeface="+mn-cs"/>
            </a:rPr>
            <a:t>を目標としており、</a:t>
          </a: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年度の比率は</a:t>
          </a:r>
          <a:r>
            <a:rPr kumimoji="1" lang="en-US" altLang="ja-JP" sz="1400">
              <a:solidFill>
                <a:schemeClr val="dk1"/>
              </a:solidFill>
              <a:effectLst/>
              <a:latin typeface="+mn-lt"/>
              <a:ea typeface="+mn-ea"/>
              <a:cs typeface="+mn-cs"/>
            </a:rPr>
            <a:t>19.3</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となっている。</a:t>
          </a:r>
          <a:r>
            <a:rPr kumimoji="1" lang="ja-JP" altLang="ja-JP" sz="1400">
              <a:solidFill>
                <a:schemeClr val="dk1"/>
              </a:solidFill>
              <a:effectLst/>
              <a:latin typeface="+mn-lt"/>
              <a:ea typeface="+mn-ea"/>
              <a:cs typeface="+mn-cs"/>
            </a:rPr>
            <a:t>物価高騰の影響等先行きが不透明な中で安定的な行政運営を行うため、事務事業の精査等により引き続き</a:t>
          </a:r>
          <a:r>
            <a:rPr kumimoji="1" lang="en-US" altLang="ja-JP" sz="1400">
              <a:solidFill>
                <a:schemeClr val="dk1"/>
              </a:solidFill>
              <a:effectLst/>
              <a:latin typeface="+mn-lt"/>
              <a:ea typeface="+mn-ea"/>
              <a:cs typeface="+mn-cs"/>
            </a:rPr>
            <a:t>15</a:t>
          </a:r>
          <a:r>
            <a:rPr kumimoji="1" lang="ja-JP" altLang="ja-JP" sz="1400">
              <a:solidFill>
                <a:schemeClr val="dk1"/>
              </a:solidFill>
              <a:effectLst/>
              <a:latin typeface="+mn-lt"/>
              <a:ea typeface="+mn-ea"/>
              <a:cs typeface="+mn-cs"/>
            </a:rPr>
            <a:t>％以上確保し続けることを目指す。</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まちづくり寄附基金：子育てに関する事業、安心・安全に関する事業、芸術・文化・教育に関する事業など、魅力あるまちづくりを目的とする。</a:t>
          </a:r>
          <a:endParaRPr lang="ja-JP" altLang="ja-JP" sz="1800">
            <a:effectLst/>
          </a:endParaRPr>
        </a:p>
        <a:p>
          <a:r>
            <a:rPr kumimoji="1" lang="ja-JP" altLang="ja-JP" sz="1400">
              <a:solidFill>
                <a:schemeClr val="dk1"/>
              </a:solidFill>
              <a:effectLst/>
              <a:latin typeface="+mn-lt"/>
              <a:ea typeface="+mn-ea"/>
              <a:cs typeface="+mn-cs"/>
            </a:rPr>
            <a:t>公共施設マネジメント基金：公共施設の計画的な整備を図ることを目的とする。</a:t>
          </a:r>
          <a:endParaRPr lang="ja-JP" altLang="ja-JP" sz="1800">
            <a:effectLst/>
          </a:endParaRPr>
        </a:p>
        <a:p>
          <a:r>
            <a:rPr kumimoji="1" lang="ja-JP" altLang="ja-JP" sz="1400">
              <a:solidFill>
                <a:schemeClr val="dk1"/>
              </a:solidFill>
              <a:effectLst/>
              <a:latin typeface="+mn-lt"/>
              <a:ea typeface="+mn-ea"/>
              <a:cs typeface="+mn-cs"/>
            </a:rPr>
            <a:t>高齢者福祉基金：高齢者の福祉の充実に資することを目的とする。</a:t>
          </a:r>
          <a:endParaRPr lang="ja-JP" altLang="ja-JP" sz="1800">
            <a:effectLst/>
          </a:endParaRPr>
        </a:p>
        <a:p>
          <a:r>
            <a:rPr kumimoji="1" lang="ja-JP" altLang="ja-JP" sz="1400">
              <a:solidFill>
                <a:schemeClr val="dk1"/>
              </a:solidFill>
              <a:effectLst/>
              <a:latin typeface="+mn-lt"/>
              <a:ea typeface="+mn-ea"/>
              <a:cs typeface="+mn-cs"/>
            </a:rPr>
            <a:t>地域福祉基金：在宅福祉の推進等、地域における保健福祉活動の振興を図ることを目的とする。</a:t>
          </a:r>
          <a:endParaRPr lang="ja-JP" altLang="ja-JP" sz="1800">
            <a:effectLst/>
          </a:endParaRPr>
        </a:p>
        <a:p>
          <a:r>
            <a:rPr kumimoji="1" lang="ja-JP" altLang="ja-JP" sz="1400">
              <a:solidFill>
                <a:schemeClr val="dk1"/>
              </a:solidFill>
              <a:effectLst/>
              <a:latin typeface="+mn-lt"/>
              <a:ea typeface="+mn-ea"/>
              <a:cs typeface="+mn-cs"/>
            </a:rPr>
            <a:t>緑ぬくもり基金：緑の保全・育成及び未来を拓きぬくもりのあるまちづくりを目的とする。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mn-lt"/>
              <a:ea typeface="+mn-ea"/>
              <a:cs typeface="+mn-cs"/>
            </a:rPr>
            <a:t>公共施設マネジメント基金については、決算剰余金の一部積立の積み立てによる増。</a:t>
          </a:r>
          <a:endParaRPr lang="ja-JP" altLang="ja-JP" sz="1800">
            <a:effectLst/>
          </a:endParaRPr>
        </a:p>
        <a:p>
          <a:r>
            <a:rPr kumimoji="1" lang="ja-JP" altLang="ja-JP" sz="1400">
              <a:solidFill>
                <a:schemeClr val="dk1"/>
              </a:solidFill>
              <a:effectLst/>
              <a:latin typeface="+mn-lt"/>
              <a:ea typeface="+mn-ea"/>
              <a:cs typeface="+mn-cs"/>
            </a:rPr>
            <a:t>まちづくり寄附基金については、ふるさと納税による寄付金額の減少による減。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特定目的基金のうち、公共施設マネジメント基金においては、令和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年度より大型の公共施設の更新・複合化事業を進めており、</a:t>
          </a:r>
          <a:r>
            <a:rPr kumimoji="1" lang="ja-JP" altLang="en-US" sz="1400">
              <a:solidFill>
                <a:schemeClr val="dk1"/>
              </a:solidFill>
              <a:effectLst/>
              <a:latin typeface="+mn-lt"/>
              <a:ea typeface="+mn-ea"/>
              <a:cs typeface="+mn-cs"/>
            </a:rPr>
            <a:t>取崩し額が増加する見込みである。公共施設更新等による将来負担に備え、</a:t>
          </a:r>
          <a:r>
            <a:rPr kumimoji="1" lang="ja-JP" altLang="ja-JP" sz="1400">
              <a:solidFill>
                <a:schemeClr val="dk1"/>
              </a:solidFill>
              <a:effectLst/>
              <a:latin typeface="+mn-lt"/>
              <a:ea typeface="+mn-ea"/>
              <a:cs typeface="+mn-cs"/>
            </a:rPr>
            <a:t>引き続き積極的な積み立てを目指すものである。</a:t>
          </a:r>
          <a:endParaRPr lang="ja-JP" altLang="ja-JP" sz="18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年度当初予算時点で</a:t>
          </a:r>
          <a:r>
            <a:rPr kumimoji="1" lang="en-US" altLang="ja-JP" sz="1400">
              <a:solidFill>
                <a:schemeClr val="dk1"/>
              </a:solidFill>
              <a:effectLst/>
              <a:latin typeface="+mn-lt"/>
              <a:ea typeface="+mn-ea"/>
              <a:cs typeface="+mn-cs"/>
            </a:rPr>
            <a:t>127</a:t>
          </a:r>
          <a:r>
            <a:rPr kumimoji="1" lang="ja-JP" altLang="ja-JP" sz="1400">
              <a:solidFill>
                <a:schemeClr val="dk1"/>
              </a:solidFill>
              <a:effectLst/>
              <a:latin typeface="+mn-lt"/>
              <a:ea typeface="+mn-ea"/>
              <a:cs typeface="+mn-cs"/>
            </a:rPr>
            <a:t>百万円の財政調整基金の繰入を予定していたが、</a:t>
          </a:r>
          <a:r>
            <a:rPr kumimoji="1" lang="ja-JP" altLang="en-US" sz="1400">
              <a:solidFill>
                <a:schemeClr val="dk1"/>
              </a:solidFill>
              <a:effectLst/>
              <a:latin typeface="+mn-lt"/>
              <a:ea typeface="+mn-ea"/>
              <a:cs typeface="+mn-cs"/>
            </a:rPr>
            <a:t>給与改定等による人件費やデジタル田園都市国家構想交付金活用事業による委託料の増</a:t>
          </a:r>
          <a:r>
            <a:rPr kumimoji="1" lang="ja-JP" altLang="ja-JP" sz="1400">
              <a:solidFill>
                <a:schemeClr val="dk1"/>
              </a:solidFill>
              <a:effectLst/>
              <a:latin typeface="+mn-lt"/>
              <a:ea typeface="+mn-ea"/>
              <a:cs typeface="+mn-cs"/>
            </a:rPr>
            <a:t>等</a:t>
          </a:r>
          <a:r>
            <a:rPr kumimoji="1" lang="ja-JP" altLang="en-US" sz="1400">
              <a:solidFill>
                <a:schemeClr val="dk1"/>
              </a:solidFill>
              <a:effectLst/>
              <a:latin typeface="+mn-lt"/>
              <a:ea typeface="+mn-ea"/>
              <a:cs typeface="+mn-cs"/>
            </a:rPr>
            <a:t>により</a:t>
          </a:r>
          <a:r>
            <a:rPr kumimoji="1" lang="ja-JP" altLang="ja-JP" sz="1400">
              <a:solidFill>
                <a:schemeClr val="dk1"/>
              </a:solidFill>
              <a:effectLst/>
              <a:latin typeface="+mn-lt"/>
              <a:ea typeface="+mn-ea"/>
              <a:cs typeface="+mn-cs"/>
            </a:rPr>
            <a:t>最終的な繰入額は</a:t>
          </a:r>
          <a:r>
            <a:rPr kumimoji="1" lang="en-US" altLang="ja-JP" sz="1400">
              <a:solidFill>
                <a:schemeClr val="dk1"/>
              </a:solidFill>
              <a:effectLst/>
              <a:latin typeface="+mn-lt"/>
              <a:ea typeface="+mn-ea"/>
              <a:cs typeface="+mn-cs"/>
            </a:rPr>
            <a:t>288</a:t>
          </a:r>
          <a:r>
            <a:rPr kumimoji="1" lang="ja-JP" altLang="ja-JP" sz="1400">
              <a:solidFill>
                <a:schemeClr val="dk1"/>
              </a:solidFill>
              <a:effectLst/>
              <a:latin typeface="+mn-lt"/>
              <a:ea typeface="+mn-ea"/>
              <a:cs typeface="+mn-cs"/>
            </a:rPr>
            <a:t>百万円となった。一方で積立に関しては</a:t>
          </a:r>
          <a:r>
            <a:rPr kumimoji="1" lang="ja-JP" altLang="en-US" sz="1400">
              <a:solidFill>
                <a:schemeClr val="dk1"/>
              </a:solidFill>
              <a:effectLst/>
              <a:latin typeface="+mn-lt"/>
              <a:ea typeface="+mn-ea"/>
              <a:cs typeface="+mn-cs"/>
            </a:rPr>
            <a:t>公共施設マネジメント基金への積立を優先したため、</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年度決算剰余金による積立金</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百万円となっており、</a:t>
          </a:r>
          <a:r>
            <a:rPr kumimoji="1" lang="ja-JP" altLang="en-US" sz="1400">
              <a:solidFill>
                <a:schemeClr val="dk1"/>
              </a:solidFill>
              <a:effectLst/>
              <a:latin typeface="+mn-lt"/>
              <a:ea typeface="+mn-ea"/>
              <a:cs typeface="+mn-cs"/>
            </a:rPr>
            <a:t>年度末残高は</a:t>
          </a:r>
          <a:r>
            <a:rPr kumimoji="1" lang="ja-JP" altLang="ja-JP" sz="1400">
              <a:solidFill>
                <a:schemeClr val="dk1"/>
              </a:solidFill>
              <a:effectLst/>
              <a:latin typeface="+mn-lt"/>
              <a:ea typeface="+mn-ea"/>
              <a:cs typeface="+mn-cs"/>
            </a:rPr>
            <a:t>減少している</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財政調整基金は、第</a:t>
          </a:r>
          <a:r>
            <a:rPr kumimoji="1" lang="en-US" altLang="ja-JP" sz="1400">
              <a:solidFill>
                <a:schemeClr val="dk1"/>
              </a:solidFill>
              <a:effectLst/>
              <a:latin typeface="+mn-lt"/>
              <a:ea typeface="+mn-ea"/>
              <a:cs typeface="+mn-cs"/>
            </a:rPr>
            <a:t>8</a:t>
          </a:r>
          <a:r>
            <a:rPr kumimoji="1" lang="ja-JP" altLang="en-US" sz="1400">
              <a:solidFill>
                <a:schemeClr val="dk1"/>
              </a:solidFill>
              <a:effectLst/>
              <a:latin typeface="+mn-lt"/>
              <a:ea typeface="+mn-ea"/>
              <a:cs typeface="+mn-cs"/>
            </a:rPr>
            <a:t>次行政改革大綱において標準財政規模に対して</a:t>
          </a:r>
          <a:r>
            <a:rPr kumimoji="1" lang="en-US" altLang="ja-JP" sz="1400">
              <a:solidFill>
                <a:schemeClr val="dk1"/>
              </a:solidFill>
              <a:effectLst/>
              <a:latin typeface="+mn-lt"/>
              <a:ea typeface="+mn-ea"/>
              <a:cs typeface="+mn-cs"/>
            </a:rPr>
            <a:t>15</a:t>
          </a:r>
          <a:r>
            <a:rPr kumimoji="1" lang="ja-JP" altLang="en-US" sz="1400">
              <a:solidFill>
                <a:schemeClr val="dk1"/>
              </a:solidFill>
              <a:effectLst/>
              <a:latin typeface="+mn-lt"/>
              <a:ea typeface="+mn-ea"/>
              <a:cs typeface="+mn-cs"/>
            </a:rPr>
            <a:t>％以上を目標としており、令和</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年度の比率は</a:t>
          </a:r>
          <a:r>
            <a:rPr kumimoji="1" lang="en-US" altLang="ja-JP" sz="1400">
              <a:solidFill>
                <a:schemeClr val="dk1"/>
              </a:solidFill>
              <a:effectLst/>
              <a:latin typeface="+mn-lt"/>
              <a:ea typeface="+mn-ea"/>
              <a:cs typeface="+mn-cs"/>
            </a:rPr>
            <a:t>19.3</a:t>
          </a:r>
          <a:r>
            <a:rPr kumimoji="1" lang="ja-JP" altLang="en-US" sz="1400">
              <a:solidFill>
                <a:schemeClr val="dk1"/>
              </a:solidFill>
              <a:effectLst/>
              <a:latin typeface="+mn-lt"/>
              <a:ea typeface="+mn-ea"/>
              <a:cs typeface="+mn-cs"/>
            </a:rPr>
            <a:t>％となっている。物価高騰の影響等先行きが不透明な中で安定的な行政運営を行うため、事務事業の精査等により引き続き</a:t>
          </a:r>
          <a:r>
            <a:rPr kumimoji="1" lang="en-US" altLang="ja-JP" sz="1400">
              <a:solidFill>
                <a:schemeClr val="dk1"/>
              </a:solidFill>
              <a:effectLst/>
              <a:latin typeface="+mn-lt"/>
              <a:ea typeface="+mn-ea"/>
              <a:cs typeface="+mn-cs"/>
            </a:rPr>
            <a:t>15</a:t>
          </a:r>
          <a:r>
            <a:rPr kumimoji="1" lang="ja-JP" altLang="en-US" sz="1400">
              <a:solidFill>
                <a:schemeClr val="dk1"/>
              </a:solidFill>
              <a:effectLst/>
              <a:latin typeface="+mn-lt"/>
              <a:ea typeface="+mn-ea"/>
              <a:cs typeface="+mn-cs"/>
            </a:rPr>
            <a:t>％以上確保し続けることを目指す。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37,377
36,288
15.33
17,335,348
16,201,082
1,093,174
9,306,960
10,455,487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固定資産税等の安定した税収により、類似団体平均を大きく上回る財政力指数ではあるが、近年はほぼ横ばいで推移している。収納率の向上や企業誘致をはじめ、ふるさと納税、受益者負担の適正化など新たな歳入確保を進めるとともに、行政評価制度の適正な運用により歳出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83961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302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83961</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83961</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83961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302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164395</xdr:rowOff>
    </xdr:from>
    <xdr:to>
      <xdr:col>23</xdr:col>
      <xdr:colOff>184150</xdr:colOff>
      <xdr:row>39</xdr:row>
      <xdr:rowOff>94545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9472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33161</xdr:rowOff>
    </xdr:from>
    <xdr:to>
      <xdr:col>19</xdr:col>
      <xdr:colOff>184150</xdr:colOff>
      <xdr:row>39</xdr:row>
      <xdr:rowOff>134761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144938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33161</xdr:rowOff>
    </xdr:from>
    <xdr:to>
      <xdr:col>11</xdr:col>
      <xdr:colOff>82550</xdr:colOff>
      <xdr:row>39</xdr:row>
      <xdr:rowOff>134761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144938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164395</xdr:rowOff>
    </xdr:from>
    <xdr:to>
      <xdr:col>7</xdr:col>
      <xdr:colOff>31750</xdr:colOff>
      <xdr:row>39</xdr:row>
      <xdr:rowOff>94545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104722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年度においては、</a:t>
          </a:r>
          <a:r>
            <a:rPr lang="en-US" altLang="ja-JP" sz="1100" b="0" i="0" baseline="0">
              <a:solidFill>
                <a:schemeClr val="dk1"/>
              </a:solidFill>
              <a:effectLst/>
              <a:latin typeface="+mn-lt"/>
              <a:ea typeface="+mn-ea"/>
              <a:cs typeface="+mn-cs"/>
            </a:rPr>
            <a:t>89.6</a:t>
          </a:r>
          <a:r>
            <a:rPr lang="ja-JP" altLang="ja-JP" sz="1100" b="0" i="0" baseline="0">
              <a:solidFill>
                <a:schemeClr val="dk1"/>
              </a:solidFill>
              <a:effectLst/>
              <a:latin typeface="+mn-lt"/>
              <a:ea typeface="+mn-ea"/>
              <a:cs typeface="+mn-cs"/>
            </a:rPr>
            <a:t>％となり前年度から</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％増加したものの、類似団体を下回っている。</a:t>
          </a:r>
          <a:r>
            <a:rPr lang="ja-JP" altLang="en-US" sz="1100" b="0" i="0" baseline="0">
              <a:solidFill>
                <a:schemeClr val="dk1"/>
              </a:solidFill>
              <a:effectLst/>
              <a:latin typeface="+mn-lt"/>
              <a:ea typeface="+mn-ea"/>
              <a:cs typeface="+mn-cs"/>
            </a:rPr>
            <a:t>地方消費税交付金等により経常一般財源収入は増加したものの、人件費や扶助費などの経常経費も増加している。</a:t>
          </a:r>
          <a:r>
            <a:rPr lang="ja-JP" altLang="en-US" sz="1100" b="0" i="0">
              <a:solidFill>
                <a:schemeClr val="dk1"/>
              </a:solidFill>
              <a:effectLst/>
              <a:latin typeface="+mn-lt"/>
              <a:ea typeface="+mn-ea"/>
              <a:cs typeface="+mn-cs"/>
            </a:rPr>
            <a:t>今後も事務事業の見直しや定員管理の徹底、公共施設の維持管理コスト削減に努める。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140970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743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65088</xdr:rowOff>
    </xdr:from>
    <xdr:to>
      <xdr:col>19</xdr:col>
      <xdr:colOff>133350</xdr:colOff>
      <xdr:row>62</xdr:row>
      <xdr:rowOff>44450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2353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61</xdr:row>
      <xdr:rowOff>65088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0544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63</xdr:row>
      <xdr:rowOff>78105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05440"/>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14288</xdr:rowOff>
    </xdr:from>
    <xdr:to>
      <xdr:col>15</xdr:col>
      <xdr:colOff>133350</xdr:colOff>
      <xdr:row>61</xdr:row>
      <xdr:rowOff>115888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126065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年度においては、前年度から</a:t>
          </a:r>
          <a:r>
            <a:rPr lang="en-US" altLang="ja-JP" sz="1100" b="0" i="0">
              <a:solidFill>
                <a:schemeClr val="dk1"/>
              </a:solidFill>
              <a:effectLst/>
              <a:latin typeface="+mn-lt"/>
              <a:ea typeface="+mn-ea"/>
              <a:cs typeface="+mn-cs"/>
            </a:rPr>
            <a:t>7,182</a:t>
          </a:r>
          <a:r>
            <a:rPr lang="ja-JP" altLang="en-US" sz="1100" b="0" i="0">
              <a:solidFill>
                <a:schemeClr val="dk1"/>
              </a:solidFill>
              <a:effectLst/>
              <a:latin typeface="+mn-lt"/>
              <a:ea typeface="+mn-ea"/>
              <a:cs typeface="+mn-cs"/>
            </a:rPr>
            <a:t>円増加したものの、類似団体平均や全国平均を下回っている。増加の主な要因としては、職員の給与改定等や</a:t>
          </a:r>
          <a:r>
            <a:rPr kumimoji="1" lang="ja-JP" altLang="ja-JP" sz="1100">
              <a:solidFill>
                <a:schemeClr val="dk1"/>
              </a:solidFill>
              <a:effectLst/>
              <a:latin typeface="+mn-lt"/>
              <a:ea typeface="+mn-ea"/>
              <a:cs typeface="+mn-cs"/>
            </a:rPr>
            <a:t>物価高騰による委託料等</a:t>
          </a:r>
          <a:r>
            <a:rPr lang="ja-JP" altLang="en-US" sz="1100" b="0" i="0">
              <a:solidFill>
                <a:schemeClr val="dk1"/>
              </a:solidFill>
              <a:effectLst/>
              <a:latin typeface="+mn-lt"/>
              <a:ea typeface="+mn-ea"/>
              <a:cs typeface="+mn-cs"/>
            </a:rPr>
            <a:t>の増加が挙げられる。引き続き、定員適正化計画に基づき職員数制限等の努力を続ける一方で、行財政改革を推進し、経費の適正化に努めていく。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125966</xdr:rowOff>
    </xdr:from>
    <xdr:to>
      <xdr:col>23</xdr:col>
      <xdr:colOff>133350</xdr:colOff>
      <xdr:row>82</xdr:row>
      <xdr:rowOff>169292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4866"/>
          <a:ext cx="838200" cy="4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104629</xdr:rowOff>
    </xdr:from>
    <xdr:to>
      <xdr:col>19</xdr:col>
      <xdr:colOff>133350</xdr:colOff>
      <xdr:row>82</xdr:row>
      <xdr:rowOff>125966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63529"/>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96600</xdr:rowOff>
    </xdr:from>
    <xdr:to>
      <xdr:col>15</xdr:col>
      <xdr:colOff>82550</xdr:colOff>
      <xdr:row>82</xdr:row>
      <xdr:rowOff>104629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55500"/>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88317</xdr:rowOff>
    </xdr:from>
    <xdr:to>
      <xdr:col>11</xdr:col>
      <xdr:colOff>31750</xdr:colOff>
      <xdr:row>82</xdr:row>
      <xdr:rowOff>96600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7217"/>
          <a:ext cx="889000" cy="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118492</xdr:rowOff>
    </xdr:from>
    <xdr:to>
      <xdr:col>23</xdr:col>
      <xdr:colOff>184150</xdr:colOff>
      <xdr:row>83</xdr:row>
      <xdr:rowOff>48642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7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135019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2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75166</xdr:rowOff>
    </xdr:from>
    <xdr:to>
      <xdr:col>19</xdr:col>
      <xdr:colOff>184150</xdr:colOff>
      <xdr:row>83</xdr:row>
      <xdr:rowOff>5316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15493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02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53829</xdr:rowOff>
    </xdr:from>
    <xdr:to>
      <xdr:col>15</xdr:col>
      <xdr:colOff>133350</xdr:colOff>
      <xdr:row>82</xdr:row>
      <xdr:rowOff>155429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165606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8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45800</xdr:rowOff>
    </xdr:from>
    <xdr:to>
      <xdr:col>11</xdr:col>
      <xdr:colOff>82550</xdr:colOff>
      <xdr:row>82</xdr:row>
      <xdr:rowOff>147400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7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37517</xdr:rowOff>
    </xdr:from>
    <xdr:to>
      <xdr:col>7</xdr:col>
      <xdr:colOff>31750</xdr:colOff>
      <xdr:row>82</xdr:row>
      <xdr:rowOff>139117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149294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6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類似団体と比較すると高い水準となっている。引き続きラスパイレス指数の動向には十分留意し、その抑制に努めていく。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102507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669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50800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807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16329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町行政サービスの推進を図るため、出張所等多くの施設を配置しているなかで、令和元年度を初年度とした第</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次定員適正化計画（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年間）に基づき、適正化に努めた。しかしながら、類似団体と比較した職員数は平均をやや上回る状況にある。引き続き、行政事務の効率化や民間委託等の推進により、今後も職員数削減に努める</a:t>
          </a:r>
          <a:r>
            <a:rPr lang="ja-JP" altLang="en-US" sz="1100" b="0" i="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44309</xdr:rowOff>
    </xdr:from>
    <xdr:to>
      <xdr:col>81</xdr:col>
      <xdr:colOff>44450</xdr:colOff>
      <xdr:row>61</xdr:row>
      <xdr:rowOff>46990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502759"/>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38946</xdr:rowOff>
    </xdr:from>
    <xdr:to>
      <xdr:col>77</xdr:col>
      <xdr:colOff>44450</xdr:colOff>
      <xdr:row>61</xdr:row>
      <xdr:rowOff>46990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973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20179</xdr:rowOff>
    </xdr:from>
    <xdr:to>
      <xdr:col>72</xdr:col>
      <xdr:colOff>203200</xdr:colOff>
      <xdr:row>61</xdr:row>
      <xdr:rowOff>38946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78629"/>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16157</xdr:rowOff>
    </xdr:from>
    <xdr:to>
      <xdr:col>68</xdr:col>
      <xdr:colOff>152400</xdr:colOff>
      <xdr:row>61</xdr:row>
      <xdr:rowOff>20179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7460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164959</xdr:rowOff>
    </xdr:from>
    <xdr:to>
      <xdr:col>81</xdr:col>
      <xdr:colOff>95250</xdr:colOff>
      <xdr:row>61</xdr:row>
      <xdr:rowOff>95109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5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137036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82567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74523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140829</xdr:rowOff>
    </xdr:from>
    <xdr:to>
      <xdr:col>68</xdr:col>
      <xdr:colOff>203200</xdr:colOff>
      <xdr:row>61</xdr:row>
      <xdr:rowOff>70979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1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136807</xdr:rowOff>
    </xdr:from>
    <xdr:to>
      <xdr:col>64</xdr:col>
      <xdr:colOff>152400</xdr:colOff>
      <xdr:row>61</xdr:row>
      <xdr:rowOff>66957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51734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年度においては、前年度より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ポイント減少したが類似団体平均を上回っている。</a:t>
          </a:r>
          <a:r>
            <a:rPr lang="ja-JP" altLang="en-US" sz="1100" b="0" i="0" baseline="0">
              <a:solidFill>
                <a:schemeClr val="dk1"/>
              </a:solidFill>
              <a:effectLst/>
              <a:latin typeface="+mn-lt"/>
              <a:ea typeface="+mn-ea"/>
              <a:cs typeface="+mn-cs"/>
            </a:rPr>
            <a:t>地方道路等整備事業</a:t>
          </a:r>
          <a:r>
            <a:rPr lang="ja-JP" altLang="ja-JP" sz="1100" b="0" i="0" baseline="0">
              <a:solidFill>
                <a:schemeClr val="dk1"/>
              </a:solidFill>
              <a:effectLst/>
              <a:latin typeface="+mn-lt"/>
              <a:ea typeface="+mn-ea"/>
              <a:cs typeface="+mn-cs"/>
            </a:rPr>
            <a:t>等の償還完了により元利償還額が減少したこと、また</a:t>
          </a:r>
          <a:r>
            <a:rPr lang="ja-JP" altLang="en-US" sz="1100" b="0" i="0" baseline="0">
              <a:solidFill>
                <a:schemeClr val="dk1"/>
              </a:solidFill>
              <a:effectLst/>
              <a:latin typeface="+mn-lt"/>
              <a:ea typeface="+mn-ea"/>
              <a:cs typeface="+mn-cs"/>
            </a:rPr>
            <a:t>一部</a:t>
          </a:r>
          <a:r>
            <a:rPr lang="ja-JP" altLang="ja-JP" sz="1100" b="0" i="0" baseline="0">
              <a:solidFill>
                <a:schemeClr val="dk1"/>
              </a:solidFill>
              <a:effectLst/>
              <a:latin typeface="+mn-lt"/>
              <a:ea typeface="+mn-ea"/>
              <a:cs typeface="+mn-cs"/>
            </a:rPr>
            <a:t>事務組合においても常備消防等に係る償還完了により負担金等が減少したことが要因である。引き続き、公共施設マネジメント基本計画に基づき、計画的に施設修繕等を行い、地方債残高、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154094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308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30904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549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55033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4032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87206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4273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151554</xdr:rowOff>
    </xdr:from>
    <xdr:to>
      <xdr:col>73</xdr:col>
      <xdr:colOff>44450</xdr:colOff>
      <xdr:row>43</xdr:row>
      <xdr:rowOff>81704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66481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年度においては</a:t>
          </a:r>
          <a:r>
            <a:rPr lang="en-US" altLang="ja-JP" sz="1100" b="0" i="0" baseline="0">
              <a:solidFill>
                <a:schemeClr val="dk1"/>
              </a:solidFill>
              <a:effectLst/>
              <a:latin typeface="+mn-lt"/>
              <a:ea typeface="+mn-ea"/>
              <a:cs typeface="+mn-cs"/>
            </a:rPr>
            <a:t>4.7</a:t>
          </a:r>
          <a:r>
            <a:rPr lang="ja-JP" altLang="ja-JP" sz="1100" b="0" i="0" baseline="0">
              <a:solidFill>
                <a:schemeClr val="dk1"/>
              </a:solidFill>
              <a:effectLst/>
              <a:latin typeface="+mn-lt"/>
              <a:ea typeface="+mn-ea"/>
              <a:cs typeface="+mn-cs"/>
            </a:rPr>
            <a:t>％減少し、その主な要因としては、地方債の現在高の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と充当可能基金残高の増加が挙げられる。今後も地方債の新規発行額を抑制していくため、義務的経費の削減を中心とする行</a:t>
          </a:r>
          <a:r>
            <a:rPr lang="ja-JP" altLang="en-US" sz="1100" b="0" i="0" baseline="0">
              <a:solidFill>
                <a:schemeClr val="dk1"/>
              </a:solidFill>
              <a:effectLst/>
              <a:latin typeface="+mn-lt"/>
              <a:ea typeface="+mn-ea"/>
              <a:cs typeface="+mn-cs"/>
            </a:rPr>
            <a:t>財</a:t>
          </a:r>
          <a:r>
            <a:rPr lang="ja-JP" altLang="ja-JP" sz="1100" b="0" i="0" baseline="0">
              <a:solidFill>
                <a:schemeClr val="dk1"/>
              </a:solidFill>
              <a:effectLst/>
              <a:latin typeface="+mn-lt"/>
              <a:ea typeface="+mn-ea"/>
              <a:cs typeface="+mn-cs"/>
            </a:rPr>
            <a:t>政改革を進め、財政の健全化に努める</a:t>
          </a:r>
          <a:r>
            <a:rPr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65193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294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37270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63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65193</xdr:rowOff>
    </xdr:from>
    <xdr:to>
      <xdr:col>81</xdr:col>
      <xdr:colOff>133350</xdr:colOff>
      <xdr:row>21</xdr:row>
      <xdr:rowOff>65193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66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150283</xdr:rowOff>
    </xdr:from>
    <xdr:to>
      <xdr:col>81</xdr:col>
      <xdr:colOff>44450</xdr:colOff>
      <xdr:row>17</xdr:row>
      <xdr:rowOff>41840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893483"/>
          <a:ext cx="838200" cy="6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104422</xdr:rowOff>
    </xdr:from>
    <xdr:to>
      <xdr:col>81</xdr:col>
      <xdr:colOff>95250</xdr:colOff>
      <xdr:row>14</xdr:row>
      <xdr:rowOff>34572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3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41840</xdr:rowOff>
    </xdr:from>
    <xdr:to>
      <xdr:col>77</xdr:col>
      <xdr:colOff>44450</xdr:colOff>
      <xdr:row>18</xdr:row>
      <xdr:rowOff>143863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95649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143863</xdr:rowOff>
    </xdr:from>
    <xdr:to>
      <xdr:col>72</xdr:col>
      <xdr:colOff>203200</xdr:colOff>
      <xdr:row>20</xdr:row>
      <xdr:rowOff>26176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229963"/>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99060</xdr:rowOff>
    </xdr:from>
    <xdr:to>
      <xdr:col>73</xdr:col>
      <xdr:colOff>44450</xdr:colOff>
      <xdr:row>14</xdr:row>
      <xdr:rowOff>29210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2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39387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26176</xdr:rowOff>
    </xdr:from>
    <xdr:to>
      <xdr:col>68</xdr:col>
      <xdr:colOff>152400</xdr:colOff>
      <xdr:row>21</xdr:row>
      <xdr:rowOff>113453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455176"/>
          <a:ext cx="889000" cy="2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152682</xdr:rowOff>
    </xdr:from>
    <xdr:to>
      <xdr:col>68</xdr:col>
      <xdr:colOff>203200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93009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5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127353</xdr:rowOff>
    </xdr:from>
    <xdr:to>
      <xdr:col>64</xdr:col>
      <xdr:colOff>152400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67680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99483</xdr:rowOff>
    </xdr:from>
    <xdr:to>
      <xdr:col>81</xdr:col>
      <xdr:colOff>95250</xdr:colOff>
      <xdr:row>17</xdr:row>
      <xdr:rowOff>29633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8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71560</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81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162490</xdr:rowOff>
    </xdr:from>
    <xdr:to>
      <xdr:col>77</xdr:col>
      <xdr:colOff>95250</xdr:colOff>
      <xdr:row>17</xdr:row>
      <xdr:rowOff>92640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9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77417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99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93063</xdr:rowOff>
    </xdr:from>
    <xdr:to>
      <xdr:col>73</xdr:col>
      <xdr:colOff>44450</xdr:colOff>
      <xdr:row>19</xdr:row>
      <xdr:rowOff>23213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1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7990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26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146826</xdr:rowOff>
    </xdr:from>
    <xdr:to>
      <xdr:col>68</xdr:col>
      <xdr:colOff>203200</xdr:colOff>
      <xdr:row>20</xdr:row>
      <xdr:rowOff>76976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4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61753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49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62653</xdr:rowOff>
    </xdr:from>
    <xdr:to>
      <xdr:col>64</xdr:col>
      <xdr:colOff>152400</xdr:colOff>
      <xdr:row>21</xdr:row>
      <xdr:rowOff>164253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6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149030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74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37,377
36,288
15.33
17,335,348
16,201,082
1,093,174
9,306,960
10,455,487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人件費は前年から</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ポイント増加し、類似団体を上回る結果となった。会計年度任用職員勤勉手当の増等による人件費の増加が主な要因と考えられる。今後も定員適正化計画に基づき、職員数の適正な管理と効率的な行政運営を推進し、人件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物件費に係る経常収支比率は前年から</a:t>
          </a:r>
          <a:r>
            <a:rPr lang="en-US" altLang="ja-JP" sz="1100" b="0" i="0">
              <a:solidFill>
                <a:schemeClr val="dk1"/>
              </a:solidFill>
              <a:effectLst/>
              <a:latin typeface="+mn-lt"/>
              <a:ea typeface="+mn-ea"/>
              <a:cs typeface="+mn-cs"/>
            </a:rPr>
            <a:t>0.6</a:t>
          </a:r>
          <a:r>
            <a:rPr lang="ja-JP" altLang="en-US" sz="1100" b="0" i="0">
              <a:solidFill>
                <a:schemeClr val="dk1"/>
              </a:solidFill>
              <a:effectLst/>
              <a:latin typeface="+mn-lt"/>
              <a:ea typeface="+mn-ea"/>
              <a:cs typeface="+mn-cs"/>
            </a:rPr>
            <a:t>ポイント増加した。全国平均を上回る一方で、埼玉県平均は下回っている状況である。物価高騰の影響が引き続き見られ、</a:t>
          </a:r>
          <a:r>
            <a:rPr lang="ja-JP" altLang="en-US" sz="1100" b="0" i="0">
              <a:solidFill>
                <a:sysClr val="windowText" lastClr="000000"/>
              </a:solidFill>
              <a:effectLst/>
              <a:latin typeface="+mn-lt"/>
              <a:ea typeface="+mn-ea"/>
              <a:cs typeface="+mn-cs"/>
            </a:rPr>
            <a:t>特に委託料等の費用上昇が事業費増加の主な要因と推察される。</a:t>
          </a:r>
          <a:r>
            <a:rPr lang="ja-JP" altLang="en-US" sz="1100" b="0" i="0">
              <a:solidFill>
                <a:schemeClr val="dk1"/>
              </a:solidFill>
              <a:effectLst/>
              <a:latin typeface="+mn-lt"/>
              <a:ea typeface="+mn-ea"/>
              <a:cs typeface="+mn-cs"/>
            </a:rPr>
            <a:t>今後も積極的なコスト削減と業務効率化を推進し、費用の適正化を図ることにより抑制に努める。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473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18415</xdr:rowOff>
    </xdr:from>
    <xdr:to>
      <xdr:col>78</xdr:col>
      <xdr:colOff>69850</xdr:colOff>
      <xdr:row>16</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6161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144145</xdr:rowOff>
    </xdr:from>
    <xdr:to>
      <xdr:col>73</xdr:col>
      <xdr:colOff>180975</xdr:colOff>
      <xdr:row>16</xdr:row>
      <xdr:rowOff>18415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58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144145</xdr:rowOff>
    </xdr:from>
    <xdr:to>
      <xdr:col>69</xdr:col>
      <xdr:colOff>92075</xdr:colOff>
      <xdr:row>16</xdr:row>
      <xdr:rowOff>86995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1589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87630</xdr:rowOff>
    </xdr:from>
    <xdr:to>
      <xdr:col>82</xdr:col>
      <xdr:colOff>158750</xdr:colOff>
      <xdr:row>17</xdr:row>
      <xdr:rowOff>17780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59707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139065</xdr:rowOff>
    </xdr:from>
    <xdr:to>
      <xdr:col>74</xdr:col>
      <xdr:colOff>31750</xdr:colOff>
      <xdr:row>16</xdr:row>
      <xdr:rowOff>69215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79392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7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93345</xdr:rowOff>
    </xdr:from>
    <xdr:to>
      <xdr:col>69</xdr:col>
      <xdr:colOff>142875</xdr:colOff>
      <xdr:row>16</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33672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36195</xdr:rowOff>
    </xdr:from>
    <xdr:to>
      <xdr:col>65</xdr:col>
      <xdr:colOff>53975</xdr:colOff>
      <xdr:row>16</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122572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扶助費に係る経常収支比率は前年から</a:t>
          </a:r>
          <a:r>
            <a:rPr lang="en-US" altLang="ja-JP" sz="1100" b="0" i="0">
              <a:solidFill>
                <a:schemeClr val="dk1"/>
              </a:solidFill>
              <a:effectLst/>
              <a:latin typeface="+mn-lt"/>
              <a:ea typeface="+mn-ea"/>
              <a:cs typeface="+mn-cs"/>
            </a:rPr>
            <a:t>1.3</a:t>
          </a:r>
          <a:r>
            <a:rPr lang="ja-JP" altLang="en-US" sz="1100" b="0" i="0">
              <a:solidFill>
                <a:schemeClr val="dk1"/>
              </a:solidFill>
              <a:effectLst/>
              <a:latin typeface="+mn-lt"/>
              <a:ea typeface="+mn-ea"/>
              <a:cs typeface="+mn-cs"/>
            </a:rPr>
            <a:t>ポイント増加したが、類似団体平均を下回る結果となった。</a:t>
          </a:r>
          <a:r>
            <a:rPr lang="ja-JP" altLang="en-US" sz="1100" b="0" i="0">
              <a:solidFill>
                <a:schemeClr val="tx1"/>
              </a:solidFill>
              <a:effectLst/>
              <a:latin typeface="+mn-lt"/>
              <a:ea typeface="+mn-ea"/>
              <a:cs typeface="+mn-cs"/>
            </a:rPr>
            <a:t>高齢化等の社会状況の変化に伴い助成事業の増加</a:t>
          </a:r>
          <a:r>
            <a:rPr lang="ja-JP" altLang="en-US" sz="1100" b="0" i="0">
              <a:solidFill>
                <a:schemeClr val="dk1"/>
              </a:solidFill>
              <a:effectLst/>
              <a:latin typeface="+mn-lt"/>
              <a:ea typeface="+mn-ea"/>
              <a:cs typeface="+mn-cs"/>
            </a:rPr>
            <a:t>が見込まれるため、今後も町単独事業の見直しを進めるとともに、</a:t>
          </a:r>
          <a:r>
            <a:rPr lang="ja-JP" altLang="ja-JP" sz="1100" b="0" i="0" baseline="0">
              <a:solidFill>
                <a:schemeClr val="dk1"/>
              </a:solidFill>
              <a:effectLst/>
              <a:latin typeface="+mn-lt"/>
              <a:ea typeface="+mn-ea"/>
              <a:cs typeface="+mn-cs"/>
            </a:rPr>
            <a:t>近隣市町村や類似団体との比較により</a:t>
          </a:r>
          <a:r>
            <a:rPr lang="ja-JP" altLang="ja-JP" sz="1100" b="0" i="0">
              <a:solidFill>
                <a:schemeClr val="dk1"/>
              </a:solidFill>
              <a:effectLst/>
              <a:latin typeface="+mn-lt"/>
              <a:ea typeface="+mn-ea"/>
              <a:cs typeface="+mn-cs"/>
            </a:rPr>
            <a:t>扶助費の精査を行う。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35560</xdr:rowOff>
    </xdr:from>
    <xdr:to>
      <xdr:col>24</xdr:col>
      <xdr:colOff>25400</xdr:colOff>
      <xdr:row>54</xdr:row>
      <xdr:rowOff>154432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9386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26416</xdr:rowOff>
    </xdr:from>
    <xdr:to>
      <xdr:col>19</xdr:col>
      <xdr:colOff>187325</xdr:colOff>
      <xdr:row>54</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84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26416</xdr:rowOff>
    </xdr:from>
    <xdr:to>
      <xdr:col>15</xdr:col>
      <xdr:colOff>98425</xdr:colOff>
      <xdr:row>54</xdr:row>
      <xdr:rowOff>72136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2847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72136</xdr:rowOff>
    </xdr:from>
    <xdr:to>
      <xdr:col>11</xdr:col>
      <xdr:colOff>9525</xdr:colOff>
      <xdr:row>54</xdr:row>
      <xdr:rowOff>154432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304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103632</xdr:rowOff>
    </xdr:from>
    <xdr:to>
      <xdr:col>24</xdr:col>
      <xdr:colOff>76200</xdr:colOff>
      <xdr:row>55</xdr:row>
      <xdr:rowOff>33782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120159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0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156210</xdr:rowOff>
    </xdr:from>
    <xdr:to>
      <xdr:col>20</xdr:col>
      <xdr:colOff>38100</xdr:colOff>
      <xdr:row>54</xdr:row>
      <xdr:rowOff>86360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96537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147066</xdr:rowOff>
    </xdr:from>
    <xdr:to>
      <xdr:col>15</xdr:col>
      <xdr:colOff>149225</xdr:colOff>
      <xdr:row>54</xdr:row>
      <xdr:rowOff>77216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87393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00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21336</xdr:rowOff>
    </xdr:from>
    <xdr:to>
      <xdr:col>11</xdr:col>
      <xdr:colOff>60325</xdr:colOff>
      <xdr:row>54</xdr:row>
      <xdr:rowOff>122936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133113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103632</xdr:rowOff>
    </xdr:from>
    <xdr:to>
      <xdr:col>6</xdr:col>
      <xdr:colOff>171450</xdr:colOff>
      <xdr:row>55</xdr:row>
      <xdr:rowOff>33782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43959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前年から</a:t>
          </a:r>
          <a:r>
            <a:rPr lang="en-US" altLang="ja-JP" sz="1100" b="0" i="0">
              <a:solidFill>
                <a:schemeClr val="dk1"/>
              </a:solidFill>
              <a:effectLst/>
              <a:latin typeface="+mn-lt"/>
              <a:ea typeface="+mn-ea"/>
              <a:cs typeface="+mn-cs"/>
            </a:rPr>
            <a:t>0.2</a:t>
          </a:r>
          <a:r>
            <a:rPr lang="ja-JP" altLang="en-US" sz="1100" b="0" i="0">
              <a:solidFill>
                <a:schemeClr val="dk1"/>
              </a:solidFill>
              <a:effectLst/>
              <a:latin typeface="+mn-lt"/>
              <a:ea typeface="+mn-ea"/>
              <a:cs typeface="+mn-cs"/>
            </a:rPr>
            <a:t>ポイント増加したものの、類似団体平均を下回る結果となった。</a:t>
          </a:r>
          <a:r>
            <a:rPr lang="ja-JP" altLang="ja-JP" sz="1100" b="0" i="0" baseline="0">
              <a:solidFill>
                <a:schemeClr val="dk1"/>
              </a:solidFill>
              <a:effectLst/>
              <a:latin typeface="+mn-lt"/>
              <a:ea typeface="+mn-ea"/>
              <a:cs typeface="+mn-cs"/>
            </a:rPr>
            <a:t>増加の要因として</a:t>
          </a:r>
          <a:r>
            <a:rPr lang="ja-JP" altLang="ja-JP" sz="1100" b="0" i="0" baseline="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高齢化に伴う介護保険特別会計や後期高齢者医療特別会計に対する一般会計からの繰出金の増加が主な増加要因で</a:t>
          </a:r>
          <a:r>
            <a:rPr lang="ja-JP" altLang="en-US" sz="1100" b="0" i="0">
              <a:solidFill>
                <a:schemeClr val="dk1"/>
              </a:solidFill>
              <a:effectLst/>
              <a:latin typeface="+mn-lt"/>
              <a:ea typeface="+mn-ea"/>
              <a:cs typeface="+mn-cs"/>
            </a:rPr>
            <a:t>ある。今後も繰出金の増加が見込まれることから、保険料の適正化や独立採算性の原則に基づき、一般会計の負担軽減に努める。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79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56</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6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133350</xdr:rowOff>
    </xdr:from>
    <xdr:to>
      <xdr:col>69</xdr:col>
      <xdr:colOff>92075</xdr:colOff>
      <xdr:row>56</xdr:row>
      <xdr:rowOff>76200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63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82550</xdr:rowOff>
    </xdr:from>
    <xdr:to>
      <xdr:col>69</xdr:col>
      <xdr:colOff>142875</xdr:colOff>
      <xdr:row>56</xdr:row>
      <xdr:rowOff>12700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22877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補助費等は前年に比べ</a:t>
          </a:r>
          <a:r>
            <a:rPr lang="en-US" altLang="ja-JP" sz="1100" b="0" i="0">
              <a:solidFill>
                <a:schemeClr val="dk1"/>
              </a:solidFill>
              <a:effectLst/>
              <a:latin typeface="+mn-lt"/>
              <a:ea typeface="+mn-ea"/>
              <a:cs typeface="+mn-cs"/>
            </a:rPr>
            <a:t>0.3</a:t>
          </a:r>
          <a:r>
            <a:rPr lang="ja-JP" altLang="en-US" sz="1100" b="0" i="0">
              <a:solidFill>
                <a:schemeClr val="dk1"/>
              </a:solidFill>
              <a:effectLst/>
              <a:latin typeface="+mn-lt"/>
              <a:ea typeface="+mn-ea"/>
              <a:cs typeface="+mn-cs"/>
            </a:rPr>
            <a:t>ポイント減少した。全国平均及び埼玉県平均と比べると高い水準にあるが、類似団体平均を下回る結果となった。今後も各種補助金の適正な管理と見直しを進め、補助費等のさらなる削減に努めることが重要である。</a:t>
          </a:r>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36</xdr:row>
      <xdr:rowOff>119380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68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119380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8890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9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62247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68580</xdr:rowOff>
    </xdr:from>
    <xdr:to>
      <xdr:col>78</xdr:col>
      <xdr:colOff>120650</xdr:colOff>
      <xdr:row>36</xdr:row>
      <xdr:rowOff>170180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44467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年度の公債費は前年から</a:t>
          </a:r>
          <a:r>
            <a:rPr lang="en-US" altLang="ja-JP" sz="1100" b="0" i="0">
              <a:solidFill>
                <a:schemeClr val="dk1"/>
              </a:solidFill>
              <a:effectLst/>
              <a:latin typeface="+mn-lt"/>
              <a:ea typeface="+mn-ea"/>
              <a:cs typeface="+mn-cs"/>
            </a:rPr>
            <a:t>1.2</a:t>
          </a:r>
          <a:r>
            <a:rPr lang="ja-JP" altLang="en-US" sz="1100" b="0" i="0">
              <a:solidFill>
                <a:schemeClr val="dk1"/>
              </a:solidFill>
              <a:effectLst/>
              <a:latin typeface="+mn-lt"/>
              <a:ea typeface="+mn-ea"/>
              <a:cs typeface="+mn-cs"/>
            </a:rPr>
            <a:t>ポイント減少したが、</a:t>
          </a:r>
          <a:r>
            <a:rPr lang="ja-JP" altLang="ja-JP" sz="1100" b="0" i="0" baseline="0">
              <a:solidFill>
                <a:schemeClr val="dk1"/>
              </a:solidFill>
              <a:effectLst/>
              <a:latin typeface="+mn-lt"/>
              <a:ea typeface="+mn-ea"/>
              <a:cs typeface="+mn-cs"/>
            </a:rPr>
            <a:t>類似団体平均を上回る結果となった。</a:t>
          </a:r>
          <a:r>
            <a:rPr lang="ja-JP" altLang="en-US" sz="1100" b="0" i="0">
              <a:solidFill>
                <a:schemeClr val="dk1"/>
              </a:solidFill>
              <a:effectLst/>
              <a:latin typeface="+mn-lt"/>
              <a:ea typeface="+mn-ea"/>
              <a:cs typeface="+mn-cs"/>
            </a:rPr>
            <a:t>令和元年度の公債費ピーク後、債務償還期間の終了や元利償還金の減少により負担が軽減しているものの、今後予定されている新規施設事業に伴い、公債費の増加が見込まれる。</a:t>
          </a:r>
          <a:endParaRPr lang="en-US" altLang="ja-JP" sz="1100" b="0" i="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引き続き公共施設マネジメント基本計画等に基づき、地方債発行の抑制に努める。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74422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212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76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77</xdr:row>
      <xdr:rowOff>129287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3080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129287</xdr:rowOff>
    </xdr:from>
    <xdr:to>
      <xdr:col>11</xdr:col>
      <xdr:colOff>9525</xdr:colOff>
      <xdr:row>78</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309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112285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78487</xdr:rowOff>
    </xdr:from>
    <xdr:to>
      <xdr:col>11</xdr:col>
      <xdr:colOff>60325</xdr:colOff>
      <xdr:row>78</xdr:row>
      <xdr:rowOff>8637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164864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年度決算においては、前年から</a:t>
          </a:r>
          <a:r>
            <a:rPr lang="en-US" altLang="ja-JP" sz="1100" b="0" i="0">
              <a:solidFill>
                <a:schemeClr val="dk1"/>
              </a:solidFill>
              <a:effectLst/>
              <a:latin typeface="+mn-lt"/>
              <a:ea typeface="+mn-ea"/>
              <a:cs typeface="+mn-cs"/>
            </a:rPr>
            <a:t>2.8</a:t>
          </a:r>
          <a:r>
            <a:rPr lang="ja-JP" altLang="en-US" sz="1100" b="0" i="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増加したが、類似団体平均を下回る結果となった。</a:t>
          </a:r>
          <a:endParaRPr lang="ja-JP" altLang="ja-JP">
            <a:effectLst/>
          </a:endParaRPr>
        </a:p>
        <a:p>
          <a:r>
            <a:rPr lang="ja-JP" altLang="en-US" sz="1100" b="0" i="0">
              <a:solidFill>
                <a:schemeClr val="dk1"/>
              </a:solidFill>
              <a:effectLst/>
              <a:latin typeface="+mn-lt"/>
              <a:ea typeface="+mn-ea"/>
              <a:cs typeface="+mn-cs"/>
            </a:rPr>
            <a:t>扶助費及びその他の費用が類似団体平均と比較して低水準であることが主な要因と考えられる。今後も町単独事業の見直しや保険料の適正化に加え、業務効率化を推進し、費用の抑制に努める。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142240</xdr:rowOff>
    </xdr:from>
    <xdr:to>
      <xdr:col>82</xdr:col>
      <xdr:colOff>107950</xdr:colOff>
      <xdr:row>76</xdr:row>
      <xdr:rowOff>77470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0099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20320</xdr:rowOff>
    </xdr:from>
    <xdr:to>
      <xdr:col>78</xdr:col>
      <xdr:colOff>69850</xdr:colOff>
      <xdr:row>75</xdr:row>
      <xdr:rowOff>142240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7907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161290</xdr:rowOff>
    </xdr:from>
    <xdr:to>
      <xdr:col>73</xdr:col>
      <xdr:colOff>180975</xdr:colOff>
      <xdr:row>75</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48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161290</xdr:rowOff>
    </xdr:from>
    <xdr:to>
      <xdr:col>69</xdr:col>
      <xdr:colOff>92075</xdr:colOff>
      <xdr:row>75</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4859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26670</xdr:rowOff>
    </xdr:from>
    <xdr:to>
      <xdr:col>82</xdr:col>
      <xdr:colOff>158750</xdr:colOff>
      <xdr:row>76</xdr:row>
      <xdr:rowOff>128270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43197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91440</xdr:rowOff>
    </xdr:from>
    <xdr:to>
      <xdr:col>78</xdr:col>
      <xdr:colOff>120650</xdr:colOff>
      <xdr:row>76</xdr:row>
      <xdr:rowOff>21589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140970</xdr:rowOff>
    </xdr:from>
    <xdr:to>
      <xdr:col>74</xdr:col>
      <xdr:colOff>31750</xdr:colOff>
      <xdr:row>75</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81297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110490</xdr:rowOff>
    </xdr:from>
    <xdr:to>
      <xdr:col>69</xdr:col>
      <xdr:colOff>142875</xdr:colOff>
      <xdr:row>75</xdr:row>
      <xdr:rowOff>40640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50817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114300</xdr:rowOff>
    </xdr:from>
    <xdr:to>
      <xdr:col>65</xdr:col>
      <xdr:colOff>53975</xdr:colOff>
      <xdr:row>76</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54627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72276</xdr:rowOff>
    </xdr:from>
    <xdr:to>
      <xdr:col>29</xdr:col>
      <xdr:colOff>127000</xdr:colOff>
      <xdr:row>18</xdr:row>
      <xdr:rowOff>158559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6001"/>
          <a:ext cx="647700" cy="86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158559</xdr:rowOff>
    </xdr:from>
    <xdr:to>
      <xdr:col>26</xdr:col>
      <xdr:colOff>50800</xdr:colOff>
      <xdr:row>19</xdr:row>
      <xdr:rowOff>25933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2284"/>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25933</xdr:rowOff>
    </xdr:from>
    <xdr:to>
      <xdr:col>22</xdr:col>
      <xdr:colOff>114300</xdr:colOff>
      <xdr:row>19</xdr:row>
      <xdr:rowOff>58814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1108"/>
          <a:ext cx="698500" cy="32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47333</xdr:rowOff>
    </xdr:from>
    <xdr:to>
      <xdr:col>18</xdr:col>
      <xdr:colOff>177800</xdr:colOff>
      <xdr:row>19</xdr:row>
      <xdr:rowOff>58814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52508"/>
          <a:ext cx="698500" cy="11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21476</xdr:rowOff>
    </xdr:from>
    <xdr:to>
      <xdr:col>29</xdr:col>
      <xdr:colOff>177800</xdr:colOff>
      <xdr:row>18</xdr:row>
      <xdr:rowOff>123075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520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38003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107760</xdr:rowOff>
    </xdr:from>
    <xdr:to>
      <xdr:col>26</xdr:col>
      <xdr:colOff>101600</xdr:colOff>
      <xdr:row>19</xdr:row>
      <xdr:rowOff>37909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148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48087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146583</xdr:rowOff>
    </xdr:from>
    <xdr:to>
      <xdr:col>22</xdr:col>
      <xdr:colOff>165100</xdr:colOff>
      <xdr:row>19</xdr:row>
      <xdr:rowOff>76733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0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86910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8014</xdr:rowOff>
    </xdr:from>
    <xdr:to>
      <xdr:col>19</xdr:col>
      <xdr:colOff>38100</xdr:colOff>
      <xdr:row>19</xdr:row>
      <xdr:rowOff>109614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119791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167983</xdr:rowOff>
    </xdr:from>
    <xdr:to>
      <xdr:col>15</xdr:col>
      <xdr:colOff>101600</xdr:colOff>
      <xdr:row>19</xdr:row>
      <xdr:rowOff>98133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108310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267269</xdr:rowOff>
    </xdr:from>
    <xdr:to>
      <xdr:col>29</xdr:col>
      <xdr:colOff>127000</xdr:colOff>
      <xdr:row>34</xdr:row>
      <xdr:rowOff>270263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34719"/>
          <a:ext cx="647700" cy="2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259359</xdr:rowOff>
    </xdr:from>
    <xdr:to>
      <xdr:col>26</xdr:col>
      <xdr:colOff>50800</xdr:colOff>
      <xdr:row>34</xdr:row>
      <xdr:rowOff>267269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26809"/>
          <a:ext cx="698500" cy="7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259359</xdr:rowOff>
    </xdr:from>
    <xdr:to>
      <xdr:col>22</xdr:col>
      <xdr:colOff>114300</xdr:colOff>
      <xdr:row>34</xdr:row>
      <xdr:rowOff>284437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26809"/>
          <a:ext cx="698500" cy="25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235745</xdr:rowOff>
    </xdr:from>
    <xdr:to>
      <xdr:col>18</xdr:col>
      <xdr:colOff>177800</xdr:colOff>
      <xdr:row>34</xdr:row>
      <xdr:rowOff>284437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503195"/>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219464</xdr:rowOff>
    </xdr:from>
    <xdr:to>
      <xdr:col>29</xdr:col>
      <xdr:colOff>177800</xdr:colOff>
      <xdr:row>34</xdr:row>
      <xdr:rowOff>321064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8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64541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3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216469</xdr:rowOff>
    </xdr:from>
    <xdr:to>
      <xdr:col>26</xdr:col>
      <xdr:colOff>101600</xdr:colOff>
      <xdr:row>34</xdr:row>
      <xdr:rowOff>318069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83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328246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5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208559</xdr:rowOff>
    </xdr:from>
    <xdr:to>
      <xdr:col>22</xdr:col>
      <xdr:colOff>165100</xdr:colOff>
      <xdr:row>34</xdr:row>
      <xdr:rowOff>310159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7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320336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4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233637</xdr:rowOff>
    </xdr:from>
    <xdr:to>
      <xdr:col>19</xdr:col>
      <xdr:colOff>38100</xdr:colOff>
      <xdr:row>34</xdr:row>
      <xdr:rowOff>335237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0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6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184945</xdr:rowOff>
    </xdr:from>
    <xdr:to>
      <xdr:col>15</xdr:col>
      <xdr:colOff>101600</xdr:colOff>
      <xdr:row>34</xdr:row>
      <xdr:rowOff>286545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52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296722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2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37,377
36,288
15.33
17,335,348
16,201,082
1,093,174
9,306,960
10,455,487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103255</xdr:rowOff>
    </xdr:from>
    <xdr:to>
      <xdr:col>24</xdr:col>
      <xdr:colOff>63500</xdr:colOff>
      <xdr:row>37</xdr:row>
      <xdr:rowOff>22249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5455"/>
          <a:ext cx="838200" cy="9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22249</xdr:rowOff>
    </xdr:from>
    <xdr:to>
      <xdr:col>19</xdr:col>
      <xdr:colOff>177800</xdr:colOff>
      <xdr:row>37</xdr:row>
      <xdr:rowOff>63201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5899"/>
          <a:ext cx="8890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63201</xdr:rowOff>
    </xdr:from>
    <xdr:to>
      <xdr:col>15</xdr:col>
      <xdr:colOff>50800</xdr:colOff>
      <xdr:row>37</xdr:row>
      <xdr:rowOff>69504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6851"/>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69504</xdr:rowOff>
    </xdr:from>
    <xdr:to>
      <xdr:col>10</xdr:col>
      <xdr:colOff>114300</xdr:colOff>
      <xdr:row>37</xdr:row>
      <xdr:rowOff>88085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3154"/>
          <a:ext cx="889000" cy="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52455</xdr:rowOff>
    </xdr:from>
    <xdr:to>
      <xdr:col>24</xdr:col>
      <xdr:colOff>114300</xdr:colOff>
      <xdr:row>36</xdr:row>
      <xdr:rowOff>154055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30882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142899</xdr:rowOff>
    </xdr:from>
    <xdr:to>
      <xdr:col>20</xdr:col>
      <xdr:colOff>38100</xdr:colOff>
      <xdr:row>37</xdr:row>
      <xdr:rowOff>73049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64176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12401</xdr:rowOff>
    </xdr:from>
    <xdr:to>
      <xdr:col>15</xdr:col>
      <xdr:colOff>101600</xdr:colOff>
      <xdr:row>37</xdr:row>
      <xdr:rowOff>114001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105128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18704</xdr:rowOff>
    </xdr:from>
    <xdr:to>
      <xdr:col>10</xdr:col>
      <xdr:colOff>165100</xdr:colOff>
      <xdr:row>37</xdr:row>
      <xdr:rowOff>120304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111431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37285</xdr:rowOff>
    </xdr:from>
    <xdr:to>
      <xdr:col>6</xdr:col>
      <xdr:colOff>38100</xdr:colOff>
      <xdr:row>37</xdr:row>
      <xdr:rowOff>138885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130012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1900</xdr:rowOff>
    </xdr:from>
    <xdr:to>
      <xdr:col>24</xdr:col>
      <xdr:colOff>63500</xdr:colOff>
      <xdr:row>58</xdr:row>
      <xdr:rowOff>7331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46000"/>
          <a:ext cx="8382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7331</xdr:rowOff>
    </xdr:from>
    <xdr:to>
      <xdr:col>19</xdr:col>
      <xdr:colOff>177800</xdr:colOff>
      <xdr:row>58</xdr:row>
      <xdr:rowOff>16211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1431"/>
          <a:ext cx="889000" cy="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15360</xdr:rowOff>
    </xdr:from>
    <xdr:to>
      <xdr:col>15</xdr:col>
      <xdr:colOff>50800</xdr:colOff>
      <xdr:row>58</xdr:row>
      <xdr:rowOff>16211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59460"/>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15360</xdr:rowOff>
    </xdr:from>
    <xdr:to>
      <xdr:col>10</xdr:col>
      <xdr:colOff>114300</xdr:colOff>
      <xdr:row>58</xdr:row>
      <xdr:rowOff>28564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9460"/>
          <a:ext cx="8890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122550</xdr:rowOff>
    </xdr:from>
    <xdr:to>
      <xdr:col>24</xdr:col>
      <xdr:colOff>114300</xdr:colOff>
      <xdr:row>58</xdr:row>
      <xdr:rowOff>52700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100977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127981</xdr:rowOff>
    </xdr:from>
    <xdr:to>
      <xdr:col>20</xdr:col>
      <xdr:colOff>38100</xdr:colOff>
      <xdr:row>58</xdr:row>
      <xdr:rowOff>58131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49258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9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136861</xdr:rowOff>
    </xdr:from>
    <xdr:to>
      <xdr:col>15</xdr:col>
      <xdr:colOff>101600</xdr:colOff>
      <xdr:row>58</xdr:row>
      <xdr:rowOff>67011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58138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136010</xdr:rowOff>
    </xdr:from>
    <xdr:to>
      <xdr:col>10</xdr:col>
      <xdr:colOff>165100</xdr:colOff>
      <xdr:row>58</xdr:row>
      <xdr:rowOff>66160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57287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149214</xdr:rowOff>
    </xdr:from>
    <xdr:to>
      <xdr:col>6</xdr:col>
      <xdr:colOff>38100</xdr:colOff>
      <xdr:row>58</xdr:row>
      <xdr:rowOff>79364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70491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7386</xdr:rowOff>
    </xdr:from>
    <xdr:to>
      <xdr:col>24</xdr:col>
      <xdr:colOff>63500</xdr:colOff>
      <xdr:row>78</xdr:row>
      <xdr:rowOff>47620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0486"/>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47620</xdr:rowOff>
    </xdr:from>
    <xdr:to>
      <xdr:col>19</xdr:col>
      <xdr:colOff>177800</xdr:colOff>
      <xdr:row>78</xdr:row>
      <xdr:rowOff>66960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0720"/>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60285</xdr:rowOff>
    </xdr:from>
    <xdr:to>
      <xdr:col>15</xdr:col>
      <xdr:colOff>50800</xdr:colOff>
      <xdr:row>78</xdr:row>
      <xdr:rowOff>66960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3385"/>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46980</xdr:rowOff>
    </xdr:from>
    <xdr:to>
      <xdr:col>10</xdr:col>
      <xdr:colOff>114300</xdr:colOff>
      <xdr:row>78</xdr:row>
      <xdr:rowOff>60285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0080"/>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128036</xdr:rowOff>
    </xdr:from>
    <xdr:to>
      <xdr:col>24</xdr:col>
      <xdr:colOff>114300</xdr:colOff>
      <xdr:row>78</xdr:row>
      <xdr:rowOff>58186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42963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168270</xdr:rowOff>
    </xdr:from>
    <xdr:to>
      <xdr:col>20</xdr:col>
      <xdr:colOff>38100</xdr:colOff>
      <xdr:row>78</xdr:row>
      <xdr:rowOff>98420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89547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16160</xdr:rowOff>
    </xdr:from>
    <xdr:to>
      <xdr:col>15</xdr:col>
      <xdr:colOff>101600</xdr:colOff>
      <xdr:row>78</xdr:row>
      <xdr:rowOff>117760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108887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9485</xdr:rowOff>
    </xdr:from>
    <xdr:to>
      <xdr:col>10</xdr:col>
      <xdr:colOff>165100</xdr:colOff>
      <xdr:row>78</xdr:row>
      <xdr:rowOff>111085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102212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167630</xdr:rowOff>
    </xdr:from>
    <xdr:to>
      <xdr:col>6</xdr:col>
      <xdr:colOff>38100</xdr:colOff>
      <xdr:row>78</xdr:row>
      <xdr:rowOff>97780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88907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160198</xdr:rowOff>
    </xdr:from>
    <xdr:to>
      <xdr:col>24</xdr:col>
      <xdr:colOff>63500</xdr:colOff>
      <xdr:row>98</xdr:row>
      <xdr:rowOff>89376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90848"/>
          <a:ext cx="838200" cy="10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89376</xdr:rowOff>
    </xdr:from>
    <xdr:to>
      <xdr:col>19</xdr:col>
      <xdr:colOff>177800</xdr:colOff>
      <xdr:row>98</xdr:row>
      <xdr:rowOff>160111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91476"/>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17780</xdr:rowOff>
    </xdr:from>
    <xdr:to>
      <xdr:col>15</xdr:col>
      <xdr:colOff>50800</xdr:colOff>
      <xdr:row>98</xdr:row>
      <xdr:rowOff>160111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19880"/>
          <a:ext cx="889000" cy="14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17780</xdr:rowOff>
    </xdr:from>
    <xdr:to>
      <xdr:col>10</xdr:col>
      <xdr:colOff>114300</xdr:colOff>
      <xdr:row>99</xdr:row>
      <xdr:rowOff>73188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19880"/>
          <a:ext cx="889000" cy="22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109398</xdr:rowOff>
    </xdr:from>
    <xdr:to>
      <xdr:col>24</xdr:col>
      <xdr:colOff>114300</xdr:colOff>
      <xdr:row>98</xdr:row>
      <xdr:rowOff>39548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87825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38576</xdr:rowOff>
    </xdr:from>
    <xdr:to>
      <xdr:col>20</xdr:col>
      <xdr:colOff>38100</xdr:colOff>
      <xdr:row>98</xdr:row>
      <xdr:rowOff>140176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131303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3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109311</xdr:rowOff>
    </xdr:from>
    <xdr:to>
      <xdr:col>15</xdr:col>
      <xdr:colOff>101600</xdr:colOff>
      <xdr:row>99</xdr:row>
      <xdr:rowOff>39461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30588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0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138430</xdr:rowOff>
    </xdr:from>
    <xdr:to>
      <xdr:col>10</xdr:col>
      <xdr:colOff>165100</xdr:colOff>
      <xdr:row>98</xdr:row>
      <xdr:rowOff>68580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59707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6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22388</xdr:rowOff>
    </xdr:from>
    <xdr:to>
      <xdr:col>6</xdr:col>
      <xdr:colOff>38100</xdr:colOff>
      <xdr:row>99</xdr:row>
      <xdr:rowOff>123988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115115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99728</xdr:rowOff>
    </xdr:from>
    <xdr:to>
      <xdr:col>55</xdr:col>
      <xdr:colOff>0</xdr:colOff>
      <xdr:row>38</xdr:row>
      <xdr:rowOff>102232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14828"/>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50426</xdr:rowOff>
    </xdr:from>
    <xdr:to>
      <xdr:col>50</xdr:col>
      <xdr:colOff>114300</xdr:colOff>
      <xdr:row>38</xdr:row>
      <xdr:rowOff>99728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65526"/>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50426</xdr:rowOff>
    </xdr:from>
    <xdr:to>
      <xdr:col>45</xdr:col>
      <xdr:colOff>177800</xdr:colOff>
      <xdr:row>38</xdr:row>
      <xdr:rowOff>110842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6552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38757</xdr:rowOff>
    </xdr:from>
    <xdr:to>
      <xdr:col>41</xdr:col>
      <xdr:colOff>50800</xdr:colOff>
      <xdr:row>38</xdr:row>
      <xdr:rowOff>110842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5157"/>
          <a:ext cx="889000" cy="110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51432</xdr:rowOff>
    </xdr:from>
    <xdr:to>
      <xdr:col>55</xdr:col>
      <xdr:colOff>50800</xdr:colOff>
      <xdr:row>38</xdr:row>
      <xdr:rowOff>153032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6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29859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4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48928</xdr:rowOff>
    </xdr:from>
    <xdr:to>
      <xdr:col>50</xdr:col>
      <xdr:colOff>165100</xdr:colOff>
      <xdr:row>38</xdr:row>
      <xdr:rowOff>150528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141655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171076</xdr:rowOff>
    </xdr:from>
    <xdr:to>
      <xdr:col>46</xdr:col>
      <xdr:colOff>38100</xdr:colOff>
      <xdr:row>38</xdr:row>
      <xdr:rowOff>101226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92353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60042</xdr:rowOff>
    </xdr:from>
    <xdr:to>
      <xdr:col>41</xdr:col>
      <xdr:colOff>101600</xdr:colOff>
      <xdr:row>38</xdr:row>
      <xdr:rowOff>161642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152769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6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159407</xdr:rowOff>
    </xdr:from>
    <xdr:to>
      <xdr:col>36</xdr:col>
      <xdr:colOff>165100</xdr:colOff>
      <xdr:row>32</xdr:row>
      <xdr:rowOff>89557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80684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6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8220</xdr:rowOff>
    </xdr:from>
    <xdr:to>
      <xdr:col>55</xdr:col>
      <xdr:colOff>0</xdr:colOff>
      <xdr:row>57</xdr:row>
      <xdr:rowOff>14873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09420"/>
          <a:ext cx="838200" cy="1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14873</xdr:rowOff>
    </xdr:from>
    <xdr:to>
      <xdr:col>50</xdr:col>
      <xdr:colOff>114300</xdr:colOff>
      <xdr:row>57</xdr:row>
      <xdr:rowOff>35127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87523"/>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35127</xdr:rowOff>
    </xdr:from>
    <xdr:to>
      <xdr:col>45</xdr:col>
      <xdr:colOff>177800</xdr:colOff>
      <xdr:row>57</xdr:row>
      <xdr:rowOff>70445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7777"/>
          <a:ext cx="889000" cy="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35321</xdr:rowOff>
    </xdr:from>
    <xdr:to>
      <xdr:col>41</xdr:col>
      <xdr:colOff>50800</xdr:colOff>
      <xdr:row>57</xdr:row>
      <xdr:rowOff>70445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07971"/>
          <a:ext cx="889000" cy="3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128870</xdr:rowOff>
    </xdr:from>
    <xdr:to>
      <xdr:col>55</xdr:col>
      <xdr:colOff>50800</xdr:colOff>
      <xdr:row>56</xdr:row>
      <xdr:rowOff>59020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151747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1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135523</xdr:rowOff>
    </xdr:from>
    <xdr:to>
      <xdr:col>50</xdr:col>
      <xdr:colOff>165100</xdr:colOff>
      <xdr:row>57</xdr:row>
      <xdr:rowOff>65673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56800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2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155777</xdr:rowOff>
    </xdr:from>
    <xdr:to>
      <xdr:col>46</xdr:col>
      <xdr:colOff>38100</xdr:colOff>
      <xdr:row>57</xdr:row>
      <xdr:rowOff>85927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77054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19645</xdr:rowOff>
    </xdr:from>
    <xdr:to>
      <xdr:col>41</xdr:col>
      <xdr:colOff>101600</xdr:colOff>
      <xdr:row>57</xdr:row>
      <xdr:rowOff>121245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112372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155971</xdr:rowOff>
    </xdr:from>
    <xdr:to>
      <xdr:col>36</xdr:col>
      <xdr:colOff>165100</xdr:colOff>
      <xdr:row>57</xdr:row>
      <xdr:rowOff>86121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77248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121317</xdr:rowOff>
    </xdr:from>
    <xdr:to>
      <xdr:col>55</xdr:col>
      <xdr:colOff>0</xdr:colOff>
      <xdr:row>79</xdr:row>
      <xdr:rowOff>44107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4417"/>
          <a:ext cx="838200" cy="9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44011</xdr:rowOff>
    </xdr:from>
    <xdr:to>
      <xdr:col>50</xdr:col>
      <xdr:colOff>114300</xdr:colOff>
      <xdr:row>78</xdr:row>
      <xdr:rowOff>121317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17111"/>
          <a:ext cx="889000" cy="7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44011</xdr:rowOff>
    </xdr:from>
    <xdr:to>
      <xdr:col>45</xdr:col>
      <xdr:colOff>177800</xdr:colOff>
      <xdr:row>78</xdr:row>
      <xdr:rowOff>160255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17111"/>
          <a:ext cx="889000" cy="1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119983</xdr:rowOff>
    </xdr:from>
    <xdr:to>
      <xdr:col>41</xdr:col>
      <xdr:colOff>50800</xdr:colOff>
      <xdr:row>78</xdr:row>
      <xdr:rowOff>160255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93083"/>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164757</xdr:rowOff>
    </xdr:from>
    <xdr:to>
      <xdr:col>55</xdr:col>
      <xdr:colOff>50800</xdr:colOff>
      <xdr:row>79</xdr:row>
      <xdr:rowOff>94907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79684</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70517</xdr:rowOff>
    </xdr:from>
    <xdr:to>
      <xdr:col>50</xdr:col>
      <xdr:colOff>165100</xdr:colOff>
      <xdr:row>79</xdr:row>
      <xdr:rowOff>667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163244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164661</xdr:rowOff>
    </xdr:from>
    <xdr:to>
      <xdr:col>46</xdr:col>
      <xdr:colOff>38100</xdr:colOff>
      <xdr:row>78</xdr:row>
      <xdr:rowOff>94811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85938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109455</xdr:rowOff>
    </xdr:from>
    <xdr:to>
      <xdr:col>41</xdr:col>
      <xdr:colOff>101600</xdr:colOff>
      <xdr:row>79</xdr:row>
      <xdr:rowOff>39605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30732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69183</xdr:rowOff>
    </xdr:from>
    <xdr:to>
      <xdr:col>36</xdr:col>
      <xdr:colOff>165100</xdr:colOff>
      <xdr:row>78</xdr:row>
      <xdr:rowOff>170783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161910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3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140843</xdr:rowOff>
    </xdr:from>
    <xdr:to>
      <xdr:col>55</xdr:col>
      <xdr:colOff>0</xdr:colOff>
      <xdr:row>98</xdr:row>
      <xdr:rowOff>64308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00043"/>
          <a:ext cx="838200" cy="26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64308</xdr:rowOff>
    </xdr:from>
    <xdr:to>
      <xdr:col>50</xdr:col>
      <xdr:colOff>114300</xdr:colOff>
      <xdr:row>98</xdr:row>
      <xdr:rowOff>74541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66408"/>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74541</xdr:rowOff>
    </xdr:from>
    <xdr:to>
      <xdr:col>45</xdr:col>
      <xdr:colOff>177800</xdr:colOff>
      <xdr:row>98</xdr:row>
      <xdr:rowOff>94636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76641"/>
          <a:ext cx="889000" cy="2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60125</xdr:rowOff>
    </xdr:from>
    <xdr:to>
      <xdr:col>41</xdr:col>
      <xdr:colOff>50800</xdr:colOff>
      <xdr:row>98</xdr:row>
      <xdr:rowOff>94636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62225"/>
          <a:ext cx="889000" cy="3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90043</xdr:rowOff>
    </xdr:from>
    <xdr:to>
      <xdr:col>55</xdr:col>
      <xdr:colOff>50800</xdr:colOff>
      <xdr:row>97</xdr:row>
      <xdr:rowOff>20193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112920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13508</xdr:rowOff>
    </xdr:from>
    <xdr:to>
      <xdr:col>50</xdr:col>
      <xdr:colOff>165100</xdr:colOff>
      <xdr:row>98</xdr:row>
      <xdr:rowOff>115108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106235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23741</xdr:rowOff>
    </xdr:from>
    <xdr:to>
      <xdr:col>46</xdr:col>
      <xdr:colOff>38100</xdr:colOff>
      <xdr:row>98</xdr:row>
      <xdr:rowOff>125341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116468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1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43836</xdr:rowOff>
    </xdr:from>
    <xdr:to>
      <xdr:col>41</xdr:col>
      <xdr:colOff>101600</xdr:colOff>
      <xdr:row>98</xdr:row>
      <xdr:rowOff>145436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136563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9325</xdr:rowOff>
    </xdr:from>
    <xdr:to>
      <xdr:col>36</xdr:col>
      <xdr:colOff>165100</xdr:colOff>
      <xdr:row>98</xdr:row>
      <xdr:rowOff>110925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1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102052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78270</xdr:rowOff>
    </xdr:from>
    <xdr:to>
      <xdr:col>85</xdr:col>
      <xdr:colOff>127000</xdr:colOff>
      <xdr:row>76</xdr:row>
      <xdr:rowOff>99937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08470"/>
          <a:ext cx="838200" cy="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65291</xdr:rowOff>
    </xdr:from>
    <xdr:to>
      <xdr:col>81</xdr:col>
      <xdr:colOff>50800</xdr:colOff>
      <xdr:row>76</xdr:row>
      <xdr:rowOff>78270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95491"/>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62878</xdr:rowOff>
    </xdr:from>
    <xdr:to>
      <xdr:col>76</xdr:col>
      <xdr:colOff>114300</xdr:colOff>
      <xdr:row>76</xdr:row>
      <xdr:rowOff>65291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09307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35128</xdr:rowOff>
    </xdr:from>
    <xdr:to>
      <xdr:col>71</xdr:col>
      <xdr:colOff>177800</xdr:colOff>
      <xdr:row>76</xdr:row>
      <xdr:rowOff>62878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065328"/>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49137</xdr:rowOff>
    </xdr:from>
    <xdr:to>
      <xdr:col>85</xdr:col>
      <xdr:colOff>177800</xdr:colOff>
      <xdr:row>76</xdr:row>
      <xdr:rowOff>150737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72014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27470</xdr:rowOff>
    </xdr:from>
    <xdr:to>
      <xdr:col>81</xdr:col>
      <xdr:colOff>101600</xdr:colOff>
      <xdr:row>76</xdr:row>
      <xdr:rowOff>129070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145597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14491</xdr:rowOff>
    </xdr:from>
    <xdr:to>
      <xdr:col>76</xdr:col>
      <xdr:colOff>165100</xdr:colOff>
      <xdr:row>76</xdr:row>
      <xdr:rowOff>116091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132618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12078</xdr:rowOff>
    </xdr:from>
    <xdr:to>
      <xdr:col>72</xdr:col>
      <xdr:colOff>38100</xdr:colOff>
      <xdr:row>76</xdr:row>
      <xdr:rowOff>113678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1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155778</xdr:rowOff>
    </xdr:from>
    <xdr:to>
      <xdr:col>67</xdr:col>
      <xdr:colOff>101600</xdr:colOff>
      <xdr:row>76</xdr:row>
      <xdr:rowOff>85928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1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102455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8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124214</xdr:rowOff>
    </xdr:from>
    <xdr:to>
      <xdr:col>85</xdr:col>
      <xdr:colOff>127000</xdr:colOff>
      <xdr:row>98</xdr:row>
      <xdr:rowOff>22552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54864"/>
          <a:ext cx="8382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124214</xdr:rowOff>
    </xdr:from>
    <xdr:to>
      <xdr:col>81</xdr:col>
      <xdr:colOff>50800</xdr:colOff>
      <xdr:row>97</xdr:row>
      <xdr:rowOff>147248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54864"/>
          <a:ext cx="8890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135128</xdr:rowOff>
    </xdr:from>
    <xdr:to>
      <xdr:col>76</xdr:col>
      <xdr:colOff>114300</xdr:colOff>
      <xdr:row>97</xdr:row>
      <xdr:rowOff>147248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65778"/>
          <a:ext cx="8890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135128</xdr:rowOff>
    </xdr:from>
    <xdr:to>
      <xdr:col>71</xdr:col>
      <xdr:colOff>177800</xdr:colOff>
      <xdr:row>98</xdr:row>
      <xdr:rowOff>45819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65778"/>
          <a:ext cx="889000" cy="8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143202</xdr:rowOff>
    </xdr:from>
    <xdr:to>
      <xdr:col>85</xdr:col>
      <xdr:colOff>177800</xdr:colOff>
      <xdr:row>98</xdr:row>
      <xdr:rowOff>73352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102579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6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73414</xdr:rowOff>
    </xdr:from>
    <xdr:to>
      <xdr:col>81</xdr:col>
      <xdr:colOff>101600</xdr:colOff>
      <xdr:row>98</xdr:row>
      <xdr:rowOff>3564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20091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96448</xdr:rowOff>
    </xdr:from>
    <xdr:to>
      <xdr:col>76</xdr:col>
      <xdr:colOff>165100</xdr:colOff>
      <xdr:row>98</xdr:row>
      <xdr:rowOff>26598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43125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0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84328</xdr:rowOff>
    </xdr:from>
    <xdr:to>
      <xdr:col>72</xdr:col>
      <xdr:colOff>38100</xdr:colOff>
      <xdr:row>98</xdr:row>
      <xdr:rowOff>14478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31005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166469</xdr:rowOff>
    </xdr:from>
    <xdr:to>
      <xdr:col>67</xdr:col>
      <xdr:colOff>101600</xdr:colOff>
      <xdr:row>98</xdr:row>
      <xdr:rowOff>96619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113146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7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136134</xdr:rowOff>
    </xdr:from>
    <xdr:to>
      <xdr:col>116</xdr:col>
      <xdr:colOff>63500</xdr:colOff>
      <xdr:row>57</xdr:row>
      <xdr:rowOff>137323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0878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136134</xdr:rowOff>
    </xdr:from>
    <xdr:to>
      <xdr:col>111</xdr:col>
      <xdr:colOff>177800</xdr:colOff>
      <xdr:row>57</xdr:row>
      <xdr:rowOff>160091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08784"/>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160091</xdr:rowOff>
    </xdr:from>
    <xdr:to>
      <xdr:col>107</xdr:col>
      <xdr:colOff>50800</xdr:colOff>
      <xdr:row>58</xdr:row>
      <xdr:rowOff>163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32741"/>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xdr:rowOff>
    </xdr:from>
    <xdr:to>
      <xdr:col>102</xdr:col>
      <xdr:colOff>114300</xdr:colOff>
      <xdr:row>58</xdr:row>
      <xdr:rowOff>56947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44263"/>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86523</xdr:rowOff>
    </xdr:from>
    <xdr:to>
      <xdr:col>116</xdr:col>
      <xdr:colOff>114300</xdr:colOff>
      <xdr:row>58</xdr:row>
      <xdr:rowOff>16673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5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109400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1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85334</xdr:rowOff>
    </xdr:from>
    <xdr:to>
      <xdr:col>112</xdr:col>
      <xdr:colOff>38100</xdr:colOff>
      <xdr:row>58</xdr:row>
      <xdr:rowOff>15484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5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32011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3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109291</xdr:rowOff>
    </xdr:from>
    <xdr:to>
      <xdr:col>107</xdr:col>
      <xdr:colOff>101600</xdr:colOff>
      <xdr:row>58</xdr:row>
      <xdr:rowOff>39441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55968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5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120813</xdr:rowOff>
    </xdr:from>
    <xdr:to>
      <xdr:col>102</xdr:col>
      <xdr:colOff>165100</xdr:colOff>
      <xdr:row>58</xdr:row>
      <xdr:rowOff>50963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67490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6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6147</xdr:rowOff>
    </xdr:from>
    <xdr:to>
      <xdr:col>98</xdr:col>
      <xdr:colOff>38100</xdr:colOff>
      <xdr:row>58</xdr:row>
      <xdr:rowOff>107747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98874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42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81375</xdr:rowOff>
    </xdr:from>
    <xdr:to>
      <xdr:col>116</xdr:col>
      <xdr:colOff>63500</xdr:colOff>
      <xdr:row>76</xdr:row>
      <xdr:rowOff>122000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11575"/>
          <a:ext cx="838200" cy="4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122000</xdr:rowOff>
    </xdr:from>
    <xdr:to>
      <xdr:col>111</xdr:col>
      <xdr:colOff>177800</xdr:colOff>
      <xdr:row>76</xdr:row>
      <xdr:rowOff>158054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52200"/>
          <a:ext cx="889000" cy="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158054</xdr:rowOff>
    </xdr:from>
    <xdr:to>
      <xdr:col>107</xdr:col>
      <xdr:colOff>50800</xdr:colOff>
      <xdr:row>77</xdr:row>
      <xdr:rowOff>73406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88254"/>
          <a:ext cx="889000" cy="8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57632</xdr:rowOff>
    </xdr:from>
    <xdr:to>
      <xdr:col>102</xdr:col>
      <xdr:colOff>114300</xdr:colOff>
      <xdr:row>77</xdr:row>
      <xdr:rowOff>73406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259282"/>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30575</xdr:rowOff>
    </xdr:from>
    <xdr:to>
      <xdr:col>116</xdr:col>
      <xdr:colOff>114300</xdr:colOff>
      <xdr:row>76</xdr:row>
      <xdr:rowOff>132175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9002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71200</xdr:rowOff>
    </xdr:from>
    <xdr:to>
      <xdr:col>112</xdr:col>
      <xdr:colOff>38100</xdr:colOff>
      <xdr:row>77</xdr:row>
      <xdr:rowOff>1350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163927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107254</xdr:rowOff>
    </xdr:from>
    <xdr:to>
      <xdr:col>107</xdr:col>
      <xdr:colOff>101600</xdr:colOff>
      <xdr:row>77</xdr:row>
      <xdr:rowOff>37404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28531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22606</xdr:rowOff>
    </xdr:from>
    <xdr:to>
      <xdr:col>102</xdr:col>
      <xdr:colOff>165100</xdr:colOff>
      <xdr:row>77</xdr:row>
      <xdr:rowOff>124206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2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115333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1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6832</xdr:rowOff>
    </xdr:from>
    <xdr:to>
      <xdr:col>98</xdr:col>
      <xdr:colOff>38100</xdr:colOff>
      <xdr:row>77</xdr:row>
      <xdr:rowOff>108432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99559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歳出決算総額は、住民一人当たり</a:t>
          </a:r>
          <a:r>
            <a:rPr lang="en-US" altLang="ja-JP" sz="1100" b="0" i="0">
              <a:solidFill>
                <a:schemeClr val="dk1"/>
              </a:solidFill>
              <a:effectLst/>
              <a:latin typeface="+mn-lt"/>
              <a:ea typeface="+mn-ea"/>
              <a:cs typeface="+mn-cs"/>
            </a:rPr>
            <a:t>433,450</a:t>
          </a:r>
          <a:r>
            <a:rPr lang="ja-JP" altLang="en-US" sz="1100" b="0" i="0">
              <a:solidFill>
                <a:schemeClr val="dk1"/>
              </a:solidFill>
              <a:effectLst/>
              <a:latin typeface="+mn-lt"/>
              <a:ea typeface="+mn-ea"/>
              <a:cs typeface="+mn-cs"/>
            </a:rPr>
            <a:t>円となっており、令和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年度と比較して</a:t>
          </a:r>
          <a:r>
            <a:rPr lang="en-US" altLang="ja-JP" sz="1100" b="0" i="0">
              <a:solidFill>
                <a:schemeClr val="dk1"/>
              </a:solidFill>
              <a:effectLst/>
              <a:latin typeface="+mn-lt"/>
              <a:ea typeface="+mn-ea"/>
              <a:cs typeface="+mn-cs"/>
            </a:rPr>
            <a:t>31,449</a:t>
          </a:r>
          <a:r>
            <a:rPr lang="ja-JP" altLang="en-US" sz="1100" b="0" i="0">
              <a:solidFill>
                <a:schemeClr val="dk1"/>
              </a:solidFill>
              <a:effectLst/>
              <a:latin typeface="+mn-lt"/>
              <a:ea typeface="+mn-ea"/>
              <a:cs typeface="+mn-cs"/>
            </a:rPr>
            <a:t>円増加した。その主な要因は普通建設事業費や</a:t>
          </a:r>
          <a:r>
            <a:rPr kumimoji="1" lang="ja-JP" altLang="ja-JP" sz="1100">
              <a:solidFill>
                <a:schemeClr val="dk1"/>
              </a:solidFill>
              <a:effectLst/>
              <a:latin typeface="+mn-lt"/>
              <a:ea typeface="+mn-ea"/>
              <a:cs typeface="+mn-cs"/>
            </a:rPr>
            <a:t>扶助費</a:t>
          </a:r>
          <a:r>
            <a:rPr lang="ja-JP" altLang="en-US" sz="1100" b="0" i="0">
              <a:solidFill>
                <a:schemeClr val="dk1"/>
              </a:solidFill>
              <a:effectLst/>
              <a:latin typeface="+mn-lt"/>
              <a:ea typeface="+mn-ea"/>
              <a:cs typeface="+mn-cs"/>
            </a:rPr>
            <a:t>の増加である。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主な構成項目である扶助費は、全国、埼玉県、類似団体平均を下回っているものの、住民一人当たり</a:t>
          </a:r>
          <a:r>
            <a:rPr lang="en-US" altLang="ja-JP" sz="1100" b="0" i="0">
              <a:solidFill>
                <a:schemeClr val="dk1"/>
              </a:solidFill>
              <a:effectLst/>
              <a:latin typeface="+mn-lt"/>
              <a:ea typeface="+mn-ea"/>
              <a:cs typeface="+mn-cs"/>
            </a:rPr>
            <a:t>85,867</a:t>
          </a:r>
          <a:r>
            <a:rPr lang="ja-JP" altLang="en-US" sz="1100" b="0" i="0">
              <a:solidFill>
                <a:schemeClr val="dk1"/>
              </a:solidFill>
              <a:effectLst/>
              <a:latin typeface="+mn-lt"/>
              <a:ea typeface="+mn-ea"/>
              <a:cs typeface="+mn-cs"/>
            </a:rPr>
            <a:t>円となっている。</a:t>
          </a:r>
          <a:r>
            <a:rPr lang="ja-JP" altLang="ja-JP" sz="1100" b="0" i="0" baseline="0">
              <a:solidFill>
                <a:schemeClr val="dk1"/>
              </a:solidFill>
              <a:effectLst/>
              <a:latin typeface="+mn-lt"/>
              <a:ea typeface="+mn-ea"/>
              <a:cs typeface="+mn-cs"/>
            </a:rPr>
            <a:t>今後も増加する見込みであるため、町独自で実施している事業の見直しを進める必要がある。近隣市町村や類似団体等の比較により扶助費の精査・見直しを行い抑制に努める。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普通建設事業費は</a:t>
          </a:r>
          <a:r>
            <a:rPr lang="en-US" altLang="ja-JP" sz="1100" b="0" i="0">
              <a:solidFill>
                <a:schemeClr val="dk1"/>
              </a:solidFill>
              <a:effectLst/>
              <a:latin typeface="+mn-lt"/>
              <a:ea typeface="+mn-ea"/>
              <a:cs typeface="+mn-cs"/>
            </a:rPr>
            <a:t>63,006</a:t>
          </a:r>
          <a:r>
            <a:rPr lang="ja-JP" altLang="en-US" sz="1100" b="0" i="0">
              <a:solidFill>
                <a:schemeClr val="dk1"/>
              </a:solidFill>
              <a:effectLst/>
              <a:latin typeface="+mn-lt"/>
              <a:ea typeface="+mn-ea"/>
              <a:cs typeface="+mn-cs"/>
            </a:rPr>
            <a:t>円と令和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年度から大きく増加している。これは公共施設マネジメント基本計画に基づく複合施設整備の開始や都市計画道路整備にのため支出増加によるものである。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公債費については、住民一人あたり</a:t>
          </a:r>
          <a:r>
            <a:rPr lang="en-US" altLang="ja-JP" sz="1100" b="0" i="0">
              <a:solidFill>
                <a:schemeClr val="dk1"/>
              </a:solidFill>
              <a:effectLst/>
              <a:latin typeface="+mn-lt"/>
              <a:ea typeface="+mn-ea"/>
              <a:cs typeface="+mn-cs"/>
            </a:rPr>
            <a:t>36,131</a:t>
          </a:r>
          <a:r>
            <a:rPr lang="ja-JP" altLang="en-US" sz="1100" b="0" i="0">
              <a:solidFill>
                <a:schemeClr val="dk1"/>
              </a:solidFill>
              <a:effectLst/>
              <a:latin typeface="+mn-lt"/>
              <a:ea typeface="+mn-ea"/>
              <a:cs typeface="+mn-cs"/>
            </a:rPr>
            <a:t>円となっており、</a:t>
          </a:r>
          <a:r>
            <a:rPr lang="ja-JP" altLang="en-US" sz="1100" b="0" i="0" baseline="0">
              <a:solidFill>
                <a:schemeClr val="dk1"/>
              </a:solidFill>
              <a:effectLst/>
              <a:latin typeface="+mn-lt"/>
              <a:ea typeface="+mn-ea"/>
              <a:cs typeface="+mn-cs"/>
            </a:rPr>
            <a:t>令和元年度</a:t>
          </a:r>
          <a:r>
            <a:rPr lang="ja-JP" altLang="ja-JP" sz="1100" b="0" i="0" baseline="0">
              <a:solidFill>
                <a:schemeClr val="dk1"/>
              </a:solidFill>
              <a:effectLst/>
              <a:latin typeface="+mn-lt"/>
              <a:ea typeface="+mn-ea"/>
              <a:cs typeface="+mn-cs"/>
            </a:rPr>
            <a:t>から</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a:t>
          </a:r>
          <a:r>
            <a:rPr lang="ja-JP" altLang="en-US" sz="1100" b="0" i="0" baseline="0">
              <a:solidFill>
                <a:schemeClr val="dk1"/>
              </a:solidFill>
              <a:effectLst/>
              <a:latin typeface="+mn-lt"/>
              <a:ea typeface="+mn-ea"/>
              <a:cs typeface="+mn-cs"/>
            </a:rPr>
            <a:t>度</a:t>
          </a:r>
          <a:r>
            <a:rPr lang="ja-JP" altLang="ja-JP" sz="1100" b="0" i="0" baseline="0">
              <a:solidFill>
                <a:schemeClr val="dk1"/>
              </a:solidFill>
              <a:effectLst/>
              <a:latin typeface="+mn-lt"/>
              <a:ea typeface="+mn-ea"/>
              <a:cs typeface="+mn-cs"/>
            </a:rPr>
            <a:t>にかけて減少傾向にあるものの、予定している大型の施設更新事業に伴う起債の償還が令和９年以降始まる見込みの為、類似団体平均に比べ高止まりとなることが見込まれる。今後とも、住民ニーズを的確に把握した事業の選択により、新規発行の抑制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37,377
36,288
15.33
17,335,348
16,201,082
1,093,174
9,306,960
10,455,487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168656</xdr:rowOff>
    </xdr:from>
    <xdr:to>
      <xdr:col>24</xdr:col>
      <xdr:colOff>63500</xdr:colOff>
      <xdr:row>36</xdr:row>
      <xdr:rowOff>15113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9406"/>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15113</xdr:rowOff>
    </xdr:from>
    <xdr:to>
      <xdr:col>19</xdr:col>
      <xdr:colOff>177800</xdr:colOff>
      <xdr:row>36</xdr:row>
      <xdr:rowOff>67691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7313"/>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57404</xdr:rowOff>
    </xdr:from>
    <xdr:to>
      <xdr:col>15</xdr:col>
      <xdr:colOff>50800</xdr:colOff>
      <xdr:row>36</xdr:row>
      <xdr:rowOff>67691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960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57404</xdr:rowOff>
    </xdr:from>
    <xdr:to>
      <xdr:col>10</xdr:col>
      <xdr:colOff>114300</xdr:colOff>
      <xdr:row>36</xdr:row>
      <xdr:rowOff>82169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9604"/>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117856</xdr:rowOff>
    </xdr:from>
    <xdr:to>
      <xdr:col>24</xdr:col>
      <xdr:colOff>114300</xdr:colOff>
      <xdr:row>36</xdr:row>
      <xdr:rowOff>48006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96283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135763</xdr:rowOff>
    </xdr:from>
    <xdr:to>
      <xdr:col>20</xdr:col>
      <xdr:colOff>38100</xdr:colOff>
      <xdr:row>36</xdr:row>
      <xdr:rowOff>65913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57040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16891</xdr:rowOff>
    </xdr:from>
    <xdr:to>
      <xdr:col>15</xdr:col>
      <xdr:colOff>101600</xdr:colOff>
      <xdr:row>36</xdr:row>
      <xdr:rowOff>118491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109618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6604</xdr:rowOff>
    </xdr:from>
    <xdr:to>
      <xdr:col>10</xdr:col>
      <xdr:colOff>165100</xdr:colOff>
      <xdr:row>36</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99331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31369</xdr:rowOff>
    </xdr:from>
    <xdr:to>
      <xdr:col>6</xdr:col>
      <xdr:colOff>38100</xdr:colOff>
      <xdr:row>36</xdr:row>
      <xdr:rowOff>132969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124096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46172</xdr:rowOff>
    </xdr:from>
    <xdr:to>
      <xdr:col>24</xdr:col>
      <xdr:colOff>63500</xdr:colOff>
      <xdr:row>57</xdr:row>
      <xdr:rowOff>75326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8822"/>
          <a:ext cx="838200" cy="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46172</xdr:rowOff>
    </xdr:from>
    <xdr:to>
      <xdr:col>19</xdr:col>
      <xdr:colOff>177800</xdr:colOff>
      <xdr:row>57</xdr:row>
      <xdr:rowOff>82889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8822"/>
          <a:ext cx="889000" cy="3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80690</xdr:rowOff>
    </xdr:from>
    <xdr:to>
      <xdr:col>15</xdr:col>
      <xdr:colOff>50800</xdr:colOff>
      <xdr:row>57</xdr:row>
      <xdr:rowOff>82889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3340"/>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115956</xdr:rowOff>
    </xdr:from>
    <xdr:to>
      <xdr:col>10</xdr:col>
      <xdr:colOff>114300</xdr:colOff>
      <xdr:row>57</xdr:row>
      <xdr:rowOff>80690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45706"/>
          <a:ext cx="889000" cy="30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24526</xdr:rowOff>
    </xdr:from>
    <xdr:to>
      <xdr:col>24</xdr:col>
      <xdr:colOff>114300</xdr:colOff>
      <xdr:row>57</xdr:row>
      <xdr:rowOff>126126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47403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166822</xdr:rowOff>
    </xdr:from>
    <xdr:to>
      <xdr:col>20</xdr:col>
      <xdr:colOff>38100</xdr:colOff>
      <xdr:row>57</xdr:row>
      <xdr:rowOff>96972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113499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4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32089</xdr:rowOff>
    </xdr:from>
    <xdr:to>
      <xdr:col>15</xdr:col>
      <xdr:colOff>101600</xdr:colOff>
      <xdr:row>57</xdr:row>
      <xdr:rowOff>133689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150216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7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29890</xdr:rowOff>
    </xdr:from>
    <xdr:to>
      <xdr:col>10</xdr:col>
      <xdr:colOff>165100</xdr:colOff>
      <xdr:row>57</xdr:row>
      <xdr:rowOff>131490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148017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7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65156</xdr:rowOff>
    </xdr:from>
    <xdr:to>
      <xdr:col>6</xdr:col>
      <xdr:colOff>38100</xdr:colOff>
      <xdr:row>55</xdr:row>
      <xdr:rowOff>166756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11833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161989</xdr:rowOff>
    </xdr:from>
    <xdr:to>
      <xdr:col>24</xdr:col>
      <xdr:colOff>63500</xdr:colOff>
      <xdr:row>77</xdr:row>
      <xdr:rowOff>77482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92189"/>
          <a:ext cx="838200" cy="8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77482</xdr:rowOff>
    </xdr:from>
    <xdr:to>
      <xdr:col>19</xdr:col>
      <xdr:colOff>177800</xdr:colOff>
      <xdr:row>77</xdr:row>
      <xdr:rowOff>132042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9132"/>
          <a:ext cx="889000" cy="5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71158</xdr:rowOff>
    </xdr:from>
    <xdr:to>
      <xdr:col>15</xdr:col>
      <xdr:colOff>50800</xdr:colOff>
      <xdr:row>77</xdr:row>
      <xdr:rowOff>132042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72808"/>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71158</xdr:rowOff>
    </xdr:from>
    <xdr:to>
      <xdr:col>10</xdr:col>
      <xdr:colOff>114300</xdr:colOff>
      <xdr:row>78</xdr:row>
      <xdr:rowOff>57572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2808"/>
          <a:ext cx="889000" cy="15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111189</xdr:rowOff>
    </xdr:from>
    <xdr:to>
      <xdr:col>24</xdr:col>
      <xdr:colOff>114300</xdr:colOff>
      <xdr:row>77</xdr:row>
      <xdr:rowOff>41339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89616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26682</xdr:rowOff>
    </xdr:from>
    <xdr:to>
      <xdr:col>20</xdr:col>
      <xdr:colOff>38100</xdr:colOff>
      <xdr:row>77</xdr:row>
      <xdr:rowOff>128282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119409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2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81242</xdr:rowOff>
    </xdr:from>
    <xdr:to>
      <xdr:col>15</xdr:col>
      <xdr:colOff>101600</xdr:colOff>
      <xdr:row>78</xdr:row>
      <xdr:rowOff>11392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2519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20358</xdr:rowOff>
    </xdr:from>
    <xdr:to>
      <xdr:col>10</xdr:col>
      <xdr:colOff>165100</xdr:colOff>
      <xdr:row>77</xdr:row>
      <xdr:rowOff>121958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113085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6772</xdr:rowOff>
    </xdr:from>
    <xdr:to>
      <xdr:col>6</xdr:col>
      <xdr:colOff>38100</xdr:colOff>
      <xdr:row>78</xdr:row>
      <xdr:rowOff>108372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99499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54646</xdr:rowOff>
    </xdr:from>
    <xdr:to>
      <xdr:col>24</xdr:col>
      <xdr:colOff>63500</xdr:colOff>
      <xdr:row>99</xdr:row>
      <xdr:rowOff>65146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7028196"/>
          <a:ext cx="8382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169647</xdr:rowOff>
    </xdr:from>
    <xdr:to>
      <xdr:col>19</xdr:col>
      <xdr:colOff>177800</xdr:colOff>
      <xdr:row>99</xdr:row>
      <xdr:rowOff>54646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71747"/>
          <a:ext cx="889000" cy="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79989</xdr:rowOff>
    </xdr:from>
    <xdr:to>
      <xdr:col>15</xdr:col>
      <xdr:colOff>50800</xdr:colOff>
      <xdr:row>98</xdr:row>
      <xdr:rowOff>169647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82089"/>
          <a:ext cx="889000" cy="8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79989</xdr:rowOff>
    </xdr:from>
    <xdr:to>
      <xdr:col>10</xdr:col>
      <xdr:colOff>114300</xdr:colOff>
      <xdr:row>99</xdr:row>
      <xdr:rowOff>64826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82089"/>
          <a:ext cx="889000" cy="15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14346</xdr:rowOff>
    </xdr:from>
    <xdr:to>
      <xdr:col>24</xdr:col>
      <xdr:colOff>114300</xdr:colOff>
      <xdr:row>99</xdr:row>
      <xdr:rowOff>115946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100723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9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3846</xdr:rowOff>
    </xdr:from>
    <xdr:to>
      <xdr:col>20</xdr:col>
      <xdr:colOff>38100</xdr:colOff>
      <xdr:row>99</xdr:row>
      <xdr:rowOff>105446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96573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118847</xdr:rowOff>
    </xdr:from>
    <xdr:to>
      <xdr:col>15</xdr:col>
      <xdr:colOff>101600</xdr:colOff>
      <xdr:row>99</xdr:row>
      <xdr:rowOff>48997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9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40124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29189</xdr:rowOff>
    </xdr:from>
    <xdr:to>
      <xdr:col>10</xdr:col>
      <xdr:colOff>165100</xdr:colOff>
      <xdr:row>98</xdr:row>
      <xdr:rowOff>130789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121916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2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14026</xdr:rowOff>
    </xdr:from>
    <xdr:to>
      <xdr:col>6</xdr:col>
      <xdr:colOff>38100</xdr:colOff>
      <xdr:row>99</xdr:row>
      <xdr:rowOff>115626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106753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8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89408</xdr:rowOff>
    </xdr:from>
    <xdr:to>
      <xdr:col>55</xdr:col>
      <xdr:colOff>0</xdr:colOff>
      <xdr:row>39</xdr:row>
      <xdr:rowOff>89408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759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89081</xdr:rowOff>
    </xdr:from>
    <xdr:to>
      <xdr:col>50</xdr:col>
      <xdr:colOff>114300</xdr:colOff>
      <xdr:row>39</xdr:row>
      <xdr:rowOff>89408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7563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89081</xdr:rowOff>
    </xdr:from>
    <xdr:to>
      <xdr:col>45</xdr:col>
      <xdr:colOff>177800</xdr:colOff>
      <xdr:row>39</xdr:row>
      <xdr:rowOff>89408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7563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89408</xdr:rowOff>
    </xdr:from>
    <xdr:to>
      <xdr:col>41</xdr:col>
      <xdr:colOff>50800</xdr:colOff>
      <xdr:row>39</xdr:row>
      <xdr:rowOff>89408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759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38608</xdr:rowOff>
    </xdr:from>
    <xdr:to>
      <xdr:col>55</xdr:col>
      <xdr:colOff>50800</xdr:colOff>
      <xdr:row>39</xdr:row>
      <xdr:rowOff>140208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124985</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0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38608</xdr:rowOff>
    </xdr:from>
    <xdr:to>
      <xdr:col>50</xdr:col>
      <xdr:colOff>165100</xdr:colOff>
      <xdr:row>39</xdr:row>
      <xdr:rowOff>140208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131335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38281</xdr:rowOff>
    </xdr:from>
    <xdr:to>
      <xdr:col>46</xdr:col>
      <xdr:colOff>38100</xdr:colOff>
      <xdr:row>39</xdr:row>
      <xdr:rowOff>139881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131008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38608</xdr:rowOff>
    </xdr:from>
    <xdr:to>
      <xdr:col>41</xdr:col>
      <xdr:colOff>101600</xdr:colOff>
      <xdr:row>39</xdr:row>
      <xdr:rowOff>140208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131335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38608</xdr:rowOff>
    </xdr:from>
    <xdr:to>
      <xdr:col>36</xdr:col>
      <xdr:colOff>165100</xdr:colOff>
      <xdr:row>39</xdr:row>
      <xdr:rowOff>140208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131335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157207</xdr:rowOff>
    </xdr:from>
    <xdr:to>
      <xdr:col>55</xdr:col>
      <xdr:colOff>0</xdr:colOff>
      <xdr:row>58</xdr:row>
      <xdr:rowOff>158997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01307"/>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158997</xdr:rowOff>
    </xdr:from>
    <xdr:to>
      <xdr:col>50</xdr:col>
      <xdr:colOff>114300</xdr:colOff>
      <xdr:row>58</xdr:row>
      <xdr:rowOff>167151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03097"/>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164750</xdr:rowOff>
    </xdr:from>
    <xdr:to>
      <xdr:col>45</xdr:col>
      <xdr:colOff>177800</xdr:colOff>
      <xdr:row>58</xdr:row>
      <xdr:rowOff>167151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08850"/>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164750</xdr:rowOff>
    </xdr:from>
    <xdr:to>
      <xdr:col>41</xdr:col>
      <xdr:colOff>50800</xdr:colOff>
      <xdr:row>58</xdr:row>
      <xdr:rowOff>167113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0885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106407</xdr:rowOff>
    </xdr:from>
    <xdr:to>
      <xdr:col>55</xdr:col>
      <xdr:colOff>50800</xdr:colOff>
      <xdr:row>59</xdr:row>
      <xdr:rowOff>36557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21334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108197</xdr:rowOff>
    </xdr:from>
    <xdr:to>
      <xdr:col>50</xdr:col>
      <xdr:colOff>165100</xdr:colOff>
      <xdr:row>59</xdr:row>
      <xdr:rowOff>38347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29474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4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116351</xdr:rowOff>
    </xdr:from>
    <xdr:to>
      <xdr:col>46</xdr:col>
      <xdr:colOff>38100</xdr:colOff>
      <xdr:row>59</xdr:row>
      <xdr:rowOff>46501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37628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113950</xdr:rowOff>
    </xdr:from>
    <xdr:to>
      <xdr:col>41</xdr:col>
      <xdr:colOff>101600</xdr:colOff>
      <xdr:row>59</xdr:row>
      <xdr:rowOff>44100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35227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116313</xdr:rowOff>
    </xdr:from>
    <xdr:to>
      <xdr:col>36</xdr:col>
      <xdr:colOff>165100</xdr:colOff>
      <xdr:row>59</xdr:row>
      <xdr:rowOff>46463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37590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21132</xdr:rowOff>
    </xdr:from>
    <xdr:to>
      <xdr:col>55</xdr:col>
      <xdr:colOff>0</xdr:colOff>
      <xdr:row>79</xdr:row>
      <xdr:rowOff>22428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65682"/>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143205</xdr:rowOff>
    </xdr:from>
    <xdr:to>
      <xdr:col>50</xdr:col>
      <xdr:colOff>114300</xdr:colOff>
      <xdr:row>79</xdr:row>
      <xdr:rowOff>22428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1630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143205</xdr:rowOff>
    </xdr:from>
    <xdr:to>
      <xdr:col>45</xdr:col>
      <xdr:colOff>177800</xdr:colOff>
      <xdr:row>78</xdr:row>
      <xdr:rowOff>165703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16305"/>
          <a:ext cx="8890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163513</xdr:rowOff>
    </xdr:from>
    <xdr:to>
      <xdr:col>41</xdr:col>
      <xdr:colOff>50800</xdr:colOff>
      <xdr:row>78</xdr:row>
      <xdr:rowOff>165703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36613"/>
          <a:ext cx="8890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141782</xdr:rowOff>
    </xdr:from>
    <xdr:to>
      <xdr:col>55</xdr:col>
      <xdr:colOff>50800</xdr:colOff>
      <xdr:row>79</xdr:row>
      <xdr:rowOff>71932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56709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143078</xdr:rowOff>
    </xdr:from>
    <xdr:to>
      <xdr:col>50</xdr:col>
      <xdr:colOff>165100</xdr:colOff>
      <xdr:row>79</xdr:row>
      <xdr:rowOff>73228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64355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92405</xdr:rowOff>
    </xdr:from>
    <xdr:to>
      <xdr:col>46</xdr:col>
      <xdr:colOff>38100</xdr:colOff>
      <xdr:row>79</xdr:row>
      <xdr:rowOff>22555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13682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114903</xdr:rowOff>
    </xdr:from>
    <xdr:to>
      <xdr:col>41</xdr:col>
      <xdr:colOff>101600</xdr:colOff>
      <xdr:row>79</xdr:row>
      <xdr:rowOff>45053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36180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8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112713</xdr:rowOff>
    </xdr:from>
    <xdr:to>
      <xdr:col>36</xdr:col>
      <xdr:colOff>165100</xdr:colOff>
      <xdr:row>79</xdr:row>
      <xdr:rowOff>42863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33990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7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84023</xdr:rowOff>
    </xdr:from>
    <xdr:to>
      <xdr:col>55</xdr:col>
      <xdr:colOff>0</xdr:colOff>
      <xdr:row>96</xdr:row>
      <xdr:rowOff>98450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43223"/>
          <a:ext cx="8382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98450</xdr:rowOff>
    </xdr:from>
    <xdr:to>
      <xdr:col>50</xdr:col>
      <xdr:colOff>114300</xdr:colOff>
      <xdr:row>96</xdr:row>
      <xdr:rowOff>151194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57650"/>
          <a:ext cx="889000" cy="5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151194</xdr:rowOff>
    </xdr:from>
    <xdr:to>
      <xdr:col>45</xdr:col>
      <xdr:colOff>177800</xdr:colOff>
      <xdr:row>97</xdr:row>
      <xdr:rowOff>7010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10394"/>
          <a:ext cx="889000" cy="2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7010</xdr:rowOff>
    </xdr:from>
    <xdr:to>
      <xdr:col>41</xdr:col>
      <xdr:colOff>50800</xdr:colOff>
      <xdr:row>97</xdr:row>
      <xdr:rowOff>19889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37660"/>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33223</xdr:rowOff>
    </xdr:from>
    <xdr:to>
      <xdr:col>55</xdr:col>
      <xdr:colOff>50800</xdr:colOff>
      <xdr:row>96</xdr:row>
      <xdr:rowOff>134823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11650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47650</xdr:rowOff>
    </xdr:from>
    <xdr:to>
      <xdr:col>50</xdr:col>
      <xdr:colOff>165100</xdr:colOff>
      <xdr:row>96</xdr:row>
      <xdr:rowOff>149250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140377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100394</xdr:rowOff>
    </xdr:from>
    <xdr:to>
      <xdr:col>46</xdr:col>
      <xdr:colOff>38100</xdr:colOff>
      <xdr:row>97</xdr:row>
      <xdr:rowOff>30544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127660</xdr:rowOff>
    </xdr:from>
    <xdr:to>
      <xdr:col>41</xdr:col>
      <xdr:colOff>101600</xdr:colOff>
      <xdr:row>97</xdr:row>
      <xdr:rowOff>57810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48937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140539</xdr:rowOff>
    </xdr:from>
    <xdr:to>
      <xdr:col>36</xdr:col>
      <xdr:colOff>165100</xdr:colOff>
      <xdr:row>97</xdr:row>
      <xdr:rowOff>70689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61816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2834</xdr:rowOff>
    </xdr:from>
    <xdr:to>
      <xdr:col>85</xdr:col>
      <xdr:colOff>127000</xdr:colOff>
      <xdr:row>38</xdr:row>
      <xdr:rowOff>12892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7934"/>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12892</xdr:rowOff>
    </xdr:from>
    <xdr:to>
      <xdr:col>81</xdr:col>
      <xdr:colOff>50800</xdr:colOff>
      <xdr:row>38</xdr:row>
      <xdr:rowOff>42611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27992"/>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42611</xdr:rowOff>
    </xdr:from>
    <xdr:to>
      <xdr:col>76</xdr:col>
      <xdr:colOff>114300</xdr:colOff>
      <xdr:row>38</xdr:row>
      <xdr:rowOff>81276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57711"/>
          <a:ext cx="889000" cy="3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55542</xdr:rowOff>
    </xdr:from>
    <xdr:to>
      <xdr:col>71</xdr:col>
      <xdr:colOff>177800</xdr:colOff>
      <xdr:row>38</xdr:row>
      <xdr:rowOff>81276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70642"/>
          <a:ext cx="889000" cy="2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123484</xdr:rowOff>
    </xdr:from>
    <xdr:to>
      <xdr:col>85</xdr:col>
      <xdr:colOff>177800</xdr:colOff>
      <xdr:row>38</xdr:row>
      <xdr:rowOff>53634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101911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133542</xdr:rowOff>
    </xdr:from>
    <xdr:to>
      <xdr:col>81</xdr:col>
      <xdr:colOff>101600</xdr:colOff>
      <xdr:row>38</xdr:row>
      <xdr:rowOff>63692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80219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163261</xdr:rowOff>
    </xdr:from>
    <xdr:to>
      <xdr:col>76</xdr:col>
      <xdr:colOff>165100</xdr:colOff>
      <xdr:row>38</xdr:row>
      <xdr:rowOff>93411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0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109937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8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30476</xdr:rowOff>
    </xdr:from>
    <xdr:to>
      <xdr:col>72</xdr:col>
      <xdr:colOff>38100</xdr:colOff>
      <xdr:row>38</xdr:row>
      <xdr:rowOff>132076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123203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4742</xdr:rowOff>
    </xdr:from>
    <xdr:to>
      <xdr:col>67</xdr:col>
      <xdr:colOff>101600</xdr:colOff>
      <xdr:row>38</xdr:row>
      <xdr:rowOff>106342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97469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133647</xdr:rowOff>
    </xdr:from>
    <xdr:to>
      <xdr:col>85</xdr:col>
      <xdr:colOff>127000</xdr:colOff>
      <xdr:row>57</xdr:row>
      <xdr:rowOff>92197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34847"/>
          <a:ext cx="838200" cy="13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91095</xdr:rowOff>
    </xdr:from>
    <xdr:to>
      <xdr:col>81</xdr:col>
      <xdr:colOff>50800</xdr:colOff>
      <xdr:row>57</xdr:row>
      <xdr:rowOff>92197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63745"/>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91095</xdr:rowOff>
    </xdr:from>
    <xdr:to>
      <xdr:col>76</xdr:col>
      <xdr:colOff>114300</xdr:colOff>
      <xdr:row>57</xdr:row>
      <xdr:rowOff>132362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3745"/>
          <a:ext cx="889000" cy="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56631</xdr:rowOff>
    </xdr:from>
    <xdr:to>
      <xdr:col>71</xdr:col>
      <xdr:colOff>177800</xdr:colOff>
      <xdr:row>57</xdr:row>
      <xdr:rowOff>132362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9281"/>
          <a:ext cx="889000" cy="7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82847</xdr:rowOff>
    </xdr:from>
    <xdr:to>
      <xdr:col>85</xdr:col>
      <xdr:colOff>177800</xdr:colOff>
      <xdr:row>57</xdr:row>
      <xdr:rowOff>12997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8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105724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41397</xdr:rowOff>
    </xdr:from>
    <xdr:to>
      <xdr:col>81</xdr:col>
      <xdr:colOff>101600</xdr:colOff>
      <xdr:row>57</xdr:row>
      <xdr:rowOff>142997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134124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40295</xdr:rowOff>
    </xdr:from>
    <xdr:to>
      <xdr:col>76</xdr:col>
      <xdr:colOff>165100</xdr:colOff>
      <xdr:row>57</xdr:row>
      <xdr:rowOff>141895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133022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81562</xdr:rowOff>
    </xdr:from>
    <xdr:to>
      <xdr:col>72</xdr:col>
      <xdr:colOff>38100</xdr:colOff>
      <xdr:row>58</xdr:row>
      <xdr:rowOff>11712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5831</xdr:rowOff>
    </xdr:from>
    <xdr:to>
      <xdr:col>67</xdr:col>
      <xdr:colOff>101600</xdr:colOff>
      <xdr:row>57</xdr:row>
      <xdr:rowOff>107431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98558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78270</xdr:rowOff>
    </xdr:from>
    <xdr:to>
      <xdr:col>85</xdr:col>
      <xdr:colOff>127000</xdr:colOff>
      <xdr:row>96</xdr:row>
      <xdr:rowOff>99937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37470"/>
          <a:ext cx="838200" cy="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65291</xdr:rowOff>
    </xdr:from>
    <xdr:to>
      <xdr:col>81</xdr:col>
      <xdr:colOff>50800</xdr:colOff>
      <xdr:row>96</xdr:row>
      <xdr:rowOff>78270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24491"/>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62878</xdr:rowOff>
    </xdr:from>
    <xdr:to>
      <xdr:col>76</xdr:col>
      <xdr:colOff>114300</xdr:colOff>
      <xdr:row>96</xdr:row>
      <xdr:rowOff>65291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2207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35128</xdr:rowOff>
    </xdr:from>
    <xdr:to>
      <xdr:col>71</xdr:col>
      <xdr:colOff>177800</xdr:colOff>
      <xdr:row>96</xdr:row>
      <xdr:rowOff>62878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94328"/>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49137</xdr:rowOff>
    </xdr:from>
    <xdr:to>
      <xdr:col>85</xdr:col>
      <xdr:colOff>177800</xdr:colOff>
      <xdr:row>96</xdr:row>
      <xdr:rowOff>150737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72014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27470</xdr:rowOff>
    </xdr:from>
    <xdr:to>
      <xdr:col>81</xdr:col>
      <xdr:colOff>101600</xdr:colOff>
      <xdr:row>96</xdr:row>
      <xdr:rowOff>129070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145597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14491</xdr:rowOff>
    </xdr:from>
    <xdr:to>
      <xdr:col>76</xdr:col>
      <xdr:colOff>165100</xdr:colOff>
      <xdr:row>96</xdr:row>
      <xdr:rowOff>116091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132618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12078</xdr:rowOff>
    </xdr:from>
    <xdr:to>
      <xdr:col>72</xdr:col>
      <xdr:colOff>38100</xdr:colOff>
      <xdr:row>96</xdr:row>
      <xdr:rowOff>113678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130205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4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155778</xdr:rowOff>
    </xdr:from>
    <xdr:to>
      <xdr:col>67</xdr:col>
      <xdr:colOff>101600</xdr:colOff>
      <xdr:row>96</xdr:row>
      <xdr:rowOff>85928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102455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1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民生費については</a:t>
          </a:r>
          <a:r>
            <a:rPr kumimoji="1" lang="ja-JP" altLang="en-US" sz="1100">
              <a:solidFill>
                <a:sysClr val="windowText" lastClr="000000"/>
              </a:solidFill>
              <a:effectLst/>
              <a:latin typeface="+mn-lt"/>
              <a:ea typeface="+mn-ea"/>
              <a:cs typeface="+mn-cs"/>
            </a:rPr>
            <a:t>、住民一人当たり</a:t>
          </a:r>
          <a:r>
            <a:rPr kumimoji="1" lang="en-US" altLang="ja-JP" sz="1100">
              <a:solidFill>
                <a:sysClr val="windowText" lastClr="000000"/>
              </a:solidFill>
              <a:effectLst/>
              <a:latin typeface="+mn-lt"/>
              <a:ea typeface="+mn-ea"/>
              <a:cs typeface="+mn-cs"/>
            </a:rPr>
            <a:t>152,075</a:t>
          </a:r>
          <a:r>
            <a:rPr kumimoji="1" lang="ja-JP" altLang="en-US" sz="1100">
              <a:solidFill>
                <a:sysClr val="windowText" lastClr="000000"/>
              </a:solidFill>
              <a:effectLst/>
              <a:latin typeface="+mn-lt"/>
              <a:ea typeface="+mn-ea"/>
              <a:cs typeface="+mn-cs"/>
            </a:rPr>
            <a:t>円となっている。</a:t>
          </a:r>
          <a:r>
            <a:rPr lang="ja-JP" altLang="en-US" sz="1100" b="0" i="0" u="none" strike="noStrike" baseline="0">
              <a:solidFill>
                <a:schemeClr val="dk1"/>
              </a:solidFill>
              <a:latin typeface="+mn-lt"/>
              <a:ea typeface="+mn-ea"/>
              <a:cs typeface="+mn-cs"/>
            </a:rPr>
            <a:t>民生費のうち児童福祉行政に要する経費である児童福祉費が令和</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年度から増加しており、主に</a:t>
          </a:r>
          <a:r>
            <a:rPr kumimoji="1" lang="ja-JP" altLang="en-US" sz="1100">
              <a:solidFill>
                <a:sysClr val="windowText" lastClr="000000"/>
              </a:solidFill>
              <a:effectLst/>
              <a:latin typeface="+mn-lt"/>
              <a:ea typeface="+mn-ea"/>
              <a:cs typeface="+mn-cs"/>
            </a:rPr>
            <a:t>児童手当支給事業の増加や</a:t>
          </a:r>
          <a:r>
            <a:rPr lang="ja-JP" altLang="en-US" sz="1100" b="0" i="0" u="none" strike="noStrike" baseline="0">
              <a:solidFill>
                <a:sysClr val="windowText" lastClr="000000"/>
              </a:solidFill>
              <a:latin typeface="+mn-lt"/>
              <a:ea typeface="+mn-ea"/>
              <a:cs typeface="+mn-cs"/>
            </a:rPr>
            <a:t>子育てのための施設利用給付事業の増加によるものである。</a:t>
          </a:r>
          <a:endParaRPr lang="en-US" altLang="ja-JP" sz="1100" b="0" i="0" u="none" strike="noStrike" baseline="0">
            <a:solidFill>
              <a:sysClr val="windowText" lastClr="000000"/>
            </a:solidFill>
            <a:latin typeface="+mn-lt"/>
            <a:ea typeface="+mn-ea"/>
            <a:cs typeface="+mn-cs"/>
          </a:endParaRPr>
        </a:p>
        <a:p>
          <a:r>
            <a:rPr kumimoji="1" lang="ja-JP" altLang="ja-JP" sz="1100" b="0" i="0" baseline="0">
              <a:solidFill>
                <a:sysClr val="windowText" lastClr="000000"/>
              </a:solidFill>
              <a:effectLst/>
              <a:latin typeface="+mn-lt"/>
              <a:ea typeface="+mn-ea"/>
              <a:cs typeface="+mn-cs"/>
            </a:rPr>
            <a:t>教育費については、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76,324</a:t>
          </a:r>
          <a:r>
            <a:rPr kumimoji="1" lang="ja-JP" altLang="ja-JP" sz="1100">
              <a:solidFill>
                <a:schemeClr val="dk1"/>
              </a:solidFill>
              <a:effectLst/>
              <a:latin typeface="+mn-lt"/>
              <a:ea typeface="+mn-ea"/>
              <a:cs typeface="+mn-cs"/>
            </a:rPr>
            <a:t>円となっている。</a:t>
          </a:r>
          <a:r>
            <a:rPr kumimoji="1" lang="ja-JP" altLang="ja-JP" sz="1100" b="0" i="0" baseline="0">
              <a:solidFill>
                <a:sysClr val="windowText" lastClr="000000"/>
              </a:solidFill>
              <a:effectLst/>
              <a:latin typeface="+mn-lt"/>
              <a:ea typeface="+mn-ea"/>
              <a:cs typeface="+mn-cs"/>
            </a:rPr>
            <a:t>良好な教育環境を維持するため、小中学校</a:t>
          </a:r>
          <a:r>
            <a:rPr kumimoji="1" lang="ja-JP" altLang="en-US" sz="1100" b="0" i="0" baseline="0">
              <a:solidFill>
                <a:sysClr val="windowText" lastClr="000000"/>
              </a:solidFill>
              <a:effectLst/>
              <a:latin typeface="+mn-lt"/>
              <a:ea typeface="+mn-ea"/>
              <a:cs typeface="+mn-cs"/>
            </a:rPr>
            <a:t>体育館空調設備設置工事</a:t>
          </a:r>
          <a:r>
            <a:rPr kumimoji="1" lang="ja-JP" altLang="ja-JP" sz="1100" b="0" i="0" baseline="0">
              <a:solidFill>
                <a:sysClr val="windowText" lastClr="000000"/>
              </a:solidFill>
              <a:effectLst/>
              <a:latin typeface="+mn-lt"/>
              <a:ea typeface="+mn-ea"/>
              <a:cs typeface="+mn-cs"/>
            </a:rPr>
            <a:t>や中学校トイレ改修工事に伴い増加</a:t>
          </a:r>
          <a:r>
            <a:rPr kumimoji="1" lang="ja-JP" altLang="en-US" sz="1100" b="0" i="0" baseline="0">
              <a:solidFill>
                <a:sysClr val="windowText" lastClr="000000"/>
              </a:solidFill>
              <a:effectLst/>
              <a:latin typeface="+mn-lt"/>
              <a:ea typeface="+mn-ea"/>
              <a:cs typeface="+mn-cs"/>
            </a:rPr>
            <a:t>となった</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公債費については、</a:t>
          </a:r>
          <a:r>
            <a:rPr lang="ja-JP" altLang="en-US" sz="1100" b="0" i="0" baseline="0">
              <a:solidFill>
                <a:sysClr val="windowText" lastClr="000000"/>
              </a:solidFill>
              <a:effectLst/>
              <a:latin typeface="+mn-lt"/>
              <a:ea typeface="+mn-ea"/>
              <a:cs typeface="+mn-cs"/>
            </a:rPr>
            <a:t>令和元年度</a:t>
          </a:r>
          <a:r>
            <a:rPr lang="ja-JP" altLang="ja-JP" sz="1100" b="0" i="0" baseline="0">
              <a:solidFill>
                <a:sysClr val="windowText" lastClr="000000"/>
              </a:solidFill>
              <a:effectLst/>
              <a:latin typeface="+mn-lt"/>
              <a:ea typeface="+mn-ea"/>
              <a:cs typeface="+mn-cs"/>
            </a:rPr>
            <a:t>から減少傾向にあるものの、</a:t>
          </a:r>
          <a:r>
            <a:rPr lang="ja-JP" altLang="en-US" sz="1100" b="0" i="0" baseline="0">
              <a:solidFill>
                <a:sysClr val="windowText" lastClr="000000"/>
              </a:solidFill>
              <a:effectLst/>
              <a:latin typeface="+mn-lt"/>
              <a:ea typeface="+mn-ea"/>
              <a:cs typeface="+mn-cs"/>
            </a:rPr>
            <a:t>都市計画道路整備事業や小中学校施設改修工事など比較的規模も大きい事業が続いており、</a:t>
          </a:r>
          <a:r>
            <a:rPr lang="ja-JP" altLang="ja-JP" sz="1100" b="0" i="0" baseline="0">
              <a:solidFill>
                <a:sysClr val="windowText" lastClr="000000"/>
              </a:solidFill>
              <a:effectLst/>
              <a:latin typeface="+mn-lt"/>
              <a:ea typeface="+mn-ea"/>
              <a:cs typeface="+mn-cs"/>
            </a:rPr>
            <a:t>類似団体平均を上回る状況</a:t>
          </a:r>
          <a:r>
            <a:rPr lang="ja-JP" altLang="en-US" sz="1100" b="0" i="0" baseline="0">
              <a:solidFill>
                <a:sysClr val="windowText" lastClr="000000"/>
              </a:solidFill>
              <a:effectLst/>
              <a:latin typeface="+mn-lt"/>
              <a:ea typeface="+mn-ea"/>
              <a:cs typeface="+mn-cs"/>
            </a:rPr>
            <a:t>である</a:t>
          </a:r>
          <a:r>
            <a:rPr lang="ja-JP" altLang="ja-JP" sz="1100" b="0" i="0" baseline="0">
              <a:solidFill>
                <a:sysClr val="windowText" lastClr="000000"/>
              </a:solidFill>
              <a:effectLst/>
              <a:latin typeface="+mn-lt"/>
              <a:ea typeface="+mn-ea"/>
              <a:cs typeface="+mn-cs"/>
            </a:rPr>
            <a:t>。今後は、令和</a:t>
          </a:r>
          <a:r>
            <a:rPr lang="en-US" altLang="ja-JP" sz="1100" b="0" i="0" baseline="0">
              <a:solidFill>
                <a:sysClr val="windowText" lastClr="000000"/>
              </a:solidFill>
              <a:effectLst/>
              <a:latin typeface="+mn-lt"/>
              <a:ea typeface="+mn-ea"/>
              <a:cs typeface="+mn-cs"/>
            </a:rPr>
            <a:t>6</a:t>
          </a:r>
          <a:r>
            <a:rPr lang="ja-JP" altLang="ja-JP" sz="1100" b="0" i="0" baseline="0">
              <a:solidFill>
                <a:sysClr val="windowText" lastClr="000000"/>
              </a:solidFill>
              <a:effectLst/>
              <a:latin typeface="+mn-lt"/>
              <a:ea typeface="+mn-ea"/>
              <a:cs typeface="+mn-cs"/>
            </a:rPr>
            <a:t>年度～令和</a:t>
          </a:r>
          <a:r>
            <a:rPr lang="en-US" altLang="ja-JP" sz="1100" b="0" i="0" baseline="0">
              <a:solidFill>
                <a:sysClr val="windowText" lastClr="000000"/>
              </a:solidFill>
              <a:effectLst/>
              <a:latin typeface="+mn-lt"/>
              <a:ea typeface="+mn-ea"/>
              <a:cs typeface="+mn-cs"/>
            </a:rPr>
            <a:t>8</a:t>
          </a:r>
          <a:r>
            <a:rPr lang="ja-JP" altLang="ja-JP" sz="1100" b="0" i="0" baseline="0">
              <a:solidFill>
                <a:sysClr val="windowText" lastClr="000000"/>
              </a:solidFill>
              <a:effectLst/>
              <a:latin typeface="+mn-lt"/>
              <a:ea typeface="+mn-ea"/>
              <a:cs typeface="+mn-cs"/>
            </a:rPr>
            <a:t>年度にかけて予定している大型の施設更新事業に伴う起債の償還が令和９年以降始まる見込みの為、類似団体平均に比べ高止まりとなることが見込まれる。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財政調整基金残高は、適切な財源確保と歳出の精査により、決算剰余金を積み立てるとともに、最低水準の取り崩しに努めている。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年度は財政調整基金残高と今後の公共施設更新等に係る負担を勘案し、公共施設マネジメント基金への積立を優先したため、</a:t>
          </a:r>
          <a:r>
            <a:rPr lang="ja-JP" altLang="ja-JP" sz="1100" b="0" i="0">
              <a:solidFill>
                <a:schemeClr val="dk1"/>
              </a:solidFill>
              <a:effectLst/>
              <a:latin typeface="+mn-lt"/>
              <a:ea typeface="+mn-ea"/>
              <a:cs typeface="+mn-cs"/>
            </a:rPr>
            <a:t>前年度比</a:t>
          </a:r>
          <a:r>
            <a:rPr lang="en-US" altLang="ja-JP" sz="1100" b="0" i="0">
              <a:solidFill>
                <a:schemeClr val="dk1"/>
              </a:solidFill>
              <a:effectLst/>
              <a:latin typeface="+mn-lt"/>
              <a:ea typeface="+mn-ea"/>
              <a:cs typeface="+mn-cs"/>
            </a:rPr>
            <a:t>2.16</a:t>
          </a:r>
          <a:r>
            <a:rPr lang="ja-JP" altLang="ja-JP" sz="1100" b="0" i="0">
              <a:solidFill>
                <a:schemeClr val="dk1"/>
              </a:solidFill>
              <a:effectLst/>
              <a:latin typeface="+mn-lt"/>
              <a:ea typeface="+mn-ea"/>
              <a:cs typeface="+mn-cs"/>
            </a:rPr>
            <a:t>ポイント減少している。また、</a:t>
          </a:r>
          <a:r>
            <a:rPr lang="ja-JP" altLang="en-US" sz="1100" b="0" i="0">
              <a:solidFill>
                <a:schemeClr val="dk1"/>
              </a:solidFill>
              <a:effectLst/>
              <a:latin typeface="+mn-lt"/>
              <a:ea typeface="+mn-ea"/>
              <a:cs typeface="+mn-cs"/>
            </a:rPr>
            <a:t>このことにより積立額よりも取崩し額が多くなり、</a:t>
          </a:r>
          <a:r>
            <a:rPr lang="ja-JP" altLang="ja-JP" sz="1100" b="0" i="0">
              <a:solidFill>
                <a:schemeClr val="dk1"/>
              </a:solidFill>
              <a:effectLst/>
              <a:latin typeface="+mn-lt"/>
              <a:ea typeface="+mn-ea"/>
              <a:cs typeface="+mn-cs"/>
            </a:rPr>
            <a:t>実質単年度収支</a:t>
          </a:r>
          <a:r>
            <a:rPr lang="ja-JP" altLang="en-US" sz="1100" b="0" i="0">
              <a:solidFill>
                <a:schemeClr val="dk1"/>
              </a:solidFill>
              <a:effectLst/>
              <a:latin typeface="+mn-lt"/>
              <a:ea typeface="+mn-ea"/>
              <a:cs typeface="+mn-cs"/>
            </a:rPr>
            <a:t>の</a:t>
          </a:r>
          <a:r>
            <a:rPr lang="ja-JP" altLang="ja-JP" sz="1100" b="0" i="0">
              <a:solidFill>
                <a:schemeClr val="dk1"/>
              </a:solidFill>
              <a:effectLst/>
              <a:latin typeface="+mn-lt"/>
              <a:ea typeface="+mn-ea"/>
              <a:cs typeface="+mn-cs"/>
            </a:rPr>
            <a:t>割合</a:t>
          </a:r>
          <a:r>
            <a:rPr lang="ja-JP" altLang="en-US" sz="1100" b="0" i="0">
              <a:solidFill>
                <a:schemeClr val="dk1"/>
              </a:solidFill>
              <a:effectLst/>
              <a:latin typeface="+mn-lt"/>
              <a:ea typeface="+mn-ea"/>
              <a:cs typeface="+mn-cs"/>
            </a:rPr>
            <a:t>は</a:t>
          </a:r>
          <a:r>
            <a:rPr lang="en-US" altLang="ja-JP" sz="1100" b="0" i="0">
              <a:solidFill>
                <a:schemeClr val="dk1"/>
              </a:solidFill>
              <a:effectLst/>
              <a:latin typeface="+mn-lt"/>
              <a:ea typeface="+mn-ea"/>
              <a:cs typeface="+mn-cs"/>
            </a:rPr>
            <a:t>1.08</a:t>
          </a:r>
          <a:r>
            <a:rPr lang="ja-JP" altLang="ja-JP" sz="1100" b="0" i="0">
              <a:solidFill>
                <a:schemeClr val="dk1"/>
              </a:solidFill>
              <a:effectLst/>
              <a:latin typeface="+mn-lt"/>
              <a:ea typeface="+mn-ea"/>
              <a:cs typeface="+mn-cs"/>
            </a:rPr>
            <a:t>ポイントの減となっている。</a:t>
          </a:r>
          <a:endParaRPr lang="en-US" altLang="ja-JP"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後も安定的に行政サービス提供できるよう、財政調整基金残高の水準を維持しつつ健全な行政運営に努めていく。</a:t>
          </a:r>
          <a:endParaRPr lang="ja-JP" altLang="ja-JP">
            <a:effectLst/>
          </a:endParaRPr>
        </a:p>
        <a:p>
          <a:endParaRPr lang="en-US" altLang="ja-JP" sz="1100" b="0" i="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9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9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9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9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9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9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9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9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9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9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9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9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9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9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9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9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9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9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9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の構造については、前年度より</a:t>
          </a:r>
          <a:r>
            <a:rPr kumimoji="1" lang="en-US" altLang="ja-JP" sz="1100">
              <a:solidFill>
                <a:schemeClr val="dk1"/>
              </a:solidFill>
              <a:effectLst/>
              <a:latin typeface="+mn-lt"/>
              <a:ea typeface="+mn-ea"/>
              <a:cs typeface="+mn-cs"/>
            </a:rPr>
            <a:t>364</a:t>
          </a:r>
          <a:r>
            <a:rPr kumimoji="1" lang="ja-JP" altLang="ja-JP" sz="1100">
              <a:solidFill>
                <a:schemeClr val="dk1"/>
              </a:solidFill>
              <a:effectLst/>
              <a:latin typeface="+mn-lt"/>
              <a:ea typeface="+mn-ea"/>
              <a:cs typeface="+mn-cs"/>
            </a:rPr>
            <a:t>百万円減少した。その主な要因としては、債務負担行為を設定していた都市計画道路用地取得事業の</a:t>
          </a:r>
          <a:r>
            <a:rPr kumimoji="1" lang="ja-JP" altLang="en-US" sz="1100">
              <a:solidFill>
                <a:schemeClr val="dk1"/>
              </a:solidFill>
              <a:effectLst/>
              <a:latin typeface="+mn-lt"/>
              <a:ea typeface="+mn-ea"/>
              <a:cs typeface="+mn-cs"/>
            </a:rPr>
            <a:t>終了や</a:t>
          </a:r>
          <a:r>
            <a:rPr kumimoji="1" lang="ja-JP" altLang="ja-JP" sz="1100">
              <a:solidFill>
                <a:schemeClr val="dk1"/>
              </a:solidFill>
              <a:effectLst/>
              <a:latin typeface="+mn-lt"/>
              <a:ea typeface="+mn-ea"/>
              <a:cs typeface="+mn-cs"/>
            </a:rPr>
            <a:t>公共施設マネジメント基金の積立てによる充当可能基金の増があげられる。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しかし、今後藤久保地域拠点施設整備等事業の借入金の償還が始まり比率が上昇することが見込まれることから、今後も充当可能基金の積立や公共施設マネジメント基本計画等に基づく計画的な施設投資を行い、地方債の新規発行額を抑制し、財政の健全化に努める。</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BW34" sqref="BW34:BX34"/>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17335348</v>
      </c>
      <c r="BO4" s="358"/>
      <c r="BP4" s="358"/>
      <c r="BQ4" s="358"/>
      <c r="BR4" s="358"/>
      <c r="BS4" s="358"/>
      <c r="BT4" s="358"/>
      <c r="BU4" s="359"/>
      <c r="BV4" s="357">
        <v>16176508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11.7</v>
      </c>
      <c r="CU4" s="364"/>
      <c r="CV4" s="364"/>
      <c r="CW4" s="364"/>
      <c r="CX4" s="364"/>
      <c r="CY4" s="364"/>
      <c r="CZ4" s="364"/>
      <c r="DA4" s="365"/>
      <c r="DB4" s="363">
        <v>11.9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16201082</v>
      </c>
      <c r="BO5" s="395"/>
      <c r="BP5" s="395"/>
      <c r="BQ5" s="395"/>
      <c r="BR5" s="395"/>
      <c r="BS5" s="395"/>
      <c r="BT5" s="395"/>
      <c r="BU5" s="396"/>
      <c r="BV5" s="394">
        <v>15056160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89.6</v>
      </c>
      <c r="CU5" s="392"/>
      <c r="CV5" s="392"/>
      <c r="CW5" s="392"/>
      <c r="CX5" s="392"/>
      <c r="CY5" s="392"/>
      <c r="CZ5" s="392"/>
      <c r="DA5" s="393"/>
      <c r="DB5" s="391">
        <v>88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1134266</v>
      </c>
      <c r="BO6" s="395"/>
      <c r="BP6" s="395"/>
      <c r="BQ6" s="395"/>
      <c r="BR6" s="395"/>
      <c r="BS6" s="395"/>
      <c r="BT6" s="395"/>
      <c r="BU6" s="396"/>
      <c r="BV6" s="394">
        <v>1120348</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89.6</v>
      </c>
      <c r="CU6" s="432"/>
      <c r="CV6" s="432"/>
      <c r="CW6" s="432"/>
      <c r="CX6" s="432"/>
      <c r="CY6" s="432"/>
      <c r="CZ6" s="432"/>
      <c r="DA6" s="433"/>
      <c r="DB6" s="431">
        <v>88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41092</v>
      </c>
      <c r="BO7" s="395"/>
      <c r="BP7" s="395"/>
      <c r="BQ7" s="395"/>
      <c r="BR7" s="395"/>
      <c r="BS7" s="395"/>
      <c r="BT7" s="395"/>
      <c r="BU7" s="396"/>
      <c r="BV7" s="394">
        <v>22760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9306960</v>
      </c>
      <c r="CU7" s="395"/>
      <c r="CV7" s="395"/>
      <c r="CW7" s="395"/>
      <c r="CX7" s="395"/>
      <c r="CY7" s="395"/>
      <c r="CZ7" s="395"/>
      <c r="DA7" s="396"/>
      <c r="DB7" s="394">
        <v>9246151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1093174</v>
      </c>
      <c r="BO8" s="395"/>
      <c r="BP8" s="395"/>
      <c r="BQ8" s="395"/>
      <c r="BR8" s="395"/>
      <c r="BS8" s="395"/>
      <c r="BT8" s="395"/>
      <c r="BU8" s="396"/>
      <c r="BV8" s="394">
        <v>1097588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1.0900000000000001</v>
      </c>
      <c r="CU8" s="435"/>
      <c r="CV8" s="435"/>
      <c r="CW8" s="435"/>
      <c r="CX8" s="435"/>
      <c r="CY8" s="435"/>
      <c r="CZ8" s="435"/>
      <c r="DA8" s="436"/>
      <c r="DB8" s="434">
        <v>1.06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38434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-4414</v>
      </c>
      <c r="BO9" s="395"/>
      <c r="BP9" s="395"/>
      <c r="BQ9" s="395"/>
      <c r="BR9" s="395"/>
      <c r="BS9" s="395"/>
      <c r="BT9" s="395"/>
      <c r="BU9" s="396"/>
      <c r="BV9" s="394">
        <v>-314536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11.1</v>
      </c>
      <c r="CU9" s="392"/>
      <c r="CV9" s="392"/>
      <c r="CW9" s="392"/>
      <c r="CX9" s="392"/>
      <c r="CY9" s="392"/>
      <c r="CZ9" s="392"/>
      <c r="DA9" s="393"/>
      <c r="DB9" s="391">
        <v>12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38456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100408</v>
      </c>
      <c r="BO10" s="395"/>
      <c r="BP10" s="395"/>
      <c r="BQ10" s="395"/>
      <c r="BR10" s="395"/>
      <c r="BS10" s="395"/>
      <c r="BT10" s="395"/>
      <c r="BU10" s="396"/>
      <c r="BV10" s="394">
        <v>232624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37377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288926</v>
      </c>
      <c r="BO12" s="395"/>
      <c r="BP12" s="395"/>
      <c r="BQ12" s="395"/>
      <c r="BR12" s="395"/>
      <c r="BS12" s="395"/>
      <c r="BT12" s="395"/>
      <c r="BU12" s="396"/>
      <c r="BV12" s="394">
        <v>9205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36288</v>
      </c>
      <c r="S13" s="479"/>
      <c r="T13" s="479"/>
      <c r="U13" s="479"/>
      <c r="V13" s="480"/>
      <c r="W13" s="410" t="s">
        <v>131</v>
      </c>
      <c r="X13" s="411"/>
      <c r="Y13" s="411"/>
      <c r="Z13" s="411"/>
      <c r="AA13" s="411"/>
      <c r="AB13" s="401"/>
      <c r="AC13" s="445">
        <v>582</v>
      </c>
      <c r="AD13" s="446"/>
      <c r="AE13" s="446"/>
      <c r="AF13" s="446"/>
      <c r="AG13" s="488"/>
      <c r="AH13" s="445">
        <v>607</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-192932</v>
      </c>
      <c r="BO13" s="395"/>
      <c r="BP13" s="395"/>
      <c r="BQ13" s="395"/>
      <c r="BR13" s="395"/>
      <c r="BS13" s="395"/>
      <c r="BT13" s="395"/>
      <c r="BU13" s="396"/>
      <c r="BV13" s="394">
        <v>-91117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9.3000000000000007</v>
      </c>
      <c r="CU13" s="392"/>
      <c r="CV13" s="392"/>
      <c r="CW13" s="392"/>
      <c r="CX13" s="392"/>
      <c r="CY13" s="392"/>
      <c r="CZ13" s="392"/>
      <c r="DA13" s="393"/>
      <c r="DB13" s="391">
        <v>9.6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37453</v>
      </c>
      <c r="S14" s="479"/>
      <c r="T14" s="479"/>
      <c r="U14" s="479"/>
      <c r="V14" s="480"/>
      <c r="W14" s="384"/>
      <c r="X14" s="385"/>
      <c r="Y14" s="385"/>
      <c r="Z14" s="385"/>
      <c r="AA14" s="385"/>
      <c r="AB14" s="374"/>
      <c r="AC14" s="481">
        <v>3.5</v>
      </c>
      <c r="AD14" s="482"/>
      <c r="AE14" s="482"/>
      <c r="AF14" s="482"/>
      <c r="AG14" s="483"/>
      <c r="AH14" s="481">
        <v>3.7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39</v>
      </c>
      <c r="CU14" s="493"/>
      <c r="CV14" s="493"/>
      <c r="CW14" s="493"/>
      <c r="CX14" s="493"/>
      <c r="CY14" s="493"/>
      <c r="CZ14" s="493"/>
      <c r="DA14" s="494"/>
      <c r="DB14" s="492">
        <v>43.7</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36449</v>
      </c>
      <c r="S15" s="479"/>
      <c r="T15" s="479"/>
      <c r="U15" s="479"/>
      <c r="V15" s="480"/>
      <c r="W15" s="410" t="s">
        <v>137</v>
      </c>
      <c r="X15" s="411"/>
      <c r="Y15" s="411"/>
      <c r="Z15" s="411"/>
      <c r="AA15" s="411"/>
      <c r="AB15" s="401"/>
      <c r="AC15" s="445">
        <v>4054</v>
      </c>
      <c r="AD15" s="446"/>
      <c r="AE15" s="446"/>
      <c r="AF15" s="446"/>
      <c r="AG15" s="488"/>
      <c r="AH15" s="445">
        <v>4202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7201377</v>
      </c>
      <c r="BO15" s="358"/>
      <c r="BP15" s="358"/>
      <c r="BQ15" s="358"/>
      <c r="BR15" s="358"/>
      <c r="BS15" s="358"/>
      <c r="BT15" s="358"/>
      <c r="BU15" s="359"/>
      <c r="BV15" s="357">
        <v>7159786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24.1</v>
      </c>
      <c r="AD16" s="482"/>
      <c r="AE16" s="482"/>
      <c r="AF16" s="482"/>
      <c r="AG16" s="483"/>
      <c r="AH16" s="481">
        <v>25.9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6632876</v>
      </c>
      <c r="BO16" s="395"/>
      <c r="BP16" s="395"/>
      <c r="BQ16" s="395"/>
      <c r="BR16" s="395"/>
      <c r="BS16" s="395"/>
      <c r="BT16" s="395"/>
      <c r="BU16" s="396"/>
      <c r="BV16" s="394">
        <v>6449626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12156</v>
      </c>
      <c r="AD17" s="446"/>
      <c r="AE17" s="446"/>
      <c r="AF17" s="446"/>
      <c r="AG17" s="488"/>
      <c r="AH17" s="445">
        <v>11415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9306960</v>
      </c>
      <c r="BO17" s="395"/>
      <c r="BP17" s="395"/>
      <c r="BQ17" s="395"/>
      <c r="BR17" s="395"/>
      <c r="BS17" s="395"/>
      <c r="BT17" s="395"/>
      <c r="BU17" s="396"/>
      <c r="BV17" s="394">
        <v>9246151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15.33</v>
      </c>
      <c r="M18" s="518"/>
      <c r="N18" s="518"/>
      <c r="O18" s="518"/>
      <c r="P18" s="518"/>
      <c r="Q18" s="518"/>
      <c r="R18" s="519"/>
      <c r="S18" s="519"/>
      <c r="T18" s="519"/>
      <c r="U18" s="519"/>
      <c r="V18" s="520"/>
      <c r="W18" s="412"/>
      <c r="X18" s="413"/>
      <c r="Y18" s="413"/>
      <c r="Z18" s="413"/>
      <c r="AA18" s="413"/>
      <c r="AB18" s="404"/>
      <c r="AC18" s="521">
        <v>72.400000000000006</v>
      </c>
      <c r="AD18" s="522"/>
      <c r="AE18" s="522"/>
      <c r="AF18" s="522"/>
      <c r="AG18" s="523"/>
      <c r="AH18" s="521">
        <v>70.400000000000006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8678753</v>
      </c>
      <c r="BO18" s="395"/>
      <c r="BP18" s="395"/>
      <c r="BQ18" s="395"/>
      <c r="BR18" s="395"/>
      <c r="BS18" s="395"/>
      <c r="BT18" s="395"/>
      <c r="BU18" s="396"/>
      <c r="BV18" s="394">
        <v>8275213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2507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12189122</v>
      </c>
      <c r="BO19" s="395"/>
      <c r="BP19" s="395"/>
      <c r="BQ19" s="395"/>
      <c r="BR19" s="395"/>
      <c r="BS19" s="395"/>
      <c r="BT19" s="395"/>
      <c r="BU19" s="396"/>
      <c r="BV19" s="394">
        <v>11815303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15035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10455487</v>
      </c>
      <c r="BO22" s="358"/>
      <c r="BP22" s="358"/>
      <c r="BQ22" s="358"/>
      <c r="BR22" s="358"/>
      <c r="BS22" s="358"/>
      <c r="BT22" s="358"/>
      <c r="BU22" s="359"/>
      <c r="BV22" s="357">
        <v>10349518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1567561</v>
      </c>
      <c r="BO23" s="395"/>
      <c r="BP23" s="395"/>
      <c r="BQ23" s="395"/>
      <c r="BR23" s="395"/>
      <c r="BS23" s="395"/>
      <c r="BT23" s="395"/>
      <c r="BU23" s="396"/>
      <c r="BV23" s="394">
        <v>1907068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7500</v>
      </c>
      <c r="R24" s="446"/>
      <c r="S24" s="446"/>
      <c r="T24" s="446"/>
      <c r="U24" s="446"/>
      <c r="V24" s="488"/>
      <c r="W24" s="540"/>
      <c r="X24" s="541"/>
      <c r="Y24" s="542"/>
      <c r="Z24" s="444" t="s">
        <v>162</v>
      </c>
      <c r="AA24" s="424"/>
      <c r="AB24" s="424"/>
      <c r="AC24" s="424"/>
      <c r="AD24" s="424"/>
      <c r="AE24" s="424"/>
      <c r="AF24" s="424"/>
      <c r="AG24" s="425"/>
      <c r="AH24" s="445">
        <v>248</v>
      </c>
      <c r="AI24" s="446"/>
      <c r="AJ24" s="446"/>
      <c r="AK24" s="446"/>
      <c r="AL24" s="488"/>
      <c r="AM24" s="445">
        <v>768800</v>
      </c>
      <c r="AN24" s="446"/>
      <c r="AO24" s="446"/>
      <c r="AP24" s="446"/>
      <c r="AQ24" s="446"/>
      <c r="AR24" s="488"/>
      <c r="AS24" s="445">
        <v>3100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9693374</v>
      </c>
      <c r="BO24" s="395"/>
      <c r="BP24" s="395"/>
      <c r="BQ24" s="395"/>
      <c r="BR24" s="395"/>
      <c r="BS24" s="395"/>
      <c r="BT24" s="395"/>
      <c r="BU24" s="396"/>
      <c r="BV24" s="394">
        <v>9367206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6400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9101865</v>
      </c>
      <c r="BO25" s="358"/>
      <c r="BP25" s="358"/>
      <c r="BQ25" s="358"/>
      <c r="BR25" s="358"/>
      <c r="BS25" s="358"/>
      <c r="BT25" s="358"/>
      <c r="BU25" s="359"/>
      <c r="BV25" s="357">
        <v>10342620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6100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9402</v>
      </c>
      <c r="AN26" s="446"/>
      <c r="AO26" s="446"/>
      <c r="AP26" s="446"/>
      <c r="AQ26" s="446"/>
      <c r="AR26" s="488"/>
      <c r="AS26" s="445">
        <v>3134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3260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28413</v>
      </c>
      <c r="AN27" s="446"/>
      <c r="AO27" s="446"/>
      <c r="AP27" s="446"/>
      <c r="AQ27" s="446"/>
      <c r="AR27" s="488"/>
      <c r="AS27" s="445">
        <v>4059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2720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1793232</v>
      </c>
      <c r="BO28" s="358"/>
      <c r="BP28" s="358"/>
      <c r="BQ28" s="358"/>
      <c r="BR28" s="358"/>
      <c r="BS28" s="358"/>
      <c r="BT28" s="358"/>
      <c r="BU28" s="359"/>
      <c r="BV28" s="357">
        <v>1981750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13</v>
      </c>
      <c r="M29" s="446"/>
      <c r="N29" s="446"/>
      <c r="O29" s="446"/>
      <c r="P29" s="488"/>
      <c r="Q29" s="445">
        <v>2520</v>
      </c>
      <c r="R29" s="446"/>
      <c r="S29" s="446"/>
      <c r="T29" s="446"/>
      <c r="U29" s="446"/>
      <c r="V29" s="488"/>
      <c r="W29" s="543"/>
      <c r="X29" s="544"/>
      <c r="Y29" s="545"/>
      <c r="Z29" s="444" t="s">
        <v>177</v>
      </c>
      <c r="AA29" s="424"/>
      <c r="AB29" s="424"/>
      <c r="AC29" s="424"/>
      <c r="AD29" s="424"/>
      <c r="AE29" s="424"/>
      <c r="AF29" s="424"/>
      <c r="AG29" s="425"/>
      <c r="AH29" s="445">
        <v>255</v>
      </c>
      <c r="AI29" s="446"/>
      <c r="AJ29" s="446"/>
      <c r="AK29" s="446"/>
      <c r="AL29" s="488"/>
      <c r="AM29" s="445">
        <v>797213</v>
      </c>
      <c r="AN29" s="446"/>
      <c r="AO29" s="446"/>
      <c r="AP29" s="446"/>
      <c r="AQ29" s="446"/>
      <c r="AR29" s="488"/>
      <c r="AS29" s="445">
        <v>3126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2798071</v>
      </c>
      <c r="BO30" s="514"/>
      <c r="BP30" s="514"/>
      <c r="BQ30" s="514"/>
      <c r="BR30" s="514"/>
      <c r="BS30" s="514"/>
      <c r="BT30" s="514"/>
      <c r="BU30" s="515"/>
      <c r="BV30" s="513">
        <v>2481912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入間東部地区事務組合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三芳町土地開発公社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埼玉県後期高齢者医療広域連合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埼玉県後期高齢者医療広域連合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埼玉県市町村総合事務組合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埼玉県市町村総合事務組合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彩の国さいたま人づくり広域連合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NYB+EVnEoNZ67+WvHZIun7Mo1FrJzKrsyXmNU2mOlWRHfS9k3zepMB6z/Gyv2Dg2BT8OKuIxrXCL9PAyjfRchg==" saltValue="CzyBuKzLYmYxMBt00Hxj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75" zoomScaleNormal="75" zoomScaleSheetLayoutView="100" workbookViewId="0">
      <selection activeCell="K47" sqref="K47"/>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32" t="s">
        <v>30</v>
      </c>
      <c r="C41" s="1133"/>
      <c r="D41" s="103"/>
      <c r="E41" s="1138" t="s">
        <v>31</v>
      </c>
      <c r="F41" s="1138"/>
      <c r="G41" s="1138"/>
      <c r="H41" s="1139"/>
      <c r="I41" s="330">
        <v>12653</v>
      </c>
      <c r="J41" s="331">
        <v>11751</v>
      </c>
      <c r="K41" s="331">
        <v>11003</v>
      </c>
      <c r="L41" s="331">
        <v>10350</v>
      </c>
      <c r="M41" s="332">
        <v>10455</v>
      </c>
    </row>
    <row r="42" spans="2:13" ht="27.75" customHeight="1" x14ac:dyDescent="0.2">
      <c r="B42" s="1134"/>
      <c r="C42" s="1135"/>
      <c r="D42" s="104"/>
      <c r="E42" s="1140" t="s">
        <v>32</v>
      </c>
      <c r="F42" s="1140"/>
      <c r="G42" s="1140"/>
      <c r="H42" s="1141"/>
      <c r="I42" s="333">
        <v>490</v>
      </c>
      <c r="J42" s="334">
        <v>491</v>
      </c>
      <c r="K42" s="334">
        <v>601</v>
      </c>
      <c r="L42" s="334">
        <v>383</v>
      </c>
      <c r="M42" s="335">
        <v>209</v>
      </c>
    </row>
    <row r="43" spans="2:13" ht="27.75" customHeight="1" x14ac:dyDescent="0.2">
      <c r="B43" s="1134"/>
      <c r="C43" s="1135"/>
      <c r="D43" s="104"/>
      <c r="E43" s="1140" t="s">
        <v>33</v>
      </c>
      <c r="F43" s="1140"/>
      <c r="G43" s="1140"/>
      <c r="H43" s="1141"/>
      <c r="I43" s="333">
        <v>853</v>
      </c>
      <c r="J43" s="334">
        <v>799</v>
      </c>
      <c r="K43" s="334">
        <v>729</v>
      </c>
      <c r="L43" s="334">
        <v>678</v>
      </c>
      <c r="M43" s="335">
        <v>605</v>
      </c>
    </row>
    <row r="44" spans="2:13" ht="27.75" customHeight="1" x14ac:dyDescent="0.2">
      <c r="B44" s="1134"/>
      <c r="C44" s="1135"/>
      <c r="D44" s="104"/>
      <c r="E44" s="1140" t="s">
        <v>34</v>
      </c>
      <c r="F44" s="1140"/>
      <c r="G44" s="1140"/>
      <c r="H44" s="1141"/>
      <c r="I44" s="333">
        <v>692</v>
      </c>
      <c r="J44" s="334">
        <v>612</v>
      </c>
      <c r="K44" s="334">
        <v>575</v>
      </c>
      <c r="L44" s="334">
        <v>546</v>
      </c>
      <c r="M44" s="335">
        <v>538</v>
      </c>
    </row>
    <row r="45" spans="2:13" ht="27.75" customHeight="1" x14ac:dyDescent="0.2">
      <c r="B45" s="1134"/>
      <c r="C45" s="1135"/>
      <c r="D45" s="104"/>
      <c r="E45" s="1140" t="s">
        <v>35</v>
      </c>
      <c r="F45" s="1140"/>
      <c r="G45" s="1140"/>
      <c r="H45" s="1141"/>
      <c r="I45" s="333">
        <v>1125</v>
      </c>
      <c r="J45" s="334">
        <v>981</v>
      </c>
      <c r="K45" s="334">
        <v>933</v>
      </c>
      <c r="L45" s="334">
        <v>1010</v>
      </c>
      <c r="M45" s="335">
        <v>954</v>
      </c>
    </row>
    <row r="46" spans="2:13" ht="27.75" customHeight="1" x14ac:dyDescent="0.2">
      <c r="B46" s="1134"/>
      <c r="C46" s="1135"/>
      <c r="D46" s="105"/>
      <c r="E46" s="1140" t="s">
        <v>36</v>
      </c>
      <c r="F46" s="1140"/>
      <c r="G46" s="1140"/>
      <c r="H46" s="1141"/>
      <c r="I46" s="333" t="s">
        <v>485</v>
      </c>
      <c r="J46" s="334" t="s">
        <v>485</v>
      </c>
      <c r="K46" s="334" t="s">
        <v>485</v>
      </c>
      <c r="L46" s="334" t="s">
        <v>485</v>
      </c>
      <c r="M46" s="335" t="s">
        <v>485</v>
      </c>
    </row>
    <row r="47" spans="2:13" ht="27.75" customHeight="1" x14ac:dyDescent="0.2">
      <c r="B47" s="1134"/>
      <c r="C47" s="1135"/>
      <c r="D47" s="106"/>
      <c r="E47" s="1142" t="s">
        <v>37</v>
      </c>
      <c r="F47" s="1143"/>
      <c r="G47" s="1143"/>
      <c r="H47" s="1144"/>
      <c r="I47" s="333" t="s">
        <v>485</v>
      </c>
      <c r="J47" s="334" t="s">
        <v>485</v>
      </c>
      <c r="K47" s="334" t="s">
        <v>485</v>
      </c>
      <c r="L47" s="334" t="s">
        <v>485</v>
      </c>
      <c r="M47" s="335" t="s">
        <v>485</v>
      </c>
    </row>
    <row r="48" spans="2:13" ht="27.75" customHeight="1" x14ac:dyDescent="0.2">
      <c r="B48" s="1134"/>
      <c r="C48" s="1135"/>
      <c r="D48" s="104"/>
      <c r="E48" s="1140" t="s">
        <v>38</v>
      </c>
      <c r="F48" s="1140"/>
      <c r="G48" s="1140"/>
      <c r="H48" s="1141"/>
      <c r="I48" s="333" t="s">
        <v>485</v>
      </c>
      <c r="J48" s="334" t="s">
        <v>485</v>
      </c>
      <c r="K48" s="334" t="s">
        <v>485</v>
      </c>
      <c r="L48" s="334" t="s">
        <v>485</v>
      </c>
      <c r="M48" s="335" t="s">
        <v>485</v>
      </c>
    </row>
    <row r="49" spans="2:13" ht="27.75" customHeight="1" x14ac:dyDescent="0.2">
      <c r="B49" s="1136"/>
      <c r="C49" s="1137"/>
      <c r="D49" s="104"/>
      <c r="E49" s="1140" t="s">
        <v>39</v>
      </c>
      <c r="F49" s="1140"/>
      <c r="G49" s="1140"/>
      <c r="H49" s="1141"/>
      <c r="I49" s="333" t="s">
        <v>485</v>
      </c>
      <c r="J49" s="334" t="s">
        <v>485</v>
      </c>
      <c r="K49" s="334" t="s">
        <v>485</v>
      </c>
      <c r="L49" s="334" t="s">
        <v>485</v>
      </c>
      <c r="M49" s="335" t="s">
        <v>485</v>
      </c>
    </row>
    <row r="50" spans="2:13" ht="27.75" customHeight="1" x14ac:dyDescent="0.2">
      <c r="B50" s="1145" t="s">
        <v>40</v>
      </c>
      <c r="C50" s="1146"/>
      <c r="D50" s="107"/>
      <c r="E50" s="1140" t="s">
        <v>41</v>
      </c>
      <c r="F50" s="1140"/>
      <c r="G50" s="1140"/>
      <c r="H50" s="1141"/>
      <c r="I50" s="333">
        <v>2074</v>
      </c>
      <c r="J50" s="334">
        <v>2270</v>
      </c>
      <c r="K50" s="334">
        <v>3090</v>
      </c>
      <c r="L50" s="334">
        <v>4235</v>
      </c>
      <c r="M50" s="335">
        <v>4537</v>
      </c>
    </row>
    <row r="51" spans="2:13" ht="27.75" customHeight="1" x14ac:dyDescent="0.2">
      <c r="B51" s="1134"/>
      <c r="C51" s="1135"/>
      <c r="D51" s="104"/>
      <c r="E51" s="1140" t="s">
        <v>42</v>
      </c>
      <c r="F51" s="1140"/>
      <c r="G51" s="1140"/>
      <c r="H51" s="1141"/>
      <c r="I51" s="333">
        <v>996</v>
      </c>
      <c r="J51" s="334">
        <v>1777</v>
      </c>
      <c r="K51" s="334">
        <v>1648</v>
      </c>
      <c r="L51" s="334">
        <v>1592</v>
      </c>
      <c r="M51" s="335">
        <v>1462</v>
      </c>
    </row>
    <row r="52" spans="2:13" ht="27.75" customHeight="1" x14ac:dyDescent="0.2">
      <c r="B52" s="1136"/>
      <c r="C52" s="1137"/>
      <c r="D52" s="104"/>
      <c r="E52" s="1140" t="s">
        <v>43</v>
      </c>
      <c r="F52" s="1140"/>
      <c r="G52" s="1140"/>
      <c r="H52" s="1141"/>
      <c r="I52" s="333">
        <v>4773</v>
      </c>
      <c r="J52" s="334">
        <v>4248</v>
      </c>
      <c r="K52" s="334">
        <v>3759</v>
      </c>
      <c r="L52" s="334">
        <v>3314</v>
      </c>
      <c r="M52" s="335">
        <v>3302</v>
      </c>
    </row>
    <row r="53" spans="2:13" ht="27.75" customHeight="1" thickBot="1" x14ac:dyDescent="0.25">
      <c r="B53" s="1147" t="s">
        <v>19</v>
      </c>
      <c r="C53" s="1148"/>
      <c r="D53" s="108"/>
      <c r="E53" s="1149" t="s">
        <v>44</v>
      </c>
      <c r="F53" s="1149"/>
      <c r="G53" s="1149"/>
      <c r="H53" s="1150"/>
      <c r="I53" s="336">
        <v>7969</v>
      </c>
      <c r="J53" s="337">
        <v>6340</v>
      </c>
      <c r="K53" s="337">
        <v>5343</v>
      </c>
      <c r="L53" s="337">
        <v>3825</v>
      </c>
      <c r="M53" s="338">
        <v>3461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vbB1NU5UvZqqBwuh7xJllCySnylhYb11QH4tgGVjeXYaYAUPffMDMh+zwpfBfS3nbwvNtoEwrp3O1TUqtLrvA==" saltValue="OFfiWJ+tzR4uljh5cOJ9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9" zoomScale="75" zoomScaleNormal="75" zoomScaleSheetLayoutView="100" workbookViewId="0">
      <selection activeCell="G35" sqref="G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5" t="s">
        <v>531</v>
      </c>
      <c r="D34" s="1155"/>
      <c r="E34" s="1156"/>
      <c r="F34" s="32">
        <v>8.66</v>
      </c>
      <c r="G34" s="33">
        <v>10.71</v>
      </c>
      <c r="H34" s="33">
        <v>11.63</v>
      </c>
      <c r="I34" s="33">
        <v>12.18</v>
      </c>
      <c r="J34" s="34">
        <v>13.85</v>
      </c>
      <c r="K34" s="22"/>
      <c r="L34" s="22"/>
      <c r="M34" s="22"/>
      <c r="N34" s="22"/>
      <c r="O34" s="22"/>
      <c r="P34" s="22"/>
    </row>
    <row r="35" spans="1:16" ht="39" customHeight="1" x14ac:dyDescent="0.2">
      <c r="A35" s="22"/>
      <c r="B35" s="35"/>
      <c r="C35" s="1151" t="s">
        <v>532</v>
      </c>
      <c r="D35" s="1151"/>
      <c r="E35" s="1152"/>
      <c r="F35" s="36">
        <v>10.73</v>
      </c>
      <c r="G35" s="37">
        <v>13.17</v>
      </c>
      <c r="H35" s="37">
        <v>15.88</v>
      </c>
      <c r="I35" s="37">
        <v>11.87</v>
      </c>
      <c r="J35" s="38">
        <v>11.74</v>
      </c>
      <c r="K35" s="22"/>
      <c r="L35" s="22"/>
      <c r="M35" s="22"/>
      <c r="N35" s="22"/>
      <c r="O35" s="22"/>
      <c r="P35" s="22"/>
    </row>
    <row r="36" spans="1:16" ht="39" customHeight="1" x14ac:dyDescent="0.2">
      <c r="A36" s="22"/>
      <c r="B36" s="35"/>
      <c r="C36" s="1151" t="s">
        <v>533</v>
      </c>
      <c r="D36" s="1151"/>
      <c r="E36" s="1152"/>
      <c r="F36" s="36">
        <v>17.05</v>
      </c>
      <c r="G36" s="37">
        <v>17.22</v>
      </c>
      <c r="H36" s="37">
        <v>15.11</v>
      </c>
      <c r="I36" s="37">
        <v>12.74</v>
      </c>
      <c r="J36" s="38">
        <v>11.05</v>
      </c>
      <c r="K36" s="22"/>
      <c r="L36" s="22"/>
      <c r="M36" s="22"/>
      <c r="N36" s="22"/>
      <c r="O36" s="22"/>
      <c r="P36" s="22"/>
    </row>
    <row r="37" spans="1:16" ht="39" customHeight="1" x14ac:dyDescent="0.2">
      <c r="A37" s="22"/>
      <c r="B37" s="35"/>
      <c r="C37" s="1151" t="s">
        <v>534</v>
      </c>
      <c r="D37" s="1151"/>
      <c r="E37" s="1152"/>
      <c r="F37" s="36">
        <v>2.89</v>
      </c>
      <c r="G37" s="37">
        <v>1.99</v>
      </c>
      <c r="H37" s="37">
        <v>1.95</v>
      </c>
      <c r="I37" s="37">
        <v>2.2799999999999998</v>
      </c>
      <c r="J37" s="38">
        <v>1.43</v>
      </c>
      <c r="K37" s="22"/>
      <c r="L37" s="22"/>
      <c r="M37" s="22"/>
      <c r="N37" s="22"/>
      <c r="O37" s="22"/>
      <c r="P37" s="22"/>
    </row>
    <row r="38" spans="1:16" ht="39" customHeight="1" x14ac:dyDescent="0.2">
      <c r="A38" s="22"/>
      <c r="B38" s="35"/>
      <c r="C38" s="1151" t="s">
        <v>535</v>
      </c>
      <c r="D38" s="1151"/>
      <c r="E38" s="1152"/>
      <c r="F38" s="36">
        <v>1.44</v>
      </c>
      <c r="G38" s="37">
        <v>1.82</v>
      </c>
      <c r="H38" s="37">
        <v>1.47</v>
      </c>
      <c r="I38" s="37">
        <v>0.39</v>
      </c>
      <c r="J38" s="38">
        <v>0.63</v>
      </c>
      <c r="K38" s="22"/>
      <c r="L38" s="22"/>
      <c r="M38" s="22"/>
      <c r="N38" s="22"/>
      <c r="O38" s="22"/>
      <c r="P38" s="22"/>
    </row>
    <row r="39" spans="1:16" ht="39" customHeight="1" x14ac:dyDescent="0.2">
      <c r="A39" s="22"/>
      <c r="B39" s="35"/>
      <c r="C39" s="1151" t="s">
        <v>536</v>
      </c>
      <c r="D39" s="1151"/>
      <c r="E39" s="1152"/>
      <c r="F39" s="36">
        <v>0.1</v>
      </c>
      <c r="G39" s="37">
        <v>0.2</v>
      </c>
      <c r="H39" s="37">
        <v>0.27</v>
      </c>
      <c r="I39" s="37">
        <v>0.05</v>
      </c>
      <c r="J39" s="38">
        <v>0.04</v>
      </c>
      <c r="K39" s="22"/>
      <c r="L39" s="22"/>
      <c r="M39" s="22"/>
      <c r="N39" s="22"/>
      <c r="O39" s="22"/>
      <c r="P39" s="22"/>
    </row>
    <row r="40" spans="1:16" ht="39" customHeight="1" x14ac:dyDescent="0.2">
      <c r="A40" s="22"/>
      <c r="B40" s="35"/>
      <c r="C40" s="1151"/>
      <c r="D40" s="1151"/>
      <c r="E40" s="1152"/>
      <c r="F40" s="36"/>
      <c r="G40" s="37"/>
      <c r="H40" s="37"/>
      <c r="I40" s="37"/>
      <c r="J40" s="38"/>
      <c r="K40" s="22"/>
      <c r="L40" s="22"/>
      <c r="M40" s="22"/>
      <c r="N40" s="22"/>
      <c r="O40" s="22"/>
      <c r="P40" s="22"/>
    </row>
    <row r="41" spans="1:16" ht="39" customHeight="1" x14ac:dyDescent="0.2">
      <c r="A41" s="22"/>
      <c r="B41" s="35"/>
      <c r="C41" s="1151"/>
      <c r="D41" s="1151"/>
      <c r="E41" s="1152"/>
      <c r="F41" s="36"/>
      <c r="G41" s="37"/>
      <c r="H41" s="37"/>
      <c r="I41" s="37"/>
      <c r="J41" s="38"/>
      <c r="K41" s="22"/>
      <c r="L41" s="22"/>
      <c r="M41" s="22"/>
      <c r="N41" s="22"/>
      <c r="O41" s="22"/>
      <c r="P41" s="22"/>
    </row>
    <row r="42" spans="1:16" ht="39" customHeight="1" x14ac:dyDescent="0.2">
      <c r="A42" s="22"/>
      <c r="B42" s="39"/>
      <c r="C42" s="1151" t="s">
        <v>537</v>
      </c>
      <c r="D42" s="1151"/>
      <c r="E42" s="1152"/>
      <c r="F42" s="36" t="s">
        <v>485</v>
      </c>
      <c r="G42" s="37" t="s">
        <v>485</v>
      </c>
      <c r="H42" s="37" t="s">
        <v>485</v>
      </c>
      <c r="I42" s="37" t="s">
        <v>485</v>
      </c>
      <c r="J42" s="38" t="s">
        <v>485</v>
      </c>
      <c r="K42" s="22"/>
      <c r="L42" s="22"/>
      <c r="M42" s="22"/>
      <c r="N42" s="22"/>
      <c r="O42" s="22"/>
      <c r="P42" s="22"/>
    </row>
    <row r="43" spans="1:16" ht="39" customHeight="1" thickBot="1" x14ac:dyDescent="0.25">
      <c r="A43" s="22"/>
      <c r="B43" s="40"/>
      <c r="C43" s="1153" t="s">
        <v>538</v>
      </c>
      <c r="D43" s="1153"/>
      <c r="E43" s="1154"/>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SCl4pFeiRuAm2RbqZSKfzv01tcsXjJC6Syxk5Xpy3PfphpY9r00Mw3+i6G5JSSK615NG8sKrvyYr9B7SXegtw==" saltValue="VZNUHzbjnA6gaG0p/xpu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75" zoomScaleNormal="75" zoomScaleSheetLayoutView="55" workbookViewId="0">
      <selection activeCell="Q62" sqref="Q62"/>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57" t="s">
        <v>9</v>
      </c>
      <c r="C45" s="1158"/>
      <c r="D45" s="56"/>
      <c r="E45" s="1163" t="s">
        <v>10</v>
      </c>
      <c r="F45" s="1163"/>
      <c r="G45" s="1163"/>
      <c r="H45" s="1163"/>
      <c r="I45" s="1163"/>
      <c r="J45" s="1164"/>
      <c r="K45" s="57">
        <v>1572</v>
      </c>
      <c r="L45" s="58">
        <v>1482</v>
      </c>
      <c r="M45" s="58">
        <v>1466</v>
      </c>
      <c r="N45" s="58">
        <v>1417</v>
      </c>
      <c r="O45" s="59">
        <v>1350</v>
      </c>
      <c r="P45" s="46"/>
      <c r="Q45" s="46"/>
      <c r="R45" s="46"/>
      <c r="S45" s="46"/>
      <c r="T45" s="46"/>
      <c r="U45" s="46"/>
    </row>
    <row r="46" spans="1:21" ht="30.75" customHeight="1" x14ac:dyDescent="0.2">
      <c r="A46" s="46"/>
      <c r="B46" s="1159"/>
      <c r="C46" s="1160"/>
      <c r="D46" s="60"/>
      <c r="E46" s="1165" t="s">
        <v>11</v>
      </c>
      <c r="F46" s="1165"/>
      <c r="G46" s="1165"/>
      <c r="H46" s="1165"/>
      <c r="I46" s="1165"/>
      <c r="J46" s="1166"/>
      <c r="K46" s="61" t="s">
        <v>485</v>
      </c>
      <c r="L46" s="62" t="s">
        <v>485</v>
      </c>
      <c r="M46" s="62" t="s">
        <v>485</v>
      </c>
      <c r="N46" s="62" t="s">
        <v>485</v>
      </c>
      <c r="O46" s="63" t="s">
        <v>485</v>
      </c>
      <c r="P46" s="46"/>
      <c r="Q46" s="46"/>
      <c r="R46" s="46"/>
      <c r="S46" s="46"/>
      <c r="T46" s="46"/>
      <c r="U46" s="46"/>
    </row>
    <row r="47" spans="1:21" ht="30.75" customHeight="1" x14ac:dyDescent="0.2">
      <c r="A47" s="46"/>
      <c r="B47" s="1159"/>
      <c r="C47" s="1160"/>
      <c r="D47" s="60"/>
      <c r="E47" s="1165" t="s">
        <v>12</v>
      </c>
      <c r="F47" s="1165"/>
      <c r="G47" s="1165"/>
      <c r="H47" s="1165"/>
      <c r="I47" s="1165"/>
      <c r="J47" s="1166"/>
      <c r="K47" s="61" t="s">
        <v>485</v>
      </c>
      <c r="L47" s="62" t="s">
        <v>485</v>
      </c>
      <c r="M47" s="62" t="s">
        <v>485</v>
      </c>
      <c r="N47" s="62" t="s">
        <v>485</v>
      </c>
      <c r="O47" s="63" t="s">
        <v>485</v>
      </c>
      <c r="P47" s="46"/>
      <c r="Q47" s="46"/>
      <c r="R47" s="46"/>
      <c r="S47" s="46"/>
      <c r="T47" s="46"/>
      <c r="U47" s="46"/>
    </row>
    <row r="48" spans="1:21" ht="30.75" customHeight="1" x14ac:dyDescent="0.2">
      <c r="A48" s="46"/>
      <c r="B48" s="1159"/>
      <c r="C48" s="1160"/>
      <c r="D48" s="60"/>
      <c r="E48" s="1165" t="s">
        <v>13</v>
      </c>
      <c r="F48" s="1165"/>
      <c r="G48" s="1165"/>
      <c r="H48" s="1165"/>
      <c r="I48" s="1165"/>
      <c r="J48" s="1166"/>
      <c r="K48" s="61">
        <v>125</v>
      </c>
      <c r="L48" s="62">
        <v>113</v>
      </c>
      <c r="M48" s="62">
        <v>101</v>
      </c>
      <c r="N48" s="62">
        <v>97</v>
      </c>
      <c r="O48" s="63">
        <v>86</v>
      </c>
      <c r="P48" s="46"/>
      <c r="Q48" s="46"/>
      <c r="R48" s="46"/>
      <c r="S48" s="46"/>
      <c r="T48" s="46"/>
      <c r="U48" s="46"/>
    </row>
    <row r="49" spans="1:21" ht="30.75" customHeight="1" x14ac:dyDescent="0.2">
      <c r="A49" s="46"/>
      <c r="B49" s="1159"/>
      <c r="C49" s="1160"/>
      <c r="D49" s="60"/>
      <c r="E49" s="1165" t="s">
        <v>14</v>
      </c>
      <c r="F49" s="1165"/>
      <c r="G49" s="1165"/>
      <c r="H49" s="1165"/>
      <c r="I49" s="1165"/>
      <c r="J49" s="1166"/>
      <c r="K49" s="61">
        <v>92</v>
      </c>
      <c r="L49" s="62">
        <v>100</v>
      </c>
      <c r="M49" s="62">
        <v>84</v>
      </c>
      <c r="N49" s="62">
        <v>82</v>
      </c>
      <c r="O49" s="63">
        <v>73</v>
      </c>
      <c r="P49" s="46"/>
      <c r="Q49" s="46"/>
      <c r="R49" s="46"/>
      <c r="S49" s="46"/>
      <c r="T49" s="46"/>
      <c r="U49" s="46"/>
    </row>
    <row r="50" spans="1:21" ht="30.75" customHeight="1" x14ac:dyDescent="0.2">
      <c r="A50" s="46"/>
      <c r="B50" s="1159"/>
      <c r="C50" s="1160"/>
      <c r="D50" s="60"/>
      <c r="E50" s="1165" t="s">
        <v>15</v>
      </c>
      <c r="F50" s="1165"/>
      <c r="G50" s="1165"/>
      <c r="H50" s="1165"/>
      <c r="I50" s="1165"/>
      <c r="J50" s="1166"/>
      <c r="K50" s="61" t="s">
        <v>485</v>
      </c>
      <c r="L50" s="62" t="s">
        <v>485</v>
      </c>
      <c r="M50" s="62" t="s">
        <v>485</v>
      </c>
      <c r="N50" s="62" t="s">
        <v>485</v>
      </c>
      <c r="O50" s="63" t="s">
        <v>485</v>
      </c>
      <c r="P50" s="46"/>
      <c r="Q50" s="46"/>
      <c r="R50" s="46"/>
      <c r="S50" s="46"/>
      <c r="T50" s="46"/>
      <c r="U50" s="46"/>
    </row>
    <row r="51" spans="1:21" ht="30.75" customHeight="1" x14ac:dyDescent="0.2">
      <c r="A51" s="46"/>
      <c r="B51" s="1161"/>
      <c r="C51" s="1162"/>
      <c r="D51" s="64"/>
      <c r="E51" s="1165" t="s">
        <v>16</v>
      </c>
      <c r="F51" s="1165"/>
      <c r="G51" s="1165"/>
      <c r="H51" s="1165"/>
      <c r="I51" s="1165"/>
      <c r="J51" s="1166"/>
      <c r="K51" s="61" t="s">
        <v>485</v>
      </c>
      <c r="L51" s="62" t="s">
        <v>485</v>
      </c>
      <c r="M51" s="62" t="s">
        <v>485</v>
      </c>
      <c r="N51" s="62" t="s">
        <v>485</v>
      </c>
      <c r="O51" s="63" t="s">
        <v>485</v>
      </c>
      <c r="P51" s="46"/>
      <c r="Q51" s="46"/>
      <c r="R51" s="46"/>
      <c r="S51" s="46"/>
      <c r="T51" s="46"/>
      <c r="U51" s="46"/>
    </row>
    <row r="52" spans="1:21" ht="30.75" customHeight="1" x14ac:dyDescent="0.2">
      <c r="A52" s="46"/>
      <c r="B52" s="1167" t="s">
        <v>17</v>
      </c>
      <c r="C52" s="1168"/>
      <c r="D52" s="64"/>
      <c r="E52" s="1165" t="s">
        <v>18</v>
      </c>
      <c r="F52" s="1165"/>
      <c r="G52" s="1165"/>
      <c r="H52" s="1165"/>
      <c r="I52" s="1165"/>
      <c r="J52" s="1166"/>
      <c r="K52" s="61">
        <v>922</v>
      </c>
      <c r="L52" s="62">
        <v>911</v>
      </c>
      <c r="M52" s="62">
        <v>831</v>
      </c>
      <c r="N52" s="62">
        <v>796</v>
      </c>
      <c r="O52" s="63">
        <v>715</v>
      </c>
      <c r="P52" s="46"/>
      <c r="Q52" s="46"/>
      <c r="R52" s="46"/>
      <c r="S52" s="46"/>
      <c r="T52" s="46"/>
      <c r="U52" s="46"/>
    </row>
    <row r="53" spans="1:21" ht="30.75" customHeight="1" thickBot="1" x14ac:dyDescent="0.25">
      <c r="A53" s="46"/>
      <c r="B53" s="1169" t="s">
        <v>19</v>
      </c>
      <c r="C53" s="1170"/>
      <c r="D53" s="65"/>
      <c r="E53" s="1171" t="s">
        <v>20</v>
      </c>
      <c r="F53" s="1171"/>
      <c r="G53" s="1171"/>
      <c r="H53" s="1171"/>
      <c r="I53" s="1171"/>
      <c r="J53" s="1172"/>
      <c r="K53" s="66">
        <v>867</v>
      </c>
      <c r="L53" s="67">
        <v>784</v>
      </c>
      <c r="M53" s="67">
        <v>820</v>
      </c>
      <c r="N53" s="67">
        <v>800</v>
      </c>
      <c r="O53" s="68">
        <v>794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73" t="s">
        <v>24</v>
      </c>
      <c r="C58" s="1174"/>
      <c r="D58" s="1179" t="s">
        <v>25</v>
      </c>
      <c r="E58" s="1180"/>
      <c r="F58" s="1180"/>
      <c r="G58" s="1180"/>
      <c r="H58" s="1180"/>
      <c r="I58" s="1180"/>
      <c r="J58" s="1181"/>
      <c r="K58" s="81"/>
      <c r="L58" s="82"/>
      <c r="M58" s="82"/>
      <c r="N58" s="82"/>
      <c r="O58" s="83"/>
    </row>
    <row r="59" spans="1:21" ht="31.5" customHeight="1" x14ac:dyDescent="0.2">
      <c r="B59" s="1175"/>
      <c r="C59" s="1176"/>
      <c r="D59" s="1182" t="s">
        <v>26</v>
      </c>
      <c r="E59" s="1183"/>
      <c r="F59" s="1183"/>
      <c r="G59" s="1183"/>
      <c r="H59" s="1183"/>
      <c r="I59" s="1183"/>
      <c r="J59" s="1184"/>
      <c r="K59" s="84"/>
      <c r="L59" s="85"/>
      <c r="M59" s="85"/>
      <c r="N59" s="85"/>
      <c r="O59" s="86"/>
    </row>
    <row r="60" spans="1:21" ht="31.5" customHeight="1" thickBot="1" x14ac:dyDescent="0.25">
      <c r="B60" s="1177"/>
      <c r="C60" s="1178"/>
      <c r="D60" s="1185" t="s">
        <v>27</v>
      </c>
      <c r="E60" s="1186"/>
      <c r="F60" s="1186"/>
      <c r="G60" s="1186"/>
      <c r="H60" s="1186"/>
      <c r="I60" s="1186"/>
      <c r="J60" s="118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Y/9GdaxInHGCglDPjhTNKHDl83ugRENWL1C9ZFVpVjzJHULNpAhxBiM3lNzUYUBCdofJt5v2ftEMwbsoA0Jxg==" saltValue="bbwhglvtGcNHriFdrGHf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50" zoomScaleNormal="5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1758</v>
      </c>
      <c r="G55" s="339">
        <v>1982</v>
      </c>
      <c r="H55" s="340">
        <v>1793</v>
      </c>
    </row>
    <row r="56" spans="2:8" ht="52.5" customHeight="1" x14ac:dyDescent="0.2">
      <c r="B56" s="120"/>
      <c r="C56" s="1198" t="s">
        <v>47</v>
      </c>
      <c r="D56" s="1198"/>
      <c r="E56" s="1199"/>
      <c r="F56" s="341" t="s">
        <v>485</v>
      </c>
      <c r="G56" s="341" t="s">
        <v>485</v>
      </c>
      <c r="H56" s="342" t="s">
        <v>485</v>
      </c>
    </row>
    <row r="57" spans="2:8" ht="53.25" customHeight="1" x14ac:dyDescent="0.2">
      <c r="B57" s="120"/>
      <c r="C57" s="1200" t="s">
        <v>48</v>
      </c>
      <c r="D57" s="1200"/>
      <c r="E57" s="1201"/>
      <c r="F57" s="343">
        <v>1773</v>
      </c>
      <c r="G57" s="343">
        <v>2482</v>
      </c>
      <c r="H57" s="344">
        <v>2798</v>
      </c>
    </row>
    <row r="58" spans="2:8" ht="45.75" customHeight="1" x14ac:dyDescent="0.2">
      <c r="B58" s="121"/>
      <c r="C58" s="1202" t="s">
        <v>554</v>
      </c>
      <c r="D58" s="1203"/>
      <c r="E58" s="1204"/>
      <c r="F58" s="345">
        <v>1122</v>
      </c>
      <c r="G58" s="345">
        <v>1945</v>
      </c>
      <c r="H58" s="346">
        <v>2383</v>
      </c>
    </row>
    <row r="59" spans="2:8" ht="45.75" customHeight="1" x14ac:dyDescent="0.2">
      <c r="B59" s="121"/>
      <c r="C59" s="1188" t="s">
        <v>556</v>
      </c>
      <c r="D59" s="1189"/>
      <c r="E59" s="1190"/>
      <c r="F59" s="345">
        <v>100</v>
      </c>
      <c r="G59" s="345">
        <v>150</v>
      </c>
      <c r="H59" s="346">
        <v>150</v>
      </c>
    </row>
    <row r="60" spans="2:8" ht="45.75" customHeight="1" x14ac:dyDescent="0.2">
      <c r="B60" s="121"/>
      <c r="C60" s="1188" t="s">
        <v>557</v>
      </c>
      <c r="D60" s="1189"/>
      <c r="E60" s="1190"/>
      <c r="F60" s="345">
        <v>100</v>
      </c>
      <c r="G60" s="345">
        <v>150</v>
      </c>
      <c r="H60" s="346">
        <v>150</v>
      </c>
    </row>
    <row r="61" spans="2:8" ht="45.75" customHeight="1" x14ac:dyDescent="0.2">
      <c r="B61" s="121"/>
      <c r="C61" s="1188" t="s">
        <v>558</v>
      </c>
      <c r="D61" s="1189"/>
      <c r="E61" s="1190"/>
      <c r="F61" s="345">
        <v>442</v>
      </c>
      <c r="G61" s="345">
        <v>250</v>
      </c>
      <c r="H61" s="346">
        <v>59</v>
      </c>
    </row>
    <row r="62" spans="2:8" ht="45.75" customHeight="1" thickBot="1" x14ac:dyDescent="0.25">
      <c r="B62" s="122"/>
      <c r="C62" s="1191" t="s">
        <v>555</v>
      </c>
      <c r="D62" s="1192"/>
      <c r="E62" s="1193"/>
      <c r="F62" s="347">
        <v>9</v>
      </c>
      <c r="G62" s="347">
        <v>7</v>
      </c>
      <c r="H62" s="348">
        <v>57</v>
      </c>
    </row>
    <row r="63" spans="2:8" ht="52.5" customHeight="1" thickBot="1" x14ac:dyDescent="0.25">
      <c r="B63" s="123"/>
      <c r="C63" s="1194" t="s">
        <v>49</v>
      </c>
      <c r="D63" s="1194"/>
      <c r="E63" s="1195"/>
      <c r="F63" s="349">
        <v>3532</v>
      </c>
      <c r="G63" s="349">
        <v>4464</v>
      </c>
      <c r="H63" s="350">
        <v>4591</v>
      </c>
    </row>
    <row r="64" spans="2:8" ht="13.2" x14ac:dyDescent="0.2"/>
  </sheetData>
  <sheetProtection algorithmName="SHA-512" hashValue="YogX94ssZABsutMIII2CJzMlm/E/ZRPnm6uentttNKmtNBgCLplfGKf+5mb4hdRLclPugEfdLaVkWEETYUmWKQ==" saltValue="9msIWF3EPwtEem7fc1jX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28264</v>
      </c>
      <c r="E3" s="142"/>
      <c r="F3" s="143">
        <v>52068</v>
      </c>
      <c r="G3" s="144"/>
      <c r="H3" s="145"/>
    </row>
    <row r="4" spans="1:8" x14ac:dyDescent="0.2">
      <c r="A4" s="146"/>
      <c r="B4" s="147"/>
      <c r="C4" s="148"/>
      <c r="D4" s="149">
        <v>14191</v>
      </c>
      <c r="E4" s="150"/>
      <c r="F4" s="151">
        <v>26936</v>
      </c>
      <c r="G4" s="152"/>
      <c r="H4" s="153"/>
    </row>
    <row r="5" spans="1:8" x14ac:dyDescent="0.2">
      <c r="A5" s="134" t="s">
        <v>518</v>
      </c>
      <c r="B5" s="139"/>
      <c r="C5" s="140"/>
      <c r="D5" s="141">
        <v>22118</v>
      </c>
      <c r="E5" s="142"/>
      <c r="F5" s="143">
        <v>47161</v>
      </c>
      <c r="G5" s="144"/>
      <c r="H5" s="145"/>
    </row>
    <row r="6" spans="1:8" x14ac:dyDescent="0.2">
      <c r="A6" s="146"/>
      <c r="B6" s="147"/>
      <c r="C6" s="148"/>
      <c r="D6" s="149">
        <v>13513</v>
      </c>
      <c r="E6" s="150"/>
      <c r="F6" s="151">
        <v>24595</v>
      </c>
      <c r="G6" s="152"/>
      <c r="H6" s="153"/>
    </row>
    <row r="7" spans="1:8" x14ac:dyDescent="0.2">
      <c r="A7" s="134" t="s">
        <v>519</v>
      </c>
      <c r="B7" s="139"/>
      <c r="C7" s="140"/>
      <c r="D7" s="141">
        <v>28298</v>
      </c>
      <c r="E7" s="142"/>
      <c r="F7" s="143">
        <v>43423</v>
      </c>
      <c r="G7" s="144"/>
      <c r="H7" s="145"/>
    </row>
    <row r="8" spans="1:8" x14ac:dyDescent="0.2">
      <c r="A8" s="146"/>
      <c r="B8" s="147"/>
      <c r="C8" s="148"/>
      <c r="D8" s="149">
        <v>17543</v>
      </c>
      <c r="E8" s="150"/>
      <c r="F8" s="151">
        <v>22207</v>
      </c>
      <c r="G8" s="152"/>
      <c r="H8" s="153"/>
    </row>
    <row r="9" spans="1:8" x14ac:dyDescent="0.2">
      <c r="A9" s="134" t="s">
        <v>520</v>
      </c>
      <c r="B9" s="139"/>
      <c r="C9" s="140"/>
      <c r="D9" s="141">
        <v>31842</v>
      </c>
      <c r="E9" s="142"/>
      <c r="F9" s="143">
        <v>45265</v>
      </c>
      <c r="G9" s="144"/>
      <c r="H9" s="145"/>
    </row>
    <row r="10" spans="1:8" x14ac:dyDescent="0.2">
      <c r="A10" s="146"/>
      <c r="B10" s="147"/>
      <c r="C10" s="148"/>
      <c r="D10" s="149">
        <v>23698</v>
      </c>
      <c r="E10" s="150"/>
      <c r="F10" s="151">
        <v>22600</v>
      </c>
      <c r="G10" s="152"/>
      <c r="H10" s="153"/>
    </row>
    <row r="11" spans="1:8" x14ac:dyDescent="0.2">
      <c r="A11" s="134" t="s">
        <v>521</v>
      </c>
      <c r="B11" s="139"/>
      <c r="C11" s="140"/>
      <c r="D11" s="141">
        <v>63006</v>
      </c>
      <c r="E11" s="142"/>
      <c r="F11" s="143">
        <v>54621</v>
      </c>
      <c r="G11" s="144"/>
      <c r="H11" s="145"/>
    </row>
    <row r="12" spans="1:8" x14ac:dyDescent="0.2">
      <c r="A12" s="146"/>
      <c r="B12" s="147"/>
      <c r="C12" s="154"/>
      <c r="D12" s="149">
        <v>46659</v>
      </c>
      <c r="E12" s="150"/>
      <c r="F12" s="151">
        <v>30892</v>
      </c>
      <c r="G12" s="152"/>
      <c r="H12" s="153"/>
    </row>
    <row r="13" spans="1:8" x14ac:dyDescent="0.2">
      <c r="A13" s="134"/>
      <c r="B13" s="139"/>
      <c r="C13" s="140"/>
      <c r="D13" s="141">
        <v>34706</v>
      </c>
      <c r="E13" s="142"/>
      <c r="F13" s="143">
        <v>48508</v>
      </c>
      <c r="G13" s="155"/>
      <c r="H13" s="145"/>
    </row>
    <row r="14" spans="1:8" x14ac:dyDescent="0.2">
      <c r="A14" s="146"/>
      <c r="B14" s="147"/>
      <c r="C14" s="148"/>
      <c r="D14" s="149">
        <v>23121</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10.74</v>
      </c>
      <c r="C19" s="156">
        <f>ROUND(VALUE(SUBSTITUTE(実質収支比率等に係る経年分析!G$48,"▲","-")),2)</f>
        <v>13.18</v>
      </c>
      <c r="D19" s="156">
        <f>ROUND(VALUE(SUBSTITUTE(実質収支比率等に係る経年分析!H$48,"▲","-")),2)</f>
        <v>15.88</v>
      </c>
      <c r="E19" s="156">
        <f>ROUND(VALUE(SUBSTITUTE(実質収支比率等に係る経年分析!I$48,"▲","-")),2)</f>
        <v>11.87</v>
      </c>
      <c r="F19" s="156">
        <f>ROUND(VALUE(SUBSTITUTE(実質収支比率等に係る経年分析!J$48,"▲","-")),2)</f>
        <v>11.75</v>
      </c>
    </row>
    <row r="20" spans="1:11" x14ac:dyDescent="0.2">
      <c r="A20" s="156" t="s">
        <v>53</v>
      </c>
      <c r="B20" s="156">
        <f>ROUND(VALUE(SUBSTITUTE(実質収支比率等に係る経年分析!F$47,"▲","-")),2)</f>
        <v>12.44</v>
      </c>
      <c r="C20" s="156">
        <f>ROUND(VALUE(SUBSTITUTE(実質収支比率等に係る経年分析!G$47,"▲","-")),2)</f>
        <v>17.079999999999998</v>
      </c>
      <c r="D20" s="156">
        <f>ROUND(VALUE(SUBSTITUTE(実質収支比率等に係る経年分析!H$47,"▲","-")),2)</f>
        <v>19.78</v>
      </c>
      <c r="E20" s="156">
        <f>ROUND(VALUE(SUBSTITUTE(実質収支比率等に係る経年分析!I$47,"▲","-")),2)</f>
        <v>21.43</v>
      </c>
      <c r="F20" s="156">
        <f>ROUND(VALUE(SUBSTITUTE(実質収支比率等に係る経年分析!J$47,"▲","-")),2)</f>
        <v>19.27</v>
      </c>
    </row>
    <row r="21" spans="1:11" x14ac:dyDescent="0.2">
      <c r="A21" s="156" t="s">
        <v>54</v>
      </c>
      <c r="B21" s="156">
        <f>IF(ISNUMBER(VALUE(SUBSTITUTE(実質収支比率等に係る経年分析!F$49,"▲","-"))),ROUND(VALUE(SUBSTITUTE(実質収支比率等に係る経年分析!F$49,"▲","-")),2),NA())</f>
        <v>4.9000000000000004</v>
      </c>
      <c r="C21" s="156">
        <f>IF(ISNUMBER(VALUE(SUBSTITUTE(実質収支比率等に係る経年分析!G$49,"▲","-"))),ROUND(VALUE(SUBSTITUTE(実質収支比率等に係る経年分析!G$49,"▲","-")),2),NA())</f>
        <v>6.68</v>
      </c>
      <c r="D21" s="156">
        <f>IF(ISNUMBER(VALUE(SUBSTITUTE(実質収支比率等に係る経年分析!H$49,"▲","-"))),ROUND(VALUE(SUBSTITUTE(実質収支比率等に係る経年分析!H$49,"▲","-")),2),NA())</f>
        <v>6.92</v>
      </c>
      <c r="E21" s="156">
        <f>IF(ISNUMBER(VALUE(SUBSTITUTE(実質収支比率等に係る経年分析!I$49,"▲","-"))),ROUND(VALUE(SUBSTITUTE(実質収支比率等に係る経年分析!I$49,"▲","-")),2),NA())</f>
        <v>-0.99</v>
      </c>
      <c r="F21" s="156">
        <f>IF(ISNUMBER(VALUE(SUBSTITUTE(実質収支比率等に係る経年分析!J$49,"▲","-"))),ROUND(VALUE(SUBSTITUTE(実質収支比率等に係る経年分析!J$49,"▲","-")),2),NA())</f>
        <v>-2.0699999999999998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国民健康保険事業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0.63</v>
      </c>
    </row>
    <row r="33" spans="1:16" x14ac:dyDescent="0.2">
      <c r="A33" s="157" t="str">
        <f>IF(連結実質赤字比率に係る赤字・黒字の構成分析!C$37="",NA(),連結実質赤字比率に係る赤字・黒字の構成分析!C$37)</f>
        <v>介護保険事業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2.89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2.2799999999999998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1.43</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17.22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15.11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12.74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11.05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10.73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13.17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15.88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11.87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11.74</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13.85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922</v>
      </c>
      <c r="E42" s="158"/>
      <c r="F42" s="158"/>
      <c r="G42" s="158">
        <f>'実質公債費比率（分子）の構造'!L$52</f>
        <v>911</v>
      </c>
      <c r="H42" s="158"/>
      <c r="I42" s="158"/>
      <c r="J42" s="158">
        <f>'実質公債費比率（分子）の構造'!M$52</f>
        <v>831</v>
      </c>
      <c r="K42" s="158"/>
      <c r="L42" s="158"/>
      <c r="M42" s="158">
        <f>'実質公債費比率（分子）の構造'!N$52</f>
        <v>796</v>
      </c>
      <c r="N42" s="158"/>
      <c r="O42" s="158"/>
      <c r="P42" s="158">
        <f>'実質公債費比率（分子）の構造'!O$52</f>
        <v>715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92</v>
      </c>
      <c r="C45" s="158"/>
      <c r="D45" s="158"/>
      <c r="E45" s="158">
        <f>'実質公債費比率（分子）の構造'!L$49</f>
        <v>100</v>
      </c>
      <c r="F45" s="158"/>
      <c r="G45" s="158"/>
      <c r="H45" s="158">
        <f>'実質公債費比率（分子）の構造'!M$49</f>
        <v>84</v>
      </c>
      <c r="I45" s="158"/>
      <c r="J45" s="158"/>
      <c r="K45" s="158">
        <f>'実質公債費比率（分子）の構造'!N$49</f>
        <v>82</v>
      </c>
      <c r="L45" s="158"/>
      <c r="M45" s="158"/>
      <c r="N45" s="158">
        <f>'実質公債費比率（分子）の構造'!O$49</f>
        <v>73</v>
      </c>
      <c r="O45" s="158"/>
      <c r="P45" s="158"/>
    </row>
    <row r="46" spans="1:16" x14ac:dyDescent="0.2">
      <c r="A46" s="158" t="s">
        <v>64</v>
      </c>
      <c r="B46" s="158">
        <f>'実質公債費比率（分子）の構造'!K$48</f>
        <v>125</v>
      </c>
      <c r="C46" s="158"/>
      <c r="D46" s="158"/>
      <c r="E46" s="158">
        <f>'実質公債費比率（分子）の構造'!L$48</f>
        <v>113</v>
      </c>
      <c r="F46" s="158"/>
      <c r="G46" s="158"/>
      <c r="H46" s="158">
        <f>'実質公債費比率（分子）の構造'!M$48</f>
        <v>101</v>
      </c>
      <c r="I46" s="158"/>
      <c r="J46" s="158"/>
      <c r="K46" s="158">
        <f>'実質公債費比率（分子）の構造'!N$48</f>
        <v>97</v>
      </c>
      <c r="L46" s="158"/>
      <c r="M46" s="158"/>
      <c r="N46" s="158">
        <f>'実質公債費比率（分子）の構造'!O$48</f>
        <v>86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1572</v>
      </c>
      <c r="C49" s="158"/>
      <c r="D49" s="158"/>
      <c r="E49" s="158">
        <f>'実質公債費比率（分子）の構造'!L$45</f>
        <v>1482</v>
      </c>
      <c r="F49" s="158"/>
      <c r="G49" s="158"/>
      <c r="H49" s="158">
        <f>'実質公債費比率（分子）の構造'!M$45</f>
        <v>1466</v>
      </c>
      <c r="I49" s="158"/>
      <c r="J49" s="158"/>
      <c r="K49" s="158">
        <f>'実質公債費比率（分子）の構造'!N$45</f>
        <v>1417</v>
      </c>
      <c r="L49" s="158"/>
      <c r="M49" s="158"/>
      <c r="N49" s="158">
        <f>'実質公債費比率（分子）の構造'!O$45</f>
        <v>1350</v>
      </c>
      <c r="O49" s="158"/>
      <c r="P49" s="158"/>
    </row>
    <row r="50" spans="1:16" x14ac:dyDescent="0.2">
      <c r="A50" s="158" t="s">
        <v>67</v>
      </c>
      <c r="B50" s="158" t="e">
        <f>NA()</f>
        <v>#N/A</v>
      </c>
      <c r="C50" s="158">
        <f>IF(ISNUMBER('実質公債費比率（分子）の構造'!K$53),'実質公債費比率（分子）の構造'!K$53,NA())</f>
        <v>867</v>
      </c>
      <c r="D50" s="158" t="e">
        <f>NA()</f>
        <v>#N/A</v>
      </c>
      <c r="E50" s="158" t="e">
        <f>NA()</f>
        <v>#N/A</v>
      </c>
      <c r="F50" s="158">
        <f>IF(ISNUMBER('実質公債費比率（分子）の構造'!L$53),'実質公債費比率（分子）の構造'!L$53,NA())</f>
        <v>784</v>
      </c>
      <c r="G50" s="158" t="e">
        <f>NA()</f>
        <v>#N/A</v>
      </c>
      <c r="H50" s="158" t="e">
        <f>NA()</f>
        <v>#N/A</v>
      </c>
      <c r="I50" s="158">
        <f>IF(ISNUMBER('実質公債費比率（分子）の構造'!M$53),'実質公債費比率（分子）の構造'!M$53,NA())</f>
        <v>820</v>
      </c>
      <c r="J50" s="158" t="e">
        <f>NA()</f>
        <v>#N/A</v>
      </c>
      <c r="K50" s="158" t="e">
        <f>NA()</f>
        <v>#N/A</v>
      </c>
      <c r="L50" s="158">
        <f>IF(ISNUMBER('実質公債費比率（分子）の構造'!N$53),'実質公債費比率（分子）の構造'!N$53,NA())</f>
        <v>800</v>
      </c>
      <c r="M50" s="158" t="e">
        <f>NA()</f>
        <v>#N/A</v>
      </c>
      <c r="N50" s="158" t="e">
        <f>NA()</f>
        <v>#N/A</v>
      </c>
      <c r="O50" s="158">
        <f>IF(ISNUMBER('実質公債費比率（分子）の構造'!O$53),'実質公債費比率（分子）の構造'!O$53,NA())</f>
        <v>794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4773</v>
      </c>
      <c r="E56" s="157"/>
      <c r="F56" s="157"/>
      <c r="G56" s="157">
        <f>'将来負担比率（分子）の構造'!J$52</f>
        <v>4248</v>
      </c>
      <c r="H56" s="157"/>
      <c r="I56" s="157"/>
      <c r="J56" s="157">
        <f>'将来負担比率（分子）の構造'!K$52</f>
        <v>3759</v>
      </c>
      <c r="K56" s="157"/>
      <c r="L56" s="157"/>
      <c r="M56" s="157">
        <f>'将来負担比率（分子）の構造'!L$52</f>
        <v>3314</v>
      </c>
      <c r="N56" s="157"/>
      <c r="O56" s="157"/>
      <c r="P56" s="157">
        <f>'将来負担比率（分子）の構造'!M$52</f>
        <v>3302</v>
      </c>
    </row>
    <row r="57" spans="1:16" x14ac:dyDescent="0.2">
      <c r="A57" s="157" t="s">
        <v>42</v>
      </c>
      <c r="B57" s="157"/>
      <c r="C57" s="157"/>
      <c r="D57" s="157">
        <f>'将来負担比率（分子）の構造'!I$51</f>
        <v>996</v>
      </c>
      <c r="E57" s="157"/>
      <c r="F57" s="157"/>
      <c r="G57" s="157">
        <f>'将来負担比率（分子）の構造'!J$51</f>
        <v>1777</v>
      </c>
      <c r="H57" s="157"/>
      <c r="I57" s="157"/>
      <c r="J57" s="157">
        <f>'将来負担比率（分子）の構造'!K$51</f>
        <v>1648</v>
      </c>
      <c r="K57" s="157"/>
      <c r="L57" s="157"/>
      <c r="M57" s="157">
        <f>'将来負担比率（分子）の構造'!L$51</f>
        <v>1592</v>
      </c>
      <c r="N57" s="157"/>
      <c r="O57" s="157"/>
      <c r="P57" s="157">
        <f>'将来負担比率（分子）の構造'!M$51</f>
        <v>1462</v>
      </c>
    </row>
    <row r="58" spans="1:16" x14ac:dyDescent="0.2">
      <c r="A58" s="157" t="s">
        <v>41</v>
      </c>
      <c r="B58" s="157"/>
      <c r="C58" s="157"/>
      <c r="D58" s="157">
        <f>'将来負担比率（分子）の構造'!I$50</f>
        <v>2074</v>
      </c>
      <c r="E58" s="157"/>
      <c r="F58" s="157"/>
      <c r="G58" s="157">
        <f>'将来負担比率（分子）の構造'!J$50</f>
        <v>2270</v>
      </c>
      <c r="H58" s="157"/>
      <c r="I58" s="157"/>
      <c r="J58" s="157">
        <f>'将来負担比率（分子）の構造'!K$50</f>
        <v>3090</v>
      </c>
      <c r="K58" s="157"/>
      <c r="L58" s="157"/>
      <c r="M58" s="157">
        <f>'将来負担比率（分子）の構造'!L$50</f>
        <v>4235</v>
      </c>
      <c r="N58" s="157"/>
      <c r="O58" s="157"/>
      <c r="P58" s="157">
        <f>'将来負担比率（分子）の構造'!M$50</f>
        <v>4537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1125</v>
      </c>
      <c r="C62" s="157"/>
      <c r="D62" s="157"/>
      <c r="E62" s="157">
        <f>'将来負担比率（分子）の構造'!J$45</f>
        <v>981</v>
      </c>
      <c r="F62" s="157"/>
      <c r="G62" s="157"/>
      <c r="H62" s="157">
        <f>'将来負担比率（分子）の構造'!K$45</f>
        <v>933</v>
      </c>
      <c r="I62" s="157"/>
      <c r="J62" s="157"/>
      <c r="K62" s="157">
        <f>'将来負担比率（分子）の構造'!L$45</f>
        <v>1010</v>
      </c>
      <c r="L62" s="157"/>
      <c r="M62" s="157"/>
      <c r="N62" s="157">
        <f>'将来負担比率（分子）の構造'!M$45</f>
        <v>954</v>
      </c>
      <c r="O62" s="157"/>
      <c r="P62" s="157"/>
    </row>
    <row r="63" spans="1:16" x14ac:dyDescent="0.2">
      <c r="A63" s="157" t="s">
        <v>34</v>
      </c>
      <c r="B63" s="157">
        <f>'将来負担比率（分子）の構造'!I$44</f>
        <v>692</v>
      </c>
      <c r="C63" s="157"/>
      <c r="D63" s="157"/>
      <c r="E63" s="157">
        <f>'将来負担比率（分子）の構造'!J$44</f>
        <v>612</v>
      </c>
      <c r="F63" s="157"/>
      <c r="G63" s="157"/>
      <c r="H63" s="157">
        <f>'将来負担比率（分子）の構造'!K$44</f>
        <v>575</v>
      </c>
      <c r="I63" s="157"/>
      <c r="J63" s="157"/>
      <c r="K63" s="157">
        <f>'将来負担比率（分子）の構造'!L$44</f>
        <v>546</v>
      </c>
      <c r="L63" s="157"/>
      <c r="M63" s="157"/>
      <c r="N63" s="157">
        <f>'将来負担比率（分子）の構造'!M$44</f>
        <v>538</v>
      </c>
      <c r="O63" s="157"/>
      <c r="P63" s="157"/>
    </row>
    <row r="64" spans="1:16" x14ac:dyDescent="0.2">
      <c r="A64" s="157" t="s">
        <v>33</v>
      </c>
      <c r="B64" s="157">
        <f>'将来負担比率（分子）の構造'!I$43</f>
        <v>853</v>
      </c>
      <c r="C64" s="157"/>
      <c r="D64" s="157"/>
      <c r="E64" s="157">
        <f>'将来負担比率（分子）の構造'!J$43</f>
        <v>799</v>
      </c>
      <c r="F64" s="157"/>
      <c r="G64" s="157"/>
      <c r="H64" s="157">
        <f>'将来負担比率（分子）の構造'!K$43</f>
        <v>729</v>
      </c>
      <c r="I64" s="157"/>
      <c r="J64" s="157"/>
      <c r="K64" s="157">
        <f>'将来負担比率（分子）の構造'!L$43</f>
        <v>678</v>
      </c>
      <c r="L64" s="157"/>
      <c r="M64" s="157"/>
      <c r="N64" s="157">
        <f>'将来負担比率（分子）の構造'!M$43</f>
        <v>605</v>
      </c>
      <c r="O64" s="157"/>
      <c r="P64" s="157"/>
    </row>
    <row r="65" spans="1:16" x14ac:dyDescent="0.2">
      <c r="A65" s="157" t="s">
        <v>32</v>
      </c>
      <c r="B65" s="157">
        <f>'将来負担比率（分子）の構造'!I$42</f>
        <v>490</v>
      </c>
      <c r="C65" s="157"/>
      <c r="D65" s="157"/>
      <c r="E65" s="157">
        <f>'将来負担比率（分子）の構造'!J$42</f>
        <v>491</v>
      </c>
      <c r="F65" s="157"/>
      <c r="G65" s="157"/>
      <c r="H65" s="157">
        <f>'将来負担比率（分子）の構造'!K$42</f>
        <v>601</v>
      </c>
      <c r="I65" s="157"/>
      <c r="J65" s="157"/>
      <c r="K65" s="157">
        <f>'将来負担比率（分子）の構造'!L$42</f>
        <v>383</v>
      </c>
      <c r="L65" s="157"/>
      <c r="M65" s="157"/>
      <c r="N65" s="157">
        <f>'将来負担比率（分子）の構造'!M$42</f>
        <v>209</v>
      </c>
      <c r="O65" s="157"/>
      <c r="P65" s="157"/>
    </row>
    <row r="66" spans="1:16" x14ac:dyDescent="0.2">
      <c r="A66" s="157" t="s">
        <v>31</v>
      </c>
      <c r="B66" s="157">
        <f>'将来負担比率（分子）の構造'!I$41</f>
        <v>12653</v>
      </c>
      <c r="C66" s="157"/>
      <c r="D66" s="157"/>
      <c r="E66" s="157">
        <f>'将来負担比率（分子）の構造'!J$41</f>
        <v>11751</v>
      </c>
      <c r="F66" s="157"/>
      <c r="G66" s="157"/>
      <c r="H66" s="157">
        <f>'将来負担比率（分子）の構造'!K$41</f>
        <v>11003</v>
      </c>
      <c r="I66" s="157"/>
      <c r="J66" s="157"/>
      <c r="K66" s="157">
        <f>'将来負担比率（分子）の構造'!L$41</f>
        <v>10350</v>
      </c>
      <c r="L66" s="157"/>
      <c r="M66" s="157"/>
      <c r="N66" s="157">
        <f>'将来負担比率（分子）の構造'!M$41</f>
        <v>10455</v>
      </c>
      <c r="O66" s="157"/>
      <c r="P66" s="157"/>
    </row>
    <row r="67" spans="1:16" x14ac:dyDescent="0.2">
      <c r="A67" s="157" t="s">
        <v>71</v>
      </c>
      <c r="B67" s="157" t="e">
        <f>NA()</f>
        <v>#N/A</v>
      </c>
      <c r="C67" s="157">
        <f>IF(ISNUMBER('将来負担比率（分子）の構造'!I$53), IF('将来負担比率（分子）の構造'!I$53 &lt; 0, 0, '将来負担比率（分子）の構造'!I$53), NA())</f>
        <v>7969</v>
      </c>
      <c r="D67" s="157" t="e">
        <f>NA()</f>
        <v>#N/A</v>
      </c>
      <c r="E67" s="157" t="e">
        <f>NA()</f>
        <v>#N/A</v>
      </c>
      <c r="F67" s="157">
        <f>IF(ISNUMBER('将来負担比率（分子）の構造'!J$53), IF('将来負担比率（分子）の構造'!J$53 &lt; 0, 0, '将来負担比率（分子）の構造'!J$53), NA())</f>
        <v>6340</v>
      </c>
      <c r="G67" s="157" t="e">
        <f>NA()</f>
        <v>#N/A</v>
      </c>
      <c r="H67" s="157" t="e">
        <f>NA()</f>
        <v>#N/A</v>
      </c>
      <c r="I67" s="157">
        <f>IF(ISNUMBER('将来負担比率（分子）の構造'!K$53), IF('将来負担比率（分子）の構造'!K$53 &lt; 0, 0, '将来負担比率（分子）の構造'!K$53), NA())</f>
        <v>5343</v>
      </c>
      <c r="J67" s="157" t="e">
        <f>NA()</f>
        <v>#N/A</v>
      </c>
      <c r="K67" s="157" t="e">
        <f>NA()</f>
        <v>#N/A</v>
      </c>
      <c r="L67" s="157">
        <f>IF(ISNUMBER('将来負担比率（分子）の構造'!L$53), IF('将来負担比率（分子）の構造'!L$53 &lt; 0, 0, '将来負担比率（分子）の構造'!L$53), NA())</f>
        <v>3825</v>
      </c>
      <c r="M67" s="157" t="e">
        <f>NA()</f>
        <v>#N/A</v>
      </c>
      <c r="N67" s="157" t="e">
        <f>NA()</f>
        <v>#N/A</v>
      </c>
      <c r="O67" s="157">
        <f>IF(ISNUMBER('将来負担比率（分子）の構造'!M$53), IF('将来負担比率（分子）の構造'!M$53 &lt; 0, 0, '将来負担比率（分子）の構造'!M$53), NA())</f>
        <v>3461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1758</v>
      </c>
      <c r="C72" s="161">
        <f>基金残高に係る経年分析!G55</f>
        <v>1982</v>
      </c>
      <c r="D72" s="161">
        <f>基金残高に係る経年分析!H55</f>
        <v>1793</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1773</v>
      </c>
      <c r="C74" s="161">
        <f>基金残高に係る経年分析!G57</f>
        <v>2482</v>
      </c>
      <c r="D74" s="161">
        <f>基金残高に係る経年分析!H57</f>
        <v>2798</v>
      </c>
    </row>
  </sheetData>
  <sheetProtection algorithmName="SHA-512" hashValue="P3W02pA/cli3G+Y29kumqvuYFFFd8pTNGrvfdqRyXvWUGvkcJnNcJ6lAy0uDd0FgMQJFYZQ8PgPLLHyAwGyXJg==" saltValue="VeEp0XiEtHRmHvJtkrRD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D4" zoomScale="145" zoomScaleNormal="145" workbookViewId="0">
      <selection activeCell="CR6" sqref="CR6:CY6"/>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8227765</v>
      </c>
      <c r="S5" s="600"/>
      <c r="T5" s="600"/>
      <c r="U5" s="600"/>
      <c r="V5" s="600"/>
      <c r="W5" s="600"/>
      <c r="X5" s="600"/>
      <c r="Y5" s="601"/>
      <c r="Z5" s="602">
        <v>47.5</v>
      </c>
      <c r="AA5" s="602"/>
      <c r="AB5" s="602"/>
      <c r="AC5" s="602"/>
      <c r="AD5" s="603">
        <v>7905282</v>
      </c>
      <c r="AE5" s="603"/>
      <c r="AF5" s="603"/>
      <c r="AG5" s="603"/>
      <c r="AH5" s="603"/>
      <c r="AI5" s="603"/>
      <c r="AJ5" s="603"/>
      <c r="AK5" s="603"/>
      <c r="AL5" s="604">
        <v>81.599999999999994</v>
      </c>
      <c r="AM5" s="605"/>
      <c r="AN5" s="605"/>
      <c r="AO5" s="606"/>
      <c r="AP5" s="596" t="s">
        <v>216</v>
      </c>
      <c r="AQ5" s="597"/>
      <c r="AR5" s="597"/>
      <c r="AS5" s="597"/>
      <c r="AT5" s="597"/>
      <c r="AU5" s="597"/>
      <c r="AV5" s="597"/>
      <c r="AW5" s="597"/>
      <c r="AX5" s="597"/>
      <c r="AY5" s="597"/>
      <c r="AZ5" s="597"/>
      <c r="BA5" s="597"/>
      <c r="BB5" s="597"/>
      <c r="BC5" s="597"/>
      <c r="BD5" s="597"/>
      <c r="BE5" s="597"/>
      <c r="BF5" s="598"/>
      <c r="BG5" s="610">
        <v>7905663</v>
      </c>
      <c r="BH5" s="611"/>
      <c r="BI5" s="611"/>
      <c r="BJ5" s="611"/>
      <c r="BK5" s="611"/>
      <c r="BL5" s="611"/>
      <c r="BM5" s="611"/>
      <c r="BN5" s="612"/>
      <c r="BO5" s="613">
        <v>96.1</v>
      </c>
      <c r="BP5" s="613"/>
      <c r="BQ5" s="613"/>
      <c r="BR5" s="613"/>
      <c r="BS5" s="614">
        <v>142115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91501</v>
      </c>
      <c r="S6" s="611"/>
      <c r="T6" s="611"/>
      <c r="U6" s="611"/>
      <c r="V6" s="611"/>
      <c r="W6" s="611"/>
      <c r="X6" s="611"/>
      <c r="Y6" s="612"/>
      <c r="Z6" s="613">
        <v>0.5</v>
      </c>
      <c r="AA6" s="613"/>
      <c r="AB6" s="613"/>
      <c r="AC6" s="613"/>
      <c r="AD6" s="614">
        <v>91501</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7905663</v>
      </c>
      <c r="BH6" s="611"/>
      <c r="BI6" s="611"/>
      <c r="BJ6" s="611"/>
      <c r="BK6" s="611"/>
      <c r="BL6" s="611"/>
      <c r="BM6" s="611"/>
      <c r="BN6" s="612"/>
      <c r="BO6" s="613">
        <v>96.1</v>
      </c>
      <c r="BP6" s="613"/>
      <c r="BQ6" s="613"/>
      <c r="BR6" s="613"/>
      <c r="BS6" s="614">
        <v>142115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129855</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129835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2677</v>
      </c>
      <c r="S7" s="611"/>
      <c r="T7" s="611"/>
      <c r="U7" s="611"/>
      <c r="V7" s="611"/>
      <c r="W7" s="611"/>
      <c r="X7" s="611"/>
      <c r="Y7" s="612"/>
      <c r="Z7" s="613">
        <v>0</v>
      </c>
      <c r="AA7" s="613"/>
      <c r="AB7" s="613"/>
      <c r="AC7" s="613"/>
      <c r="AD7" s="614">
        <v>2677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3065009</v>
      </c>
      <c r="BH7" s="611"/>
      <c r="BI7" s="611"/>
      <c r="BJ7" s="611"/>
      <c r="BK7" s="611"/>
      <c r="BL7" s="611"/>
      <c r="BM7" s="611"/>
      <c r="BN7" s="612"/>
      <c r="BO7" s="613">
        <v>37.299999999999997</v>
      </c>
      <c r="BP7" s="613"/>
      <c r="BQ7" s="613"/>
      <c r="BR7" s="613"/>
      <c r="BS7" s="614">
        <v>142115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3061028</v>
      </c>
      <c r="CS7" s="611"/>
      <c r="CT7" s="611"/>
      <c r="CU7" s="611"/>
      <c r="CV7" s="611"/>
      <c r="CW7" s="611"/>
      <c r="CX7" s="611"/>
      <c r="CY7" s="612"/>
      <c r="CZ7" s="613">
        <v>18.899999999999999</v>
      </c>
      <c r="DA7" s="613"/>
      <c r="DB7" s="613"/>
      <c r="DC7" s="613"/>
      <c r="DD7" s="619">
        <v>417632</v>
      </c>
      <c r="DE7" s="611"/>
      <c r="DF7" s="611"/>
      <c r="DG7" s="611"/>
      <c r="DH7" s="611"/>
      <c r="DI7" s="611"/>
      <c r="DJ7" s="611"/>
      <c r="DK7" s="611"/>
      <c r="DL7" s="611"/>
      <c r="DM7" s="611"/>
      <c r="DN7" s="611"/>
      <c r="DO7" s="611"/>
      <c r="DP7" s="612"/>
      <c r="DQ7" s="619">
        <v>2465023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50791</v>
      </c>
      <c r="S8" s="611"/>
      <c r="T8" s="611"/>
      <c r="U8" s="611"/>
      <c r="V8" s="611"/>
      <c r="W8" s="611"/>
      <c r="X8" s="611"/>
      <c r="Y8" s="612"/>
      <c r="Z8" s="613">
        <v>0.3</v>
      </c>
      <c r="AA8" s="613"/>
      <c r="AB8" s="613"/>
      <c r="AC8" s="613"/>
      <c r="AD8" s="614">
        <v>50791</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59082</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5684118</v>
      </c>
      <c r="CS8" s="611"/>
      <c r="CT8" s="611"/>
      <c r="CU8" s="611"/>
      <c r="CV8" s="611"/>
      <c r="CW8" s="611"/>
      <c r="CX8" s="611"/>
      <c r="CY8" s="612"/>
      <c r="CZ8" s="613">
        <v>35.1</v>
      </c>
      <c r="DA8" s="613"/>
      <c r="DB8" s="613"/>
      <c r="DC8" s="613"/>
      <c r="DD8" s="619">
        <v>9226</v>
      </c>
      <c r="DE8" s="611"/>
      <c r="DF8" s="611"/>
      <c r="DG8" s="611"/>
      <c r="DH8" s="611"/>
      <c r="DI8" s="611"/>
      <c r="DJ8" s="611"/>
      <c r="DK8" s="611"/>
      <c r="DL8" s="611"/>
      <c r="DM8" s="611"/>
      <c r="DN8" s="611"/>
      <c r="DO8" s="611"/>
      <c r="DP8" s="612"/>
      <c r="DQ8" s="619">
        <v>3189798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72811</v>
      </c>
      <c r="S9" s="611"/>
      <c r="T9" s="611"/>
      <c r="U9" s="611"/>
      <c r="V9" s="611"/>
      <c r="W9" s="611"/>
      <c r="X9" s="611"/>
      <c r="Y9" s="612"/>
      <c r="Z9" s="613">
        <v>0.4</v>
      </c>
      <c r="AA9" s="613"/>
      <c r="AB9" s="613"/>
      <c r="AC9" s="613"/>
      <c r="AD9" s="614">
        <v>72811</v>
      </c>
      <c r="AE9" s="614"/>
      <c r="AF9" s="614"/>
      <c r="AG9" s="614"/>
      <c r="AH9" s="614"/>
      <c r="AI9" s="614"/>
      <c r="AJ9" s="614"/>
      <c r="AK9" s="614"/>
      <c r="AL9" s="615">
        <v>0.8</v>
      </c>
      <c r="AM9" s="616"/>
      <c r="AN9" s="616"/>
      <c r="AO9" s="617"/>
      <c r="AP9" s="607" t="s">
        <v>230</v>
      </c>
      <c r="AQ9" s="608"/>
      <c r="AR9" s="608"/>
      <c r="AS9" s="608"/>
      <c r="AT9" s="608"/>
      <c r="AU9" s="608"/>
      <c r="AV9" s="608"/>
      <c r="AW9" s="608"/>
      <c r="AX9" s="608"/>
      <c r="AY9" s="608"/>
      <c r="AZ9" s="608"/>
      <c r="BA9" s="608"/>
      <c r="BB9" s="608"/>
      <c r="BC9" s="608"/>
      <c r="BD9" s="608"/>
      <c r="BE9" s="608"/>
      <c r="BF9" s="609"/>
      <c r="BG9" s="610">
        <v>2158000</v>
      </c>
      <c r="BH9" s="611"/>
      <c r="BI9" s="611"/>
      <c r="BJ9" s="611"/>
      <c r="BK9" s="611"/>
      <c r="BL9" s="611"/>
      <c r="BM9" s="611"/>
      <c r="BN9" s="612"/>
      <c r="BO9" s="613">
        <v>26.2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883656</v>
      </c>
      <c r="CS9" s="611"/>
      <c r="CT9" s="611"/>
      <c r="CU9" s="611"/>
      <c r="CV9" s="611"/>
      <c r="CW9" s="611"/>
      <c r="CX9" s="611"/>
      <c r="CY9" s="612"/>
      <c r="CZ9" s="613">
        <v>5.5</v>
      </c>
      <c r="DA9" s="613"/>
      <c r="DB9" s="613"/>
      <c r="DC9" s="613"/>
      <c r="DD9" s="619">
        <v>880</v>
      </c>
      <c r="DE9" s="611"/>
      <c r="DF9" s="611"/>
      <c r="DG9" s="611"/>
      <c r="DH9" s="611"/>
      <c r="DI9" s="611"/>
      <c r="DJ9" s="611"/>
      <c r="DK9" s="611"/>
      <c r="DL9" s="611"/>
      <c r="DM9" s="611"/>
      <c r="DN9" s="611"/>
      <c r="DO9" s="611"/>
      <c r="DP9" s="612"/>
      <c r="DQ9" s="619">
        <v>780153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203468</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1101</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1100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1141115</v>
      </c>
      <c r="S11" s="611"/>
      <c r="T11" s="611"/>
      <c r="U11" s="611"/>
      <c r="V11" s="611"/>
      <c r="W11" s="611"/>
      <c r="X11" s="611"/>
      <c r="Y11" s="612"/>
      <c r="Z11" s="615">
        <v>6.6</v>
      </c>
      <c r="AA11" s="616"/>
      <c r="AB11" s="616"/>
      <c r="AC11" s="622"/>
      <c r="AD11" s="619">
        <v>1141115</v>
      </c>
      <c r="AE11" s="611"/>
      <c r="AF11" s="611"/>
      <c r="AG11" s="611"/>
      <c r="AH11" s="611"/>
      <c r="AI11" s="611"/>
      <c r="AJ11" s="611"/>
      <c r="AK11" s="612"/>
      <c r="AL11" s="615">
        <v>11.8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644459</v>
      </c>
      <c r="BH11" s="611"/>
      <c r="BI11" s="611"/>
      <c r="BJ11" s="611"/>
      <c r="BK11" s="611"/>
      <c r="BL11" s="611"/>
      <c r="BM11" s="611"/>
      <c r="BN11" s="612"/>
      <c r="BO11" s="613">
        <v>7.8</v>
      </c>
      <c r="BP11" s="613"/>
      <c r="BQ11" s="613"/>
      <c r="BR11" s="613"/>
      <c r="BS11" s="614">
        <v>142115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115140</v>
      </c>
      <c r="CS11" s="611"/>
      <c r="CT11" s="611"/>
      <c r="CU11" s="611"/>
      <c r="CV11" s="611"/>
      <c r="CW11" s="611"/>
      <c r="CX11" s="611"/>
      <c r="CY11" s="612"/>
      <c r="CZ11" s="613">
        <v>0.7</v>
      </c>
      <c r="DA11" s="613"/>
      <c r="DB11" s="613"/>
      <c r="DC11" s="613"/>
      <c r="DD11" s="619">
        <v>942</v>
      </c>
      <c r="DE11" s="611"/>
      <c r="DF11" s="611"/>
      <c r="DG11" s="611"/>
      <c r="DH11" s="611"/>
      <c r="DI11" s="611"/>
      <c r="DJ11" s="611"/>
      <c r="DK11" s="611"/>
      <c r="DL11" s="611"/>
      <c r="DM11" s="611"/>
      <c r="DN11" s="611"/>
      <c r="DO11" s="611"/>
      <c r="DP11" s="612"/>
      <c r="DQ11" s="619">
        <v>92481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4390610</v>
      </c>
      <c r="BH12" s="611"/>
      <c r="BI12" s="611"/>
      <c r="BJ12" s="611"/>
      <c r="BK12" s="611"/>
      <c r="BL12" s="611"/>
      <c r="BM12" s="611"/>
      <c r="BN12" s="612"/>
      <c r="BO12" s="613">
        <v>53.4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45734</v>
      </c>
      <c r="CS12" s="611"/>
      <c r="CT12" s="611"/>
      <c r="CU12" s="611"/>
      <c r="CV12" s="611"/>
      <c r="CW12" s="611"/>
      <c r="CX12" s="611"/>
      <c r="CY12" s="612"/>
      <c r="CZ12" s="613">
        <v>0.3</v>
      </c>
      <c r="DA12" s="613"/>
      <c r="DB12" s="613"/>
      <c r="DC12" s="613"/>
      <c r="DD12" s="619">
        <v>190</v>
      </c>
      <c r="DE12" s="611"/>
      <c r="DF12" s="611"/>
      <c r="DG12" s="611"/>
      <c r="DH12" s="611"/>
      <c r="DI12" s="611"/>
      <c r="DJ12" s="611"/>
      <c r="DK12" s="611"/>
      <c r="DL12" s="611"/>
      <c r="DM12" s="611"/>
      <c r="DN12" s="611"/>
      <c r="DO12" s="611"/>
      <c r="DP12" s="612"/>
      <c r="DQ12" s="619">
        <v>37744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4386710</v>
      </c>
      <c r="BH13" s="611"/>
      <c r="BI13" s="611"/>
      <c r="BJ13" s="611"/>
      <c r="BK13" s="611"/>
      <c r="BL13" s="611"/>
      <c r="BM13" s="611"/>
      <c r="BN13" s="612"/>
      <c r="BO13" s="613">
        <v>53.3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1397285</v>
      </c>
      <c r="CS13" s="611"/>
      <c r="CT13" s="611"/>
      <c r="CU13" s="611"/>
      <c r="CV13" s="611"/>
      <c r="CW13" s="611"/>
      <c r="CX13" s="611"/>
      <c r="CY13" s="612"/>
      <c r="CZ13" s="613">
        <v>8.6</v>
      </c>
      <c r="DA13" s="613"/>
      <c r="DB13" s="613"/>
      <c r="DC13" s="613"/>
      <c r="DD13" s="619">
        <v>745533</v>
      </c>
      <c r="DE13" s="611"/>
      <c r="DF13" s="611"/>
      <c r="DG13" s="611"/>
      <c r="DH13" s="611"/>
      <c r="DI13" s="611"/>
      <c r="DJ13" s="611"/>
      <c r="DK13" s="611"/>
      <c r="DL13" s="611"/>
      <c r="DM13" s="611"/>
      <c r="DN13" s="611"/>
      <c r="DO13" s="611"/>
      <c r="DP13" s="612"/>
      <c r="DQ13" s="619">
        <v>783609</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97870</v>
      </c>
      <c r="BH14" s="611"/>
      <c r="BI14" s="611"/>
      <c r="BJ14" s="611"/>
      <c r="BK14" s="611"/>
      <c r="BL14" s="611"/>
      <c r="BM14" s="611"/>
      <c r="BN14" s="612"/>
      <c r="BO14" s="613">
        <v>1.2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679920</v>
      </c>
      <c r="CS14" s="611"/>
      <c r="CT14" s="611"/>
      <c r="CU14" s="611"/>
      <c r="CV14" s="611"/>
      <c r="CW14" s="611"/>
      <c r="CX14" s="611"/>
      <c r="CY14" s="612"/>
      <c r="CZ14" s="613">
        <v>4.2</v>
      </c>
      <c r="DA14" s="613"/>
      <c r="DB14" s="613"/>
      <c r="DC14" s="613"/>
      <c r="DD14" s="619" t="s">
        <v>122</v>
      </c>
      <c r="DE14" s="611"/>
      <c r="DF14" s="611"/>
      <c r="DG14" s="611"/>
      <c r="DH14" s="611"/>
      <c r="DI14" s="611"/>
      <c r="DJ14" s="611"/>
      <c r="DK14" s="611"/>
      <c r="DL14" s="611"/>
      <c r="DM14" s="611"/>
      <c r="DN14" s="611"/>
      <c r="DO14" s="611"/>
      <c r="DP14" s="612"/>
      <c r="DQ14" s="619">
        <v>679920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19757</v>
      </c>
      <c r="S15" s="611"/>
      <c r="T15" s="611"/>
      <c r="U15" s="611"/>
      <c r="V15" s="611"/>
      <c r="W15" s="611"/>
      <c r="X15" s="611"/>
      <c r="Y15" s="612"/>
      <c r="Z15" s="613">
        <v>0.1</v>
      </c>
      <c r="AA15" s="613"/>
      <c r="AB15" s="613"/>
      <c r="AC15" s="613"/>
      <c r="AD15" s="614">
        <v>19757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352174</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2852775</v>
      </c>
      <c r="CS15" s="611"/>
      <c r="CT15" s="611"/>
      <c r="CU15" s="611"/>
      <c r="CV15" s="611"/>
      <c r="CW15" s="611"/>
      <c r="CX15" s="611"/>
      <c r="CY15" s="612"/>
      <c r="CZ15" s="613">
        <v>17.600000000000001</v>
      </c>
      <c r="DA15" s="613"/>
      <c r="DB15" s="613"/>
      <c r="DC15" s="613"/>
      <c r="DD15" s="619">
        <v>1180582</v>
      </c>
      <c r="DE15" s="611"/>
      <c r="DF15" s="611"/>
      <c r="DG15" s="611"/>
      <c r="DH15" s="611"/>
      <c r="DI15" s="611"/>
      <c r="DJ15" s="611"/>
      <c r="DK15" s="611"/>
      <c r="DL15" s="611"/>
      <c r="DM15" s="611"/>
      <c r="DN15" s="611"/>
      <c r="DO15" s="611"/>
      <c r="DP15" s="612"/>
      <c r="DQ15" s="619">
        <v>1544723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150872</v>
      </c>
      <c r="S16" s="611"/>
      <c r="T16" s="611"/>
      <c r="U16" s="611"/>
      <c r="V16" s="611"/>
      <c r="W16" s="611"/>
      <c r="X16" s="611"/>
      <c r="Y16" s="612"/>
      <c r="Z16" s="613">
        <v>0.9</v>
      </c>
      <c r="AA16" s="613"/>
      <c r="AB16" s="613"/>
      <c r="AC16" s="613"/>
      <c r="AD16" s="614">
        <v>150872</v>
      </c>
      <c r="AE16" s="614"/>
      <c r="AF16" s="614"/>
      <c r="AG16" s="614"/>
      <c r="AH16" s="614"/>
      <c r="AI16" s="614"/>
      <c r="AJ16" s="614"/>
      <c r="AK16" s="614"/>
      <c r="AL16" s="615">
        <v>1.6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221757</v>
      </c>
      <c r="S17" s="611"/>
      <c r="T17" s="611"/>
      <c r="U17" s="611"/>
      <c r="V17" s="611"/>
      <c r="W17" s="611"/>
      <c r="X17" s="611"/>
      <c r="Y17" s="612"/>
      <c r="Z17" s="613">
        <v>1.3</v>
      </c>
      <c r="AA17" s="613"/>
      <c r="AB17" s="613"/>
      <c r="AC17" s="613"/>
      <c r="AD17" s="614">
        <v>221757</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1350470</v>
      </c>
      <c r="CS17" s="611"/>
      <c r="CT17" s="611"/>
      <c r="CU17" s="611"/>
      <c r="CV17" s="611"/>
      <c r="CW17" s="611"/>
      <c r="CX17" s="611"/>
      <c r="CY17" s="612"/>
      <c r="CZ17" s="613">
        <v>8.3000000000000007</v>
      </c>
      <c r="DA17" s="613"/>
      <c r="DB17" s="613"/>
      <c r="DC17" s="613"/>
      <c r="DD17" s="619" t="s">
        <v>122</v>
      </c>
      <c r="DE17" s="611"/>
      <c r="DF17" s="611"/>
      <c r="DG17" s="611"/>
      <c r="DH17" s="611"/>
      <c r="DI17" s="611"/>
      <c r="DJ17" s="611"/>
      <c r="DK17" s="611"/>
      <c r="DL17" s="611"/>
      <c r="DM17" s="611"/>
      <c r="DN17" s="611"/>
      <c r="DO17" s="611"/>
      <c r="DP17" s="612"/>
      <c r="DQ17" s="619">
        <v>1350470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42708</v>
      </c>
      <c r="S18" s="611"/>
      <c r="T18" s="611"/>
      <c r="U18" s="611"/>
      <c r="V18" s="611"/>
      <c r="W18" s="611"/>
      <c r="X18" s="611"/>
      <c r="Y18" s="612"/>
      <c r="Z18" s="613">
        <v>0.2</v>
      </c>
      <c r="AA18" s="613"/>
      <c r="AB18" s="613"/>
      <c r="AC18" s="613"/>
      <c r="AD18" s="614">
        <v>42708</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173584</v>
      </c>
      <c r="S19" s="611"/>
      <c r="T19" s="611"/>
      <c r="U19" s="611"/>
      <c r="V19" s="611"/>
      <c r="W19" s="611"/>
      <c r="X19" s="611"/>
      <c r="Y19" s="612"/>
      <c r="Z19" s="613">
        <v>1</v>
      </c>
      <c r="AA19" s="613"/>
      <c r="AB19" s="613"/>
      <c r="AC19" s="613"/>
      <c r="AD19" s="614">
        <v>173584</v>
      </c>
      <c r="AE19" s="614"/>
      <c r="AF19" s="614"/>
      <c r="AG19" s="614"/>
      <c r="AH19" s="614"/>
      <c r="AI19" s="614"/>
      <c r="AJ19" s="614"/>
      <c r="AK19" s="614"/>
      <c r="AL19" s="615">
        <v>1.8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322102</v>
      </c>
      <c r="BH19" s="611"/>
      <c r="BI19" s="611"/>
      <c r="BJ19" s="611"/>
      <c r="BK19" s="611"/>
      <c r="BL19" s="611"/>
      <c r="BM19" s="611"/>
      <c r="BN19" s="612"/>
      <c r="BO19" s="613">
        <v>3.9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5465</v>
      </c>
      <c r="S20" s="611"/>
      <c r="T20" s="611"/>
      <c r="U20" s="611"/>
      <c r="V20" s="611"/>
      <c r="W20" s="611"/>
      <c r="X20" s="611"/>
      <c r="Y20" s="612"/>
      <c r="Z20" s="613">
        <v>0</v>
      </c>
      <c r="AA20" s="613"/>
      <c r="AB20" s="613"/>
      <c r="AC20" s="613"/>
      <c r="AD20" s="614">
        <v>5465</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322102</v>
      </c>
      <c r="BH20" s="611"/>
      <c r="BI20" s="611"/>
      <c r="BJ20" s="611"/>
      <c r="BK20" s="611"/>
      <c r="BL20" s="611"/>
      <c r="BM20" s="611"/>
      <c r="BN20" s="612"/>
      <c r="BO20" s="613">
        <v>3.9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16201082</v>
      </c>
      <c r="CS20" s="611"/>
      <c r="CT20" s="611"/>
      <c r="CU20" s="611"/>
      <c r="CV20" s="611"/>
      <c r="CW20" s="611"/>
      <c r="CX20" s="611"/>
      <c r="CY20" s="612"/>
      <c r="CZ20" s="613">
        <v>100</v>
      </c>
      <c r="DA20" s="613"/>
      <c r="DB20" s="613"/>
      <c r="DC20" s="613"/>
      <c r="DD20" s="619">
        <v>2354985</v>
      </c>
      <c r="DE20" s="611"/>
      <c r="DF20" s="611"/>
      <c r="DG20" s="611"/>
      <c r="DH20" s="611"/>
      <c r="DI20" s="611"/>
      <c r="DJ20" s="611"/>
      <c r="DK20" s="611"/>
      <c r="DL20" s="611"/>
      <c r="DM20" s="611"/>
      <c r="DN20" s="611"/>
      <c r="DO20" s="611"/>
      <c r="DP20" s="612"/>
      <c r="DQ20" s="619">
        <v>11054856</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33427</v>
      </c>
      <c r="S21" s="611"/>
      <c r="T21" s="611"/>
      <c r="U21" s="611"/>
      <c r="V21" s="611"/>
      <c r="W21" s="611"/>
      <c r="X21" s="611"/>
      <c r="Y21" s="612"/>
      <c r="Z21" s="613">
        <v>0.2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33427</v>
      </c>
      <c r="S23" s="611"/>
      <c r="T23" s="611"/>
      <c r="U23" s="611"/>
      <c r="V23" s="611"/>
      <c r="W23" s="611"/>
      <c r="X23" s="611"/>
      <c r="Y23" s="612"/>
      <c r="Z23" s="613">
        <v>0.2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322102</v>
      </c>
      <c r="BH23" s="611"/>
      <c r="BI23" s="611"/>
      <c r="BJ23" s="611"/>
      <c r="BK23" s="611"/>
      <c r="BL23" s="611"/>
      <c r="BM23" s="611"/>
      <c r="BN23" s="612"/>
      <c r="BO23" s="613">
        <v>3.9</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7222346</v>
      </c>
      <c r="CS24" s="600"/>
      <c r="CT24" s="600"/>
      <c r="CU24" s="600"/>
      <c r="CV24" s="600"/>
      <c r="CW24" s="600"/>
      <c r="CX24" s="600"/>
      <c r="CY24" s="601"/>
      <c r="CZ24" s="604">
        <v>44.6</v>
      </c>
      <c r="DA24" s="605"/>
      <c r="DB24" s="605"/>
      <c r="DC24" s="621"/>
      <c r="DD24" s="645">
        <v>4976022</v>
      </c>
      <c r="DE24" s="600"/>
      <c r="DF24" s="600"/>
      <c r="DG24" s="600"/>
      <c r="DH24" s="600"/>
      <c r="DI24" s="600"/>
      <c r="DJ24" s="600"/>
      <c r="DK24" s="601"/>
      <c r="DL24" s="645">
        <v>4516742</v>
      </c>
      <c r="DM24" s="600"/>
      <c r="DN24" s="600"/>
      <c r="DO24" s="600"/>
      <c r="DP24" s="600"/>
      <c r="DQ24" s="600"/>
      <c r="DR24" s="600"/>
      <c r="DS24" s="600"/>
      <c r="DT24" s="600"/>
      <c r="DU24" s="600"/>
      <c r="DV24" s="601"/>
      <c r="DW24" s="604">
        <v>46.6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10012473</v>
      </c>
      <c r="S25" s="611"/>
      <c r="T25" s="611"/>
      <c r="U25" s="611"/>
      <c r="V25" s="611"/>
      <c r="W25" s="611"/>
      <c r="X25" s="611"/>
      <c r="Y25" s="612"/>
      <c r="Z25" s="613">
        <v>57.8</v>
      </c>
      <c r="AA25" s="613"/>
      <c r="AB25" s="613"/>
      <c r="AC25" s="613"/>
      <c r="AD25" s="614">
        <v>9656563</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2662430</v>
      </c>
      <c r="CS25" s="642"/>
      <c r="CT25" s="642"/>
      <c r="CU25" s="642"/>
      <c r="CV25" s="642"/>
      <c r="CW25" s="642"/>
      <c r="CX25" s="642"/>
      <c r="CY25" s="643"/>
      <c r="CZ25" s="615">
        <v>16.399999999999999</v>
      </c>
      <c r="DA25" s="640"/>
      <c r="DB25" s="640"/>
      <c r="DC25" s="644"/>
      <c r="DD25" s="619">
        <v>2460417</v>
      </c>
      <c r="DE25" s="642"/>
      <c r="DF25" s="642"/>
      <c r="DG25" s="642"/>
      <c r="DH25" s="642"/>
      <c r="DI25" s="642"/>
      <c r="DJ25" s="642"/>
      <c r="DK25" s="643"/>
      <c r="DL25" s="619">
        <v>2415148</v>
      </c>
      <c r="DM25" s="642"/>
      <c r="DN25" s="642"/>
      <c r="DO25" s="642"/>
      <c r="DP25" s="642"/>
      <c r="DQ25" s="642"/>
      <c r="DR25" s="642"/>
      <c r="DS25" s="642"/>
      <c r="DT25" s="642"/>
      <c r="DU25" s="642"/>
      <c r="DV25" s="643"/>
      <c r="DW25" s="615">
        <v>24.9</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3519</v>
      </c>
      <c r="S26" s="611"/>
      <c r="T26" s="611"/>
      <c r="U26" s="611"/>
      <c r="V26" s="611"/>
      <c r="W26" s="611"/>
      <c r="X26" s="611"/>
      <c r="Y26" s="612"/>
      <c r="Z26" s="613">
        <v>0</v>
      </c>
      <c r="AA26" s="613"/>
      <c r="AB26" s="613"/>
      <c r="AC26" s="613"/>
      <c r="AD26" s="614">
        <v>3519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1520784</v>
      </c>
      <c r="CS26" s="611"/>
      <c r="CT26" s="611"/>
      <c r="CU26" s="611"/>
      <c r="CV26" s="611"/>
      <c r="CW26" s="611"/>
      <c r="CX26" s="611"/>
      <c r="CY26" s="612"/>
      <c r="CZ26" s="615">
        <v>9.4</v>
      </c>
      <c r="DA26" s="640"/>
      <c r="DB26" s="640"/>
      <c r="DC26" s="644"/>
      <c r="DD26" s="619">
        <v>1391339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4300</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8227765</v>
      </c>
      <c r="BH27" s="611"/>
      <c r="BI27" s="611"/>
      <c r="BJ27" s="611"/>
      <c r="BK27" s="611"/>
      <c r="BL27" s="611"/>
      <c r="BM27" s="611"/>
      <c r="BN27" s="612"/>
      <c r="BO27" s="613">
        <v>100</v>
      </c>
      <c r="BP27" s="613"/>
      <c r="BQ27" s="613"/>
      <c r="BR27" s="613"/>
      <c r="BS27" s="614">
        <v>142115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3209446</v>
      </c>
      <c r="CS27" s="642"/>
      <c r="CT27" s="642"/>
      <c r="CU27" s="642"/>
      <c r="CV27" s="642"/>
      <c r="CW27" s="642"/>
      <c r="CX27" s="642"/>
      <c r="CY27" s="643"/>
      <c r="CZ27" s="615">
        <v>19.8</v>
      </c>
      <c r="DA27" s="640"/>
      <c r="DB27" s="640"/>
      <c r="DC27" s="644"/>
      <c r="DD27" s="619">
        <v>1165135</v>
      </c>
      <c r="DE27" s="642"/>
      <c r="DF27" s="642"/>
      <c r="DG27" s="642"/>
      <c r="DH27" s="642"/>
      <c r="DI27" s="642"/>
      <c r="DJ27" s="642"/>
      <c r="DK27" s="643"/>
      <c r="DL27" s="619">
        <v>751124</v>
      </c>
      <c r="DM27" s="642"/>
      <c r="DN27" s="642"/>
      <c r="DO27" s="642"/>
      <c r="DP27" s="642"/>
      <c r="DQ27" s="642"/>
      <c r="DR27" s="642"/>
      <c r="DS27" s="642"/>
      <c r="DT27" s="642"/>
      <c r="DU27" s="642"/>
      <c r="DV27" s="643"/>
      <c r="DW27" s="615">
        <v>7.8</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116562</v>
      </c>
      <c r="S28" s="611"/>
      <c r="T28" s="611"/>
      <c r="U28" s="611"/>
      <c r="V28" s="611"/>
      <c r="W28" s="611"/>
      <c r="X28" s="611"/>
      <c r="Y28" s="612"/>
      <c r="Z28" s="613">
        <v>0.7</v>
      </c>
      <c r="AA28" s="613"/>
      <c r="AB28" s="613"/>
      <c r="AC28" s="613"/>
      <c r="AD28" s="614">
        <v>22128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1350470</v>
      </c>
      <c r="CS28" s="611"/>
      <c r="CT28" s="611"/>
      <c r="CU28" s="611"/>
      <c r="CV28" s="611"/>
      <c r="CW28" s="611"/>
      <c r="CX28" s="611"/>
      <c r="CY28" s="612"/>
      <c r="CZ28" s="615">
        <v>8.3000000000000007</v>
      </c>
      <c r="DA28" s="640"/>
      <c r="DB28" s="640"/>
      <c r="DC28" s="644"/>
      <c r="DD28" s="619">
        <v>1350470</v>
      </c>
      <c r="DE28" s="611"/>
      <c r="DF28" s="611"/>
      <c r="DG28" s="611"/>
      <c r="DH28" s="611"/>
      <c r="DI28" s="611"/>
      <c r="DJ28" s="611"/>
      <c r="DK28" s="612"/>
      <c r="DL28" s="619">
        <v>1350470</v>
      </c>
      <c r="DM28" s="611"/>
      <c r="DN28" s="611"/>
      <c r="DO28" s="611"/>
      <c r="DP28" s="611"/>
      <c r="DQ28" s="611"/>
      <c r="DR28" s="611"/>
      <c r="DS28" s="611"/>
      <c r="DT28" s="611"/>
      <c r="DU28" s="611"/>
      <c r="DV28" s="612"/>
      <c r="DW28" s="615">
        <v>13.9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16580</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1350470</v>
      </c>
      <c r="CS29" s="642"/>
      <c r="CT29" s="642"/>
      <c r="CU29" s="642"/>
      <c r="CV29" s="642"/>
      <c r="CW29" s="642"/>
      <c r="CX29" s="642"/>
      <c r="CY29" s="643"/>
      <c r="CZ29" s="615">
        <v>8.3000000000000007</v>
      </c>
      <c r="DA29" s="640"/>
      <c r="DB29" s="640"/>
      <c r="DC29" s="644"/>
      <c r="DD29" s="619">
        <v>1350470</v>
      </c>
      <c r="DE29" s="642"/>
      <c r="DF29" s="642"/>
      <c r="DG29" s="642"/>
      <c r="DH29" s="642"/>
      <c r="DI29" s="642"/>
      <c r="DJ29" s="642"/>
      <c r="DK29" s="643"/>
      <c r="DL29" s="619">
        <v>1350470</v>
      </c>
      <c r="DM29" s="642"/>
      <c r="DN29" s="642"/>
      <c r="DO29" s="642"/>
      <c r="DP29" s="642"/>
      <c r="DQ29" s="642"/>
      <c r="DR29" s="642"/>
      <c r="DS29" s="642"/>
      <c r="DT29" s="642"/>
      <c r="DU29" s="642"/>
      <c r="DV29" s="643"/>
      <c r="DW29" s="615">
        <v>13.9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2275904</v>
      </c>
      <c r="S30" s="611"/>
      <c r="T30" s="611"/>
      <c r="U30" s="611"/>
      <c r="V30" s="611"/>
      <c r="W30" s="611"/>
      <c r="X30" s="611"/>
      <c r="Y30" s="612"/>
      <c r="Z30" s="613">
        <v>13.1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1313231</v>
      </c>
      <c r="CS30" s="611"/>
      <c r="CT30" s="611"/>
      <c r="CU30" s="611"/>
      <c r="CV30" s="611"/>
      <c r="CW30" s="611"/>
      <c r="CX30" s="611"/>
      <c r="CY30" s="612"/>
      <c r="CZ30" s="615">
        <v>8.1</v>
      </c>
      <c r="DA30" s="640"/>
      <c r="DB30" s="640"/>
      <c r="DC30" s="644"/>
      <c r="DD30" s="619">
        <v>1313231</v>
      </c>
      <c r="DE30" s="611"/>
      <c r="DF30" s="611"/>
      <c r="DG30" s="611"/>
      <c r="DH30" s="611"/>
      <c r="DI30" s="611"/>
      <c r="DJ30" s="611"/>
      <c r="DK30" s="612"/>
      <c r="DL30" s="619">
        <v>1313231</v>
      </c>
      <c r="DM30" s="611"/>
      <c r="DN30" s="611"/>
      <c r="DO30" s="611"/>
      <c r="DP30" s="611"/>
      <c r="DQ30" s="611"/>
      <c r="DR30" s="611"/>
      <c r="DS30" s="611"/>
      <c r="DT30" s="611"/>
      <c r="DU30" s="611"/>
      <c r="DV30" s="612"/>
      <c r="DW30" s="615">
        <v>13.6</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99.7</v>
      </c>
      <c r="BH31" s="654"/>
      <c r="BI31" s="654"/>
      <c r="BJ31" s="654"/>
      <c r="BK31" s="654"/>
      <c r="BL31" s="654"/>
      <c r="BM31" s="605">
        <v>99.3</v>
      </c>
      <c r="BN31" s="654"/>
      <c r="BO31" s="654"/>
      <c r="BP31" s="654"/>
      <c r="BQ31" s="655"/>
      <c r="BR31" s="666">
        <v>99.7</v>
      </c>
      <c r="BS31" s="654"/>
      <c r="BT31" s="654"/>
      <c r="BU31" s="654"/>
      <c r="BV31" s="654"/>
      <c r="BW31" s="654"/>
      <c r="BX31" s="605">
        <v>99.3</v>
      </c>
      <c r="BY31" s="654"/>
      <c r="BZ31" s="654"/>
      <c r="CA31" s="654"/>
      <c r="CB31" s="655"/>
      <c r="CD31" s="648"/>
      <c r="CE31" s="649"/>
      <c r="CF31" s="607" t="s">
        <v>300</v>
      </c>
      <c r="CG31" s="608"/>
      <c r="CH31" s="608"/>
      <c r="CI31" s="608"/>
      <c r="CJ31" s="608"/>
      <c r="CK31" s="608"/>
      <c r="CL31" s="608"/>
      <c r="CM31" s="608"/>
      <c r="CN31" s="608"/>
      <c r="CO31" s="608"/>
      <c r="CP31" s="608"/>
      <c r="CQ31" s="609"/>
      <c r="CR31" s="610">
        <v>37239</v>
      </c>
      <c r="CS31" s="642"/>
      <c r="CT31" s="642"/>
      <c r="CU31" s="642"/>
      <c r="CV31" s="642"/>
      <c r="CW31" s="642"/>
      <c r="CX31" s="642"/>
      <c r="CY31" s="643"/>
      <c r="CZ31" s="615">
        <v>0.2</v>
      </c>
      <c r="DA31" s="640"/>
      <c r="DB31" s="640"/>
      <c r="DC31" s="644"/>
      <c r="DD31" s="619">
        <v>37239</v>
      </c>
      <c r="DE31" s="642"/>
      <c r="DF31" s="642"/>
      <c r="DG31" s="642"/>
      <c r="DH31" s="642"/>
      <c r="DI31" s="642"/>
      <c r="DJ31" s="642"/>
      <c r="DK31" s="643"/>
      <c r="DL31" s="619">
        <v>37239</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898114</v>
      </c>
      <c r="S32" s="611"/>
      <c r="T32" s="611"/>
      <c r="U32" s="611"/>
      <c r="V32" s="611"/>
      <c r="W32" s="611"/>
      <c r="X32" s="611"/>
      <c r="Y32" s="612"/>
      <c r="Z32" s="613">
        <v>5.2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2"/>
      <c r="BI32" s="642"/>
      <c r="BJ32" s="642"/>
      <c r="BK32" s="642"/>
      <c r="BL32" s="642"/>
      <c r="BM32" s="616">
        <v>98.8</v>
      </c>
      <c r="BN32" s="642"/>
      <c r="BO32" s="642"/>
      <c r="BP32" s="642"/>
      <c r="BQ32" s="665"/>
      <c r="BR32" s="667">
        <v>99.5</v>
      </c>
      <c r="BS32" s="642"/>
      <c r="BT32" s="642"/>
      <c r="BU32" s="642"/>
      <c r="BV32" s="642"/>
      <c r="BW32" s="642"/>
      <c r="BX32" s="616">
        <v>98.9</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17459</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99.8</v>
      </c>
      <c r="BH33" s="669"/>
      <c r="BI33" s="669"/>
      <c r="BJ33" s="669"/>
      <c r="BK33" s="669"/>
      <c r="BL33" s="669"/>
      <c r="BM33" s="670">
        <v>99.6</v>
      </c>
      <c r="BN33" s="669"/>
      <c r="BO33" s="669"/>
      <c r="BP33" s="669"/>
      <c r="BQ33" s="671"/>
      <c r="BR33" s="668">
        <v>99.8</v>
      </c>
      <c r="BS33" s="669"/>
      <c r="BT33" s="669"/>
      <c r="BU33" s="669"/>
      <c r="BV33" s="669"/>
      <c r="BW33" s="669"/>
      <c r="BX33" s="670">
        <v>99.5</v>
      </c>
      <c r="BY33" s="669"/>
      <c r="BZ33" s="669"/>
      <c r="CA33" s="669"/>
      <c r="CB33" s="671"/>
      <c r="CD33" s="607" t="s">
        <v>307</v>
      </c>
      <c r="CE33" s="608"/>
      <c r="CF33" s="608"/>
      <c r="CG33" s="608"/>
      <c r="CH33" s="608"/>
      <c r="CI33" s="608"/>
      <c r="CJ33" s="608"/>
      <c r="CK33" s="608"/>
      <c r="CL33" s="608"/>
      <c r="CM33" s="608"/>
      <c r="CN33" s="608"/>
      <c r="CO33" s="608"/>
      <c r="CP33" s="608"/>
      <c r="CQ33" s="609"/>
      <c r="CR33" s="610">
        <v>6623751</v>
      </c>
      <c r="CS33" s="642"/>
      <c r="CT33" s="642"/>
      <c r="CU33" s="642"/>
      <c r="CV33" s="642"/>
      <c r="CW33" s="642"/>
      <c r="CX33" s="642"/>
      <c r="CY33" s="643"/>
      <c r="CZ33" s="615">
        <v>40.9</v>
      </c>
      <c r="DA33" s="640"/>
      <c r="DB33" s="640"/>
      <c r="DC33" s="644"/>
      <c r="DD33" s="619">
        <v>5648200</v>
      </c>
      <c r="DE33" s="642"/>
      <c r="DF33" s="642"/>
      <c r="DG33" s="642"/>
      <c r="DH33" s="642"/>
      <c r="DI33" s="642"/>
      <c r="DJ33" s="642"/>
      <c r="DK33" s="643"/>
      <c r="DL33" s="619">
        <v>4162011</v>
      </c>
      <c r="DM33" s="642"/>
      <c r="DN33" s="642"/>
      <c r="DO33" s="642"/>
      <c r="DP33" s="642"/>
      <c r="DQ33" s="642"/>
      <c r="DR33" s="642"/>
      <c r="DS33" s="642"/>
      <c r="DT33" s="642"/>
      <c r="DU33" s="642"/>
      <c r="DV33" s="643"/>
      <c r="DW33" s="615">
        <v>43</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51575</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2432105</v>
      </c>
      <c r="CS34" s="611"/>
      <c r="CT34" s="611"/>
      <c r="CU34" s="611"/>
      <c r="CV34" s="611"/>
      <c r="CW34" s="611"/>
      <c r="CX34" s="611"/>
      <c r="CY34" s="612"/>
      <c r="CZ34" s="615">
        <v>15</v>
      </c>
      <c r="DA34" s="640"/>
      <c r="DB34" s="640"/>
      <c r="DC34" s="644"/>
      <c r="DD34" s="619">
        <v>1980574</v>
      </c>
      <c r="DE34" s="611"/>
      <c r="DF34" s="611"/>
      <c r="DG34" s="611"/>
      <c r="DH34" s="611"/>
      <c r="DI34" s="611"/>
      <c r="DJ34" s="611"/>
      <c r="DK34" s="612"/>
      <c r="DL34" s="619">
        <v>1766269</v>
      </c>
      <c r="DM34" s="611"/>
      <c r="DN34" s="611"/>
      <c r="DO34" s="611"/>
      <c r="DP34" s="611"/>
      <c r="DQ34" s="611"/>
      <c r="DR34" s="611"/>
      <c r="DS34" s="611"/>
      <c r="DT34" s="611"/>
      <c r="DU34" s="611"/>
      <c r="DV34" s="612"/>
      <c r="DW34" s="615">
        <v>18.2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924393</v>
      </c>
      <c r="S35" s="611"/>
      <c r="T35" s="611"/>
      <c r="U35" s="611"/>
      <c r="V35" s="611"/>
      <c r="W35" s="611"/>
      <c r="X35" s="611"/>
      <c r="Y35" s="612"/>
      <c r="Z35" s="613">
        <v>5.3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108159</v>
      </c>
      <c r="CS35" s="642"/>
      <c r="CT35" s="642"/>
      <c r="CU35" s="642"/>
      <c r="CV35" s="642"/>
      <c r="CW35" s="642"/>
      <c r="CX35" s="642"/>
      <c r="CY35" s="643"/>
      <c r="CZ35" s="615">
        <v>0.7</v>
      </c>
      <c r="DA35" s="640"/>
      <c r="DB35" s="640"/>
      <c r="DC35" s="644"/>
      <c r="DD35" s="619">
        <v>107359</v>
      </c>
      <c r="DE35" s="642"/>
      <c r="DF35" s="642"/>
      <c r="DG35" s="642"/>
      <c r="DH35" s="642"/>
      <c r="DI35" s="642"/>
      <c r="DJ35" s="642"/>
      <c r="DK35" s="643"/>
      <c r="DL35" s="619">
        <v>71787</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1120348</v>
      </c>
      <c r="S36" s="611"/>
      <c r="T36" s="611"/>
      <c r="U36" s="611"/>
      <c r="V36" s="611"/>
      <c r="W36" s="611"/>
      <c r="X36" s="611"/>
      <c r="Y36" s="612"/>
      <c r="Z36" s="613">
        <v>6.5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1496249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59505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1698470</v>
      </c>
      <c r="CS36" s="611"/>
      <c r="CT36" s="611"/>
      <c r="CU36" s="611"/>
      <c r="CV36" s="611"/>
      <c r="CW36" s="611"/>
      <c r="CX36" s="611"/>
      <c r="CY36" s="612"/>
      <c r="CZ36" s="615">
        <v>10.5</v>
      </c>
      <c r="DA36" s="640"/>
      <c r="DB36" s="640"/>
      <c r="DC36" s="644"/>
      <c r="DD36" s="619">
        <v>1486540</v>
      </c>
      <c r="DE36" s="611"/>
      <c r="DF36" s="611"/>
      <c r="DG36" s="611"/>
      <c r="DH36" s="611"/>
      <c r="DI36" s="611"/>
      <c r="DJ36" s="611"/>
      <c r="DK36" s="612"/>
      <c r="DL36" s="619">
        <v>1272870</v>
      </c>
      <c r="DM36" s="611"/>
      <c r="DN36" s="611"/>
      <c r="DO36" s="611"/>
      <c r="DP36" s="611"/>
      <c r="DQ36" s="611"/>
      <c r="DR36" s="611"/>
      <c r="DS36" s="611"/>
      <c r="DT36" s="611"/>
      <c r="DU36" s="611"/>
      <c r="DV36" s="612"/>
      <c r="DW36" s="615">
        <v>13.1</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474921</v>
      </c>
      <c r="S37" s="611"/>
      <c r="T37" s="611"/>
      <c r="U37" s="611"/>
      <c r="V37" s="611"/>
      <c r="W37" s="611"/>
      <c r="X37" s="611"/>
      <c r="Y37" s="612"/>
      <c r="Z37" s="613">
        <v>2.7</v>
      </c>
      <c r="AA37" s="613"/>
      <c r="AB37" s="613"/>
      <c r="AC37" s="613"/>
      <c r="AD37" s="614">
        <v>565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140000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51802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710332</v>
      </c>
      <c r="CS37" s="642"/>
      <c r="CT37" s="642"/>
      <c r="CU37" s="642"/>
      <c r="CV37" s="642"/>
      <c r="CW37" s="642"/>
      <c r="CX37" s="642"/>
      <c r="CY37" s="643"/>
      <c r="CZ37" s="615">
        <v>4.4000000000000004</v>
      </c>
      <c r="DA37" s="640"/>
      <c r="DB37" s="640"/>
      <c r="DC37" s="644"/>
      <c r="DD37" s="619">
        <v>710332</v>
      </c>
      <c r="DE37" s="642"/>
      <c r="DF37" s="642"/>
      <c r="DG37" s="642"/>
      <c r="DH37" s="642"/>
      <c r="DI37" s="642"/>
      <c r="DJ37" s="642"/>
      <c r="DK37" s="643"/>
      <c r="DL37" s="619">
        <v>710332</v>
      </c>
      <c r="DM37" s="642"/>
      <c r="DN37" s="642"/>
      <c r="DO37" s="642"/>
      <c r="DP37" s="642"/>
      <c r="DQ37" s="642"/>
      <c r="DR37" s="642"/>
      <c r="DS37" s="642"/>
      <c r="DT37" s="642"/>
      <c r="DU37" s="642"/>
      <c r="DV37" s="643"/>
      <c r="DW37" s="615">
        <v>7.3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1419200</v>
      </c>
      <c r="S38" s="611"/>
      <c r="T38" s="611"/>
      <c r="U38" s="611"/>
      <c r="V38" s="611"/>
      <c r="W38" s="611"/>
      <c r="X38" s="611"/>
      <c r="Y38" s="612"/>
      <c r="Z38" s="613">
        <v>8.1999999999999993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4352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1356249</v>
      </c>
      <c r="CS38" s="611"/>
      <c r="CT38" s="611"/>
      <c r="CU38" s="611"/>
      <c r="CV38" s="611"/>
      <c r="CW38" s="611"/>
      <c r="CX38" s="611"/>
      <c r="CY38" s="612"/>
      <c r="CZ38" s="615">
        <v>8.4</v>
      </c>
      <c r="DA38" s="640"/>
      <c r="DB38" s="640"/>
      <c r="DC38" s="644"/>
      <c r="DD38" s="619">
        <v>1105080</v>
      </c>
      <c r="DE38" s="611"/>
      <c r="DF38" s="611"/>
      <c r="DG38" s="611"/>
      <c r="DH38" s="611"/>
      <c r="DI38" s="611"/>
      <c r="DJ38" s="611"/>
      <c r="DK38" s="612"/>
      <c r="DL38" s="619">
        <v>1051085</v>
      </c>
      <c r="DM38" s="611"/>
      <c r="DN38" s="611"/>
      <c r="DO38" s="611"/>
      <c r="DP38" s="611"/>
      <c r="DQ38" s="611"/>
      <c r="DR38" s="611"/>
      <c r="DS38" s="611"/>
      <c r="DT38" s="611"/>
      <c r="DU38" s="611"/>
      <c r="DV38" s="612"/>
      <c r="DW38" s="615">
        <v>10.9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6455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957724</v>
      </c>
      <c r="CS39" s="642"/>
      <c r="CT39" s="642"/>
      <c r="CU39" s="642"/>
      <c r="CV39" s="642"/>
      <c r="CW39" s="642"/>
      <c r="CX39" s="642"/>
      <c r="CY39" s="643"/>
      <c r="CZ39" s="615">
        <v>5.9</v>
      </c>
      <c r="DA39" s="640"/>
      <c r="DB39" s="640"/>
      <c r="DC39" s="644"/>
      <c r="DD39" s="619">
        <v>897603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71044</v>
      </c>
      <c r="CS40" s="611"/>
      <c r="CT40" s="611"/>
      <c r="CU40" s="611"/>
      <c r="CV40" s="611"/>
      <c r="CW40" s="611"/>
      <c r="CX40" s="611"/>
      <c r="CY40" s="612"/>
      <c r="CZ40" s="615">
        <v>0.4</v>
      </c>
      <c r="DA40" s="640"/>
      <c r="DB40" s="640"/>
      <c r="DC40" s="644"/>
      <c r="DD40" s="619">
        <v>71044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17335348</v>
      </c>
      <c r="S41" s="683"/>
      <c r="T41" s="683"/>
      <c r="U41" s="683"/>
      <c r="V41" s="683"/>
      <c r="W41" s="683"/>
      <c r="X41" s="683"/>
      <c r="Y41" s="687"/>
      <c r="Z41" s="688">
        <v>100</v>
      </c>
      <c r="AA41" s="688"/>
      <c r="AB41" s="688"/>
      <c r="AC41" s="688"/>
      <c r="AD41" s="689">
        <v>9682775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233219</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1123030</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348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2354985</v>
      </c>
      <c r="CS42" s="642"/>
      <c r="CT42" s="642"/>
      <c r="CU42" s="642"/>
      <c r="CV42" s="642"/>
      <c r="CW42" s="642"/>
      <c r="CX42" s="642"/>
      <c r="CY42" s="643"/>
      <c r="CZ42" s="615">
        <v>14.5</v>
      </c>
      <c r="DA42" s="640"/>
      <c r="DB42" s="640"/>
      <c r="DC42" s="644"/>
      <c r="DD42" s="619">
        <v>430634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98243</v>
      </c>
      <c r="CS43" s="642"/>
      <c r="CT43" s="642"/>
      <c r="CU43" s="642"/>
      <c r="CV43" s="642"/>
      <c r="CW43" s="642"/>
      <c r="CX43" s="642"/>
      <c r="CY43" s="643"/>
      <c r="CZ43" s="615">
        <v>0.6</v>
      </c>
      <c r="DA43" s="640"/>
      <c r="DB43" s="640"/>
      <c r="DC43" s="644"/>
      <c r="DD43" s="619">
        <v>98046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2354985</v>
      </c>
      <c r="CS44" s="611"/>
      <c r="CT44" s="611"/>
      <c r="CU44" s="611"/>
      <c r="CV44" s="611"/>
      <c r="CW44" s="611"/>
      <c r="CX44" s="611"/>
      <c r="CY44" s="612"/>
      <c r="CZ44" s="615">
        <v>14.5</v>
      </c>
      <c r="DA44" s="616"/>
      <c r="DB44" s="616"/>
      <c r="DC44" s="622"/>
      <c r="DD44" s="619">
        <v>430634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611019</v>
      </c>
      <c r="CS45" s="642"/>
      <c r="CT45" s="642"/>
      <c r="CU45" s="642"/>
      <c r="CV45" s="642"/>
      <c r="CW45" s="642"/>
      <c r="CX45" s="642"/>
      <c r="CY45" s="643"/>
      <c r="CZ45" s="615">
        <v>3.8</v>
      </c>
      <c r="DA45" s="640"/>
      <c r="DB45" s="640"/>
      <c r="DC45" s="644"/>
      <c r="DD45" s="619">
        <v>35032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1743966</v>
      </c>
      <c r="CS46" s="611"/>
      <c r="CT46" s="611"/>
      <c r="CU46" s="611"/>
      <c r="CV46" s="611"/>
      <c r="CW46" s="611"/>
      <c r="CX46" s="611"/>
      <c r="CY46" s="612"/>
      <c r="CZ46" s="615">
        <v>10.8</v>
      </c>
      <c r="DA46" s="616"/>
      <c r="DB46" s="616"/>
      <c r="DC46" s="622"/>
      <c r="DD46" s="619">
        <v>395602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16201082</v>
      </c>
      <c r="CS49" s="669"/>
      <c r="CT49" s="669"/>
      <c r="CU49" s="669"/>
      <c r="CV49" s="669"/>
      <c r="CW49" s="669"/>
      <c r="CX49" s="669"/>
      <c r="CY49" s="698"/>
      <c r="CZ49" s="690">
        <v>100</v>
      </c>
      <c r="DA49" s="699"/>
      <c r="DB49" s="699"/>
      <c r="DC49" s="700"/>
      <c r="DD49" s="701">
        <v>11054856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Xy43v0fEaucWg13ztcJwHil89iTDslKrdU6ANitUpfzNK2rqsNIFo5cB3PfhRf6Dvs/lMA/KiMajqw1+KX9uA==" saltValue="C6ECqUJWmIbYsEWBTkHv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CM24" sqref="CM24:CQ24"/>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17335</v>
      </c>
      <c r="R7" s="740"/>
      <c r="S7" s="740"/>
      <c r="T7" s="740"/>
      <c r="U7" s="740"/>
      <c r="V7" s="740">
        <v>16201</v>
      </c>
      <c r="W7" s="740"/>
      <c r="X7" s="740"/>
      <c r="Y7" s="740"/>
      <c r="Z7" s="740"/>
      <c r="AA7" s="740">
        <v>1134</v>
      </c>
      <c r="AB7" s="740"/>
      <c r="AC7" s="740"/>
      <c r="AD7" s="740"/>
      <c r="AE7" s="741"/>
      <c r="AF7" s="742">
        <v>1093</v>
      </c>
      <c r="AG7" s="743"/>
      <c r="AH7" s="743"/>
      <c r="AI7" s="743"/>
      <c r="AJ7" s="744"/>
      <c r="AK7" s="745">
        <v>924</v>
      </c>
      <c r="AL7" s="746"/>
      <c r="AM7" s="746"/>
      <c r="AN7" s="746"/>
      <c r="AO7" s="746"/>
      <c r="AP7" s="746">
        <v>10455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544</v>
      </c>
      <c r="BT7" s="734"/>
      <c r="BU7" s="734"/>
      <c r="BV7" s="734"/>
      <c r="BW7" s="734"/>
      <c r="BX7" s="734"/>
      <c r="BY7" s="734"/>
      <c r="BZ7" s="734"/>
      <c r="CA7" s="734"/>
      <c r="CB7" s="734"/>
      <c r="CC7" s="734"/>
      <c r="CD7" s="734"/>
      <c r="CE7" s="734"/>
      <c r="CF7" s="734"/>
      <c r="CG7" s="749"/>
      <c r="CH7" s="730">
        <v>1</v>
      </c>
      <c r="CI7" s="731"/>
      <c r="CJ7" s="731"/>
      <c r="CK7" s="731"/>
      <c r="CL7" s="732"/>
      <c r="CM7" s="730">
        <v>52</v>
      </c>
      <c r="CN7" s="731"/>
      <c r="CO7" s="731"/>
      <c r="CP7" s="731"/>
      <c r="CQ7" s="732"/>
      <c r="CR7" s="730">
        <v>5</v>
      </c>
      <c r="CS7" s="731"/>
      <c r="CT7" s="731"/>
      <c r="CU7" s="731"/>
      <c r="CV7" s="732"/>
      <c r="CW7" s="730" t="s">
        <v>545</v>
      </c>
      <c r="CX7" s="731"/>
      <c r="CY7" s="731"/>
      <c r="CZ7" s="731"/>
      <c r="DA7" s="732"/>
      <c r="DB7" s="730" t="s">
        <v>545</v>
      </c>
      <c r="DC7" s="731"/>
      <c r="DD7" s="731"/>
      <c r="DE7" s="731"/>
      <c r="DF7" s="732"/>
      <c r="DG7" s="730" t="s">
        <v>545</v>
      </c>
      <c r="DH7" s="731"/>
      <c r="DI7" s="731"/>
      <c r="DJ7" s="731"/>
      <c r="DK7" s="732"/>
      <c r="DL7" s="730" t="s">
        <v>545</v>
      </c>
      <c r="DM7" s="731"/>
      <c r="DN7" s="731"/>
      <c r="DO7" s="731"/>
      <c r="DP7" s="732"/>
      <c r="DQ7" s="730" t="s">
        <v>545</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17335</v>
      </c>
      <c r="R23" s="780"/>
      <c r="S23" s="780"/>
      <c r="T23" s="780"/>
      <c r="U23" s="780"/>
      <c r="V23" s="780">
        <v>16201</v>
      </c>
      <c r="W23" s="780"/>
      <c r="X23" s="780"/>
      <c r="Y23" s="780"/>
      <c r="Z23" s="780"/>
      <c r="AA23" s="780">
        <v>1134</v>
      </c>
      <c r="AB23" s="780"/>
      <c r="AC23" s="780"/>
      <c r="AD23" s="780"/>
      <c r="AE23" s="781"/>
      <c r="AF23" s="782">
        <v>1093</v>
      </c>
      <c r="AG23" s="780"/>
      <c r="AH23" s="780"/>
      <c r="AI23" s="780"/>
      <c r="AJ23" s="783"/>
      <c r="AK23" s="784"/>
      <c r="AL23" s="785"/>
      <c r="AM23" s="785"/>
      <c r="AN23" s="785"/>
      <c r="AO23" s="785"/>
      <c r="AP23" s="780">
        <v>10455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3382</v>
      </c>
      <c r="R28" s="810"/>
      <c r="S28" s="810"/>
      <c r="T28" s="810"/>
      <c r="U28" s="810"/>
      <c r="V28" s="810">
        <v>3322</v>
      </c>
      <c r="W28" s="810"/>
      <c r="X28" s="810"/>
      <c r="Y28" s="810"/>
      <c r="Z28" s="810"/>
      <c r="AA28" s="810">
        <f>Q28-V28</f>
        <v>60</v>
      </c>
      <c r="AB28" s="810"/>
      <c r="AC28" s="810"/>
      <c r="AD28" s="810"/>
      <c r="AE28" s="811"/>
      <c r="AF28" s="812">
        <v>60</v>
      </c>
      <c r="AG28" s="810"/>
      <c r="AH28" s="810"/>
      <c r="AI28" s="810"/>
      <c r="AJ28" s="813"/>
      <c r="AK28" s="814">
        <v>180</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3227</v>
      </c>
      <c r="R29" s="771"/>
      <c r="S29" s="771"/>
      <c r="T29" s="771"/>
      <c r="U29" s="771"/>
      <c r="V29" s="771">
        <v>3093</v>
      </c>
      <c r="W29" s="771"/>
      <c r="X29" s="771"/>
      <c r="Y29" s="771"/>
      <c r="Z29" s="771"/>
      <c r="AA29" s="771">
        <f>Q29-V29</f>
        <v>134</v>
      </c>
      <c r="AB29" s="771"/>
      <c r="AC29" s="771"/>
      <c r="AD29" s="771"/>
      <c r="AE29" s="772"/>
      <c r="AF29" s="773">
        <v>134</v>
      </c>
      <c r="AG29" s="774"/>
      <c r="AH29" s="774"/>
      <c r="AI29" s="774"/>
      <c r="AJ29" s="775"/>
      <c r="AK29" s="821">
        <v>465</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717</v>
      </c>
      <c r="R30" s="771"/>
      <c r="S30" s="771"/>
      <c r="T30" s="771"/>
      <c r="U30" s="771"/>
      <c r="V30" s="771">
        <v>713</v>
      </c>
      <c r="W30" s="771"/>
      <c r="X30" s="771"/>
      <c r="Y30" s="771"/>
      <c r="Z30" s="771"/>
      <c r="AA30" s="771">
        <v>4</v>
      </c>
      <c r="AB30" s="771"/>
      <c r="AC30" s="771"/>
      <c r="AD30" s="771"/>
      <c r="AE30" s="772"/>
      <c r="AF30" s="773">
        <v>4</v>
      </c>
      <c r="AG30" s="774"/>
      <c r="AH30" s="774"/>
      <c r="AI30" s="774"/>
      <c r="AJ30" s="775"/>
      <c r="AK30" s="821">
        <v>118</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777</v>
      </c>
      <c r="R31" s="771"/>
      <c r="S31" s="771"/>
      <c r="T31" s="771"/>
      <c r="U31" s="771"/>
      <c r="V31" s="771">
        <v>776</v>
      </c>
      <c r="W31" s="771"/>
      <c r="X31" s="771"/>
      <c r="Y31" s="771"/>
      <c r="Z31" s="771"/>
      <c r="AA31" s="771">
        <v>1</v>
      </c>
      <c r="AB31" s="771"/>
      <c r="AC31" s="771"/>
      <c r="AD31" s="771"/>
      <c r="AE31" s="772"/>
      <c r="AF31" s="773">
        <v>1029</v>
      </c>
      <c r="AG31" s="774"/>
      <c r="AH31" s="774"/>
      <c r="AI31" s="774"/>
      <c r="AJ31" s="775"/>
      <c r="AK31" s="821" t="s">
        <v>546</v>
      </c>
      <c r="AL31" s="817"/>
      <c r="AM31" s="817"/>
      <c r="AN31" s="817"/>
      <c r="AO31" s="817"/>
      <c r="AP31" s="817">
        <v>2238</v>
      </c>
      <c r="AQ31" s="817"/>
      <c r="AR31" s="817"/>
      <c r="AS31" s="817"/>
      <c r="AT31" s="817"/>
      <c r="AU31" s="817">
        <v>11</v>
      </c>
      <c r="AV31" s="817"/>
      <c r="AW31" s="817"/>
      <c r="AX31" s="817"/>
      <c r="AY31" s="817"/>
      <c r="AZ31" s="818" t="s">
        <v>545</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752</v>
      </c>
      <c r="R32" s="771"/>
      <c r="S32" s="771"/>
      <c r="T32" s="771"/>
      <c r="U32" s="771"/>
      <c r="V32" s="771">
        <v>688</v>
      </c>
      <c r="W32" s="771"/>
      <c r="X32" s="771"/>
      <c r="Y32" s="771"/>
      <c r="Z32" s="771"/>
      <c r="AA32" s="771">
        <v>64</v>
      </c>
      <c r="AB32" s="771"/>
      <c r="AC32" s="771"/>
      <c r="AD32" s="771"/>
      <c r="AE32" s="772"/>
      <c r="AF32" s="773">
        <v>1290</v>
      </c>
      <c r="AG32" s="774"/>
      <c r="AH32" s="774"/>
      <c r="AI32" s="774"/>
      <c r="AJ32" s="775"/>
      <c r="AK32" s="821">
        <v>140</v>
      </c>
      <c r="AL32" s="817"/>
      <c r="AM32" s="817"/>
      <c r="AN32" s="817"/>
      <c r="AO32" s="817"/>
      <c r="AP32" s="817">
        <v>1172</v>
      </c>
      <c r="AQ32" s="817"/>
      <c r="AR32" s="817"/>
      <c r="AS32" s="817"/>
      <c r="AT32" s="817"/>
      <c r="AU32" s="817"/>
      <c r="AV32" s="817"/>
      <c r="AW32" s="817"/>
      <c r="AX32" s="817"/>
      <c r="AY32" s="817"/>
      <c r="AZ32" s="818" t="s">
        <v>545</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2516</v>
      </c>
      <c r="AG63" s="831"/>
      <c r="AH63" s="831"/>
      <c r="AI63" s="831"/>
      <c r="AJ63" s="832"/>
      <c r="AK63" s="833"/>
      <c r="AL63" s="828"/>
      <c r="AM63" s="828"/>
      <c r="AN63" s="828"/>
      <c r="AO63" s="828"/>
      <c r="AP63" s="831">
        <v>3410</v>
      </c>
      <c r="AQ63" s="831"/>
      <c r="AR63" s="831"/>
      <c r="AS63" s="831"/>
      <c r="AT63" s="831"/>
      <c r="AU63" s="831">
        <v>11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547</v>
      </c>
      <c r="C68" s="857"/>
      <c r="D68" s="857"/>
      <c r="E68" s="857"/>
      <c r="F68" s="857"/>
      <c r="G68" s="857"/>
      <c r="H68" s="857"/>
      <c r="I68" s="857"/>
      <c r="J68" s="857"/>
      <c r="K68" s="857"/>
      <c r="L68" s="857"/>
      <c r="M68" s="857"/>
      <c r="N68" s="857"/>
      <c r="O68" s="857"/>
      <c r="P68" s="858"/>
      <c r="Q68" s="859">
        <v>4110</v>
      </c>
      <c r="R68" s="853"/>
      <c r="S68" s="853"/>
      <c r="T68" s="853"/>
      <c r="U68" s="853"/>
      <c r="V68" s="853">
        <v>3889</v>
      </c>
      <c r="W68" s="853"/>
      <c r="X68" s="853"/>
      <c r="Y68" s="853"/>
      <c r="Z68" s="853"/>
      <c r="AA68" s="853">
        <v>221</v>
      </c>
      <c r="AB68" s="853"/>
      <c r="AC68" s="853"/>
      <c r="AD68" s="853"/>
      <c r="AE68" s="853"/>
      <c r="AF68" s="853">
        <v>221</v>
      </c>
      <c r="AG68" s="853"/>
      <c r="AH68" s="853"/>
      <c r="AI68" s="853"/>
      <c r="AJ68" s="853"/>
      <c r="AK68" s="853" t="s">
        <v>546</v>
      </c>
      <c r="AL68" s="853"/>
      <c r="AM68" s="853"/>
      <c r="AN68" s="853"/>
      <c r="AO68" s="853"/>
      <c r="AP68" s="853">
        <v>2426</v>
      </c>
      <c r="AQ68" s="853"/>
      <c r="AR68" s="853"/>
      <c r="AS68" s="853"/>
      <c r="AT68" s="853"/>
      <c r="AU68" s="853">
        <v>546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548</v>
      </c>
      <c r="C69" s="861"/>
      <c r="D69" s="861"/>
      <c r="E69" s="861"/>
      <c r="F69" s="861"/>
      <c r="G69" s="861"/>
      <c r="H69" s="861"/>
      <c r="I69" s="861"/>
      <c r="J69" s="861"/>
      <c r="K69" s="861"/>
      <c r="L69" s="861"/>
      <c r="M69" s="861"/>
      <c r="N69" s="861"/>
      <c r="O69" s="861"/>
      <c r="P69" s="862"/>
      <c r="Q69" s="863">
        <v>2263</v>
      </c>
      <c r="R69" s="817"/>
      <c r="S69" s="817"/>
      <c r="T69" s="817"/>
      <c r="U69" s="817"/>
      <c r="V69" s="817">
        <v>2225</v>
      </c>
      <c r="W69" s="817"/>
      <c r="X69" s="817"/>
      <c r="Y69" s="817"/>
      <c r="Z69" s="817"/>
      <c r="AA69" s="817">
        <v>38</v>
      </c>
      <c r="AB69" s="817"/>
      <c r="AC69" s="817"/>
      <c r="AD69" s="817"/>
      <c r="AE69" s="817"/>
      <c r="AF69" s="817">
        <v>38</v>
      </c>
      <c r="AG69" s="817"/>
      <c r="AH69" s="817"/>
      <c r="AI69" s="817"/>
      <c r="AJ69" s="817"/>
      <c r="AK69" s="817">
        <v>9690</v>
      </c>
      <c r="AL69" s="817"/>
      <c r="AM69" s="817"/>
      <c r="AN69" s="817"/>
      <c r="AO69" s="817"/>
      <c r="AP69" s="817" t="s">
        <v>122</v>
      </c>
      <c r="AQ69" s="817"/>
      <c r="AR69" s="817"/>
      <c r="AS69" s="817"/>
      <c r="AT69" s="817"/>
      <c r="AU69" s="817" t="s">
        <v>122</v>
      </c>
      <c r="AV69" s="817"/>
      <c r="AW69" s="817"/>
      <c r="AX69" s="817"/>
      <c r="AY69" s="817"/>
      <c r="AZ69" s="819" t="s">
        <v>551</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548</v>
      </c>
      <c r="C70" s="861"/>
      <c r="D70" s="861"/>
      <c r="E70" s="861"/>
      <c r="F70" s="861"/>
      <c r="G70" s="861"/>
      <c r="H70" s="861"/>
      <c r="I70" s="861"/>
      <c r="J70" s="861"/>
      <c r="K70" s="861"/>
      <c r="L70" s="861"/>
      <c r="M70" s="861"/>
      <c r="N70" s="861"/>
      <c r="O70" s="861"/>
      <c r="P70" s="862"/>
      <c r="Q70" s="863">
        <v>924950</v>
      </c>
      <c r="R70" s="817"/>
      <c r="S70" s="817"/>
      <c r="T70" s="817"/>
      <c r="U70" s="817"/>
      <c r="V70" s="817">
        <v>909345</v>
      </c>
      <c r="W70" s="817"/>
      <c r="X70" s="817"/>
      <c r="Y70" s="817"/>
      <c r="Z70" s="817"/>
      <c r="AA70" s="817">
        <v>15606</v>
      </c>
      <c r="AB70" s="817"/>
      <c r="AC70" s="817"/>
      <c r="AD70" s="817"/>
      <c r="AE70" s="817"/>
      <c r="AF70" s="817">
        <v>15606</v>
      </c>
      <c r="AG70" s="817"/>
      <c r="AH70" s="817"/>
      <c r="AI70" s="817"/>
      <c r="AJ70" s="817"/>
      <c r="AK70" s="817">
        <v>21</v>
      </c>
      <c r="AL70" s="817"/>
      <c r="AM70" s="817"/>
      <c r="AN70" s="817"/>
      <c r="AO70" s="817"/>
      <c r="AP70" s="817" t="s">
        <v>122</v>
      </c>
      <c r="AQ70" s="817"/>
      <c r="AR70" s="817"/>
      <c r="AS70" s="817"/>
      <c r="AT70" s="817"/>
      <c r="AU70" s="817" t="s">
        <v>122</v>
      </c>
      <c r="AV70" s="817"/>
      <c r="AW70" s="817"/>
      <c r="AX70" s="817"/>
      <c r="AY70" s="817"/>
      <c r="AZ70" s="819" t="s">
        <v>552</v>
      </c>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549</v>
      </c>
      <c r="C71" s="861"/>
      <c r="D71" s="861"/>
      <c r="E71" s="861"/>
      <c r="F71" s="861"/>
      <c r="G71" s="861"/>
      <c r="H71" s="861"/>
      <c r="I71" s="861"/>
      <c r="J71" s="861"/>
      <c r="K71" s="861"/>
      <c r="L71" s="861"/>
      <c r="M71" s="861"/>
      <c r="N71" s="861"/>
      <c r="O71" s="861"/>
      <c r="P71" s="862"/>
      <c r="Q71" s="863">
        <v>22583</v>
      </c>
      <c r="R71" s="817"/>
      <c r="S71" s="817"/>
      <c r="T71" s="817"/>
      <c r="U71" s="817"/>
      <c r="V71" s="817">
        <v>21732</v>
      </c>
      <c r="W71" s="817"/>
      <c r="X71" s="817"/>
      <c r="Y71" s="817"/>
      <c r="Z71" s="817"/>
      <c r="AA71" s="817">
        <v>851</v>
      </c>
      <c r="AB71" s="817"/>
      <c r="AC71" s="817"/>
      <c r="AD71" s="817"/>
      <c r="AE71" s="817"/>
      <c r="AF71" s="817">
        <v>851</v>
      </c>
      <c r="AG71" s="817"/>
      <c r="AH71" s="817"/>
      <c r="AI71" s="817"/>
      <c r="AJ71" s="817"/>
      <c r="AK71" s="817">
        <v>21</v>
      </c>
      <c r="AL71" s="817"/>
      <c r="AM71" s="817"/>
      <c r="AN71" s="817"/>
      <c r="AO71" s="817"/>
      <c r="AP71" s="817" t="s">
        <v>122</v>
      </c>
      <c r="AQ71" s="817"/>
      <c r="AR71" s="817"/>
      <c r="AS71" s="817"/>
      <c r="AT71" s="817"/>
      <c r="AU71" s="817" t="s">
        <v>122</v>
      </c>
      <c r="AV71" s="817"/>
      <c r="AW71" s="817"/>
      <c r="AX71" s="817"/>
      <c r="AY71" s="817"/>
      <c r="AZ71" s="819" t="s">
        <v>551</v>
      </c>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549</v>
      </c>
      <c r="C72" s="861"/>
      <c r="D72" s="861"/>
      <c r="E72" s="861"/>
      <c r="F72" s="861"/>
      <c r="G72" s="861"/>
      <c r="H72" s="861"/>
      <c r="I72" s="861"/>
      <c r="J72" s="861"/>
      <c r="K72" s="861"/>
      <c r="L72" s="861"/>
      <c r="M72" s="861"/>
      <c r="N72" s="861"/>
      <c r="O72" s="861"/>
      <c r="P72" s="862"/>
      <c r="Q72" s="863">
        <v>138</v>
      </c>
      <c r="R72" s="817"/>
      <c r="S72" s="817"/>
      <c r="T72" s="817"/>
      <c r="U72" s="817"/>
      <c r="V72" s="817">
        <v>94</v>
      </c>
      <c r="W72" s="817"/>
      <c r="X72" s="817"/>
      <c r="Y72" s="817"/>
      <c r="Z72" s="817"/>
      <c r="AA72" s="817">
        <v>44</v>
      </c>
      <c r="AB72" s="817"/>
      <c r="AC72" s="817"/>
      <c r="AD72" s="817"/>
      <c r="AE72" s="817"/>
      <c r="AF72" s="817">
        <v>44</v>
      </c>
      <c r="AG72" s="817"/>
      <c r="AH72" s="817"/>
      <c r="AI72" s="817"/>
      <c r="AJ72" s="817"/>
      <c r="AK72" s="817">
        <v>7</v>
      </c>
      <c r="AL72" s="817"/>
      <c r="AM72" s="817"/>
      <c r="AN72" s="817"/>
      <c r="AO72" s="817"/>
      <c r="AP72" s="817" t="s">
        <v>122</v>
      </c>
      <c r="AQ72" s="817"/>
      <c r="AR72" s="817"/>
      <c r="AS72" s="817"/>
      <c r="AT72" s="817"/>
      <c r="AU72" s="817" t="s">
        <v>122</v>
      </c>
      <c r="AV72" s="817"/>
      <c r="AW72" s="817"/>
      <c r="AX72" s="817"/>
      <c r="AY72" s="817"/>
      <c r="AZ72" s="819" t="s">
        <v>553</v>
      </c>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550</v>
      </c>
      <c r="C73" s="861"/>
      <c r="D73" s="861"/>
      <c r="E73" s="861"/>
      <c r="F73" s="861"/>
      <c r="G73" s="861"/>
      <c r="H73" s="861"/>
      <c r="I73" s="861"/>
      <c r="J73" s="861"/>
      <c r="K73" s="861"/>
      <c r="L73" s="861"/>
      <c r="M73" s="861"/>
      <c r="N73" s="861"/>
      <c r="O73" s="861"/>
      <c r="P73" s="862"/>
      <c r="Q73" s="863">
        <v>308</v>
      </c>
      <c r="R73" s="817"/>
      <c r="S73" s="817"/>
      <c r="T73" s="817"/>
      <c r="U73" s="817"/>
      <c r="V73" s="817">
        <v>290</v>
      </c>
      <c r="W73" s="817"/>
      <c r="X73" s="817"/>
      <c r="Y73" s="817"/>
      <c r="Z73" s="817"/>
      <c r="AA73" s="817">
        <v>18</v>
      </c>
      <c r="AB73" s="817"/>
      <c r="AC73" s="817"/>
      <c r="AD73" s="817"/>
      <c r="AE73" s="817"/>
      <c r="AF73" s="817">
        <v>18</v>
      </c>
      <c r="AG73" s="817"/>
      <c r="AH73" s="817"/>
      <c r="AI73" s="817"/>
      <c r="AJ73" s="817"/>
      <c r="AK73" s="817" t="s">
        <v>545</v>
      </c>
      <c r="AL73" s="817"/>
      <c r="AM73" s="817"/>
      <c r="AN73" s="817"/>
      <c r="AO73" s="817"/>
      <c r="AP73" s="817" t="s">
        <v>122</v>
      </c>
      <c r="AQ73" s="817"/>
      <c r="AR73" s="817"/>
      <c r="AS73" s="817"/>
      <c r="AT73" s="817"/>
      <c r="AU73" s="817" t="s">
        <v>122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16778</v>
      </c>
      <c r="AG88" s="831"/>
      <c r="AH88" s="831"/>
      <c r="AI88" s="831"/>
      <c r="AJ88" s="831"/>
      <c r="AK88" s="828"/>
      <c r="AL88" s="828"/>
      <c r="AM88" s="828"/>
      <c r="AN88" s="828"/>
      <c r="AO88" s="828"/>
      <c r="AP88" s="831">
        <v>2426</v>
      </c>
      <c r="AQ88" s="831"/>
      <c r="AR88" s="831"/>
      <c r="AS88" s="831"/>
      <c r="AT88" s="831"/>
      <c r="AU88" s="831">
        <v>546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1466446</v>
      </c>
      <c r="AB110" s="887"/>
      <c r="AC110" s="887"/>
      <c r="AD110" s="887"/>
      <c r="AE110" s="888"/>
      <c r="AF110" s="889">
        <v>1417118</v>
      </c>
      <c r="AG110" s="887"/>
      <c r="AH110" s="887"/>
      <c r="AI110" s="887"/>
      <c r="AJ110" s="888"/>
      <c r="AK110" s="889">
        <v>1350470</v>
      </c>
      <c r="AL110" s="887"/>
      <c r="AM110" s="887"/>
      <c r="AN110" s="887"/>
      <c r="AO110" s="888"/>
      <c r="AP110" s="890">
        <v>15.2</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11002764</v>
      </c>
      <c r="BR110" s="918"/>
      <c r="BS110" s="918"/>
      <c r="BT110" s="918"/>
      <c r="BU110" s="918"/>
      <c r="BV110" s="918">
        <v>10349518</v>
      </c>
      <c r="BW110" s="918"/>
      <c r="BX110" s="918"/>
      <c r="BY110" s="918"/>
      <c r="BZ110" s="918"/>
      <c r="CA110" s="918">
        <v>10455487</v>
      </c>
      <c r="CB110" s="918"/>
      <c r="CC110" s="918"/>
      <c r="CD110" s="918"/>
      <c r="CE110" s="918"/>
      <c r="CF110" s="931">
        <v>118</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601236</v>
      </c>
      <c r="BR111" s="913"/>
      <c r="BS111" s="913"/>
      <c r="BT111" s="913"/>
      <c r="BU111" s="913"/>
      <c r="BV111" s="913">
        <v>382963</v>
      </c>
      <c r="BW111" s="913"/>
      <c r="BX111" s="913"/>
      <c r="BY111" s="913"/>
      <c r="BZ111" s="913"/>
      <c r="CA111" s="913">
        <v>208502</v>
      </c>
      <c r="CB111" s="913"/>
      <c r="CC111" s="913"/>
      <c r="CD111" s="913"/>
      <c r="CE111" s="913"/>
      <c r="CF111" s="907">
        <v>2.4</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728758</v>
      </c>
      <c r="BR112" s="913"/>
      <c r="BS112" s="913"/>
      <c r="BT112" s="913"/>
      <c r="BU112" s="913"/>
      <c r="BV112" s="913">
        <v>678361</v>
      </c>
      <c r="BW112" s="913"/>
      <c r="BX112" s="913"/>
      <c r="BY112" s="913"/>
      <c r="BZ112" s="913"/>
      <c r="CA112" s="913">
        <v>605282</v>
      </c>
      <c r="CB112" s="913"/>
      <c r="CC112" s="913"/>
      <c r="CD112" s="913"/>
      <c r="CE112" s="913"/>
      <c r="CF112" s="907">
        <v>6.8</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100711</v>
      </c>
      <c r="AB113" s="925"/>
      <c r="AC113" s="925"/>
      <c r="AD113" s="925"/>
      <c r="AE113" s="926"/>
      <c r="AF113" s="927">
        <v>96755</v>
      </c>
      <c r="AG113" s="925"/>
      <c r="AH113" s="925"/>
      <c r="AI113" s="925"/>
      <c r="AJ113" s="926"/>
      <c r="AK113" s="927">
        <v>85569</v>
      </c>
      <c r="AL113" s="925"/>
      <c r="AM113" s="925"/>
      <c r="AN113" s="925"/>
      <c r="AO113" s="926"/>
      <c r="AP113" s="928">
        <v>1</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574932</v>
      </c>
      <c r="BR113" s="913"/>
      <c r="BS113" s="913"/>
      <c r="BT113" s="913"/>
      <c r="BU113" s="913"/>
      <c r="BV113" s="913">
        <v>545657</v>
      </c>
      <c r="BW113" s="913"/>
      <c r="BX113" s="913"/>
      <c r="BY113" s="913"/>
      <c r="BZ113" s="913"/>
      <c r="CA113" s="913">
        <v>538495</v>
      </c>
      <c r="CB113" s="913"/>
      <c r="CC113" s="913"/>
      <c r="CD113" s="913"/>
      <c r="CE113" s="913"/>
      <c r="CF113" s="907">
        <v>6.1</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83849</v>
      </c>
      <c r="AB114" s="946"/>
      <c r="AC114" s="946"/>
      <c r="AD114" s="946"/>
      <c r="AE114" s="947"/>
      <c r="AF114" s="948">
        <v>81911</v>
      </c>
      <c r="AG114" s="946"/>
      <c r="AH114" s="946"/>
      <c r="AI114" s="946"/>
      <c r="AJ114" s="947"/>
      <c r="AK114" s="948">
        <v>73362</v>
      </c>
      <c r="AL114" s="946"/>
      <c r="AM114" s="946"/>
      <c r="AN114" s="946"/>
      <c r="AO114" s="947"/>
      <c r="AP114" s="949">
        <v>0.8</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932617</v>
      </c>
      <c r="BR114" s="913"/>
      <c r="BS114" s="913"/>
      <c r="BT114" s="913"/>
      <c r="BU114" s="913"/>
      <c r="BV114" s="913">
        <v>1009845</v>
      </c>
      <c r="BW114" s="913"/>
      <c r="BX114" s="913"/>
      <c r="BY114" s="913"/>
      <c r="BZ114" s="913"/>
      <c r="CA114" s="913">
        <v>954211</v>
      </c>
      <c r="CB114" s="913"/>
      <c r="CC114" s="913"/>
      <c r="CD114" s="913"/>
      <c r="CE114" s="913"/>
      <c r="CF114" s="907">
        <v>10.8</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356083</v>
      </c>
      <c r="DH115" s="946"/>
      <c r="DI115" s="946"/>
      <c r="DJ115" s="946"/>
      <c r="DK115" s="947"/>
      <c r="DL115" s="948">
        <v>170082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209360</v>
      </c>
      <c r="DH116" s="946"/>
      <c r="DI116" s="946"/>
      <c r="DJ116" s="946"/>
      <c r="DK116" s="947"/>
      <c r="DL116" s="948">
        <v>181564</v>
      </c>
      <c r="DM116" s="946"/>
      <c r="DN116" s="946"/>
      <c r="DO116" s="946"/>
      <c r="DP116" s="947"/>
      <c r="DQ116" s="948">
        <v>181661</v>
      </c>
      <c r="DR116" s="946"/>
      <c r="DS116" s="946"/>
      <c r="DT116" s="946"/>
      <c r="DU116" s="947"/>
      <c r="DV116" s="949">
        <v>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1651006</v>
      </c>
      <c r="AB117" s="966"/>
      <c r="AC117" s="966"/>
      <c r="AD117" s="966"/>
      <c r="AE117" s="967"/>
      <c r="AF117" s="968">
        <v>1595784</v>
      </c>
      <c r="AG117" s="966"/>
      <c r="AH117" s="966"/>
      <c r="AI117" s="966"/>
      <c r="AJ117" s="967"/>
      <c r="AK117" s="968">
        <v>1509401</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13840307</v>
      </c>
      <c r="BR119" s="987"/>
      <c r="BS119" s="987"/>
      <c r="BT119" s="987"/>
      <c r="BU119" s="987"/>
      <c r="BV119" s="987">
        <v>12966344</v>
      </c>
      <c r="BW119" s="987"/>
      <c r="BX119" s="987"/>
      <c r="BY119" s="987"/>
      <c r="BZ119" s="987"/>
      <c r="CA119" s="987">
        <v>12761977</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35793</v>
      </c>
      <c r="DH119" s="973"/>
      <c r="DI119" s="973"/>
      <c r="DJ119" s="973"/>
      <c r="DK119" s="974"/>
      <c r="DL119" s="972">
        <v>31317</v>
      </c>
      <c r="DM119" s="973"/>
      <c r="DN119" s="973"/>
      <c r="DO119" s="973"/>
      <c r="DP119" s="974"/>
      <c r="DQ119" s="972">
        <v>26841</v>
      </c>
      <c r="DR119" s="973"/>
      <c r="DS119" s="973"/>
      <c r="DT119" s="973"/>
      <c r="DU119" s="974"/>
      <c r="DV119" s="975">
        <v>0.3</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3090123</v>
      </c>
      <c r="BR120" s="918"/>
      <c r="BS120" s="918"/>
      <c r="BT120" s="918"/>
      <c r="BU120" s="918"/>
      <c r="BV120" s="918">
        <v>4235155</v>
      </c>
      <c r="BW120" s="918"/>
      <c r="BX120" s="918"/>
      <c r="BY120" s="918"/>
      <c r="BZ120" s="918"/>
      <c r="CA120" s="918">
        <v>4536932</v>
      </c>
      <c r="CB120" s="918"/>
      <c r="CC120" s="918"/>
      <c r="CD120" s="918"/>
      <c r="CE120" s="918"/>
      <c r="CF120" s="931">
        <v>51.2</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717604</v>
      </c>
      <c r="DH120" s="918"/>
      <c r="DI120" s="918"/>
      <c r="DJ120" s="918"/>
      <c r="DK120" s="918"/>
      <c r="DL120" s="918">
        <v>667369</v>
      </c>
      <c r="DM120" s="918"/>
      <c r="DN120" s="918"/>
      <c r="DO120" s="918"/>
      <c r="DP120" s="918"/>
      <c r="DQ120" s="918">
        <v>594091</v>
      </c>
      <c r="DR120" s="918"/>
      <c r="DS120" s="918"/>
      <c r="DT120" s="918"/>
      <c r="DU120" s="918"/>
      <c r="DV120" s="919">
        <v>6.7</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1648482</v>
      </c>
      <c r="BR121" s="913"/>
      <c r="BS121" s="913"/>
      <c r="BT121" s="913"/>
      <c r="BU121" s="913"/>
      <c r="BV121" s="913">
        <v>1591537</v>
      </c>
      <c r="BW121" s="913"/>
      <c r="BX121" s="913"/>
      <c r="BY121" s="913"/>
      <c r="BZ121" s="913"/>
      <c r="CA121" s="913">
        <v>1461502</v>
      </c>
      <c r="CB121" s="913"/>
      <c r="CC121" s="913"/>
      <c r="CD121" s="913"/>
      <c r="CE121" s="913"/>
      <c r="CF121" s="907">
        <v>16.5</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11154</v>
      </c>
      <c r="DH121" s="913"/>
      <c r="DI121" s="913"/>
      <c r="DJ121" s="913"/>
      <c r="DK121" s="913"/>
      <c r="DL121" s="913">
        <v>10992</v>
      </c>
      <c r="DM121" s="913"/>
      <c r="DN121" s="913"/>
      <c r="DO121" s="913"/>
      <c r="DP121" s="913"/>
      <c r="DQ121" s="913">
        <v>11191</v>
      </c>
      <c r="DR121" s="913"/>
      <c r="DS121" s="913"/>
      <c r="DT121" s="913"/>
      <c r="DU121" s="913"/>
      <c r="DV121" s="914">
        <v>0.1</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3758596</v>
      </c>
      <c r="BR122" s="987"/>
      <c r="BS122" s="987"/>
      <c r="BT122" s="987"/>
      <c r="BU122" s="987"/>
      <c r="BV122" s="987">
        <v>3314404</v>
      </c>
      <c r="BW122" s="987"/>
      <c r="BX122" s="987"/>
      <c r="BY122" s="987"/>
      <c r="BZ122" s="987"/>
      <c r="CA122" s="987">
        <v>3302359</v>
      </c>
      <c r="CB122" s="987"/>
      <c r="CC122" s="987"/>
      <c r="CD122" s="987"/>
      <c r="CE122" s="987"/>
      <c r="CF122" s="1004">
        <v>37.299999999999997</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8497201</v>
      </c>
      <c r="BR123" s="1051"/>
      <c r="BS123" s="1051"/>
      <c r="BT123" s="1051"/>
      <c r="BU123" s="1051"/>
      <c r="BV123" s="1051">
        <v>9141096</v>
      </c>
      <c r="BW123" s="1051"/>
      <c r="BX123" s="1051"/>
      <c r="BY123" s="1051"/>
      <c r="BZ123" s="1051"/>
      <c r="CA123" s="1051">
        <v>9300793</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64.099999999999994</v>
      </c>
      <c r="BR124" s="1014"/>
      <c r="BS124" s="1014"/>
      <c r="BT124" s="1014"/>
      <c r="BU124" s="1014"/>
      <c r="BV124" s="1014">
        <v>43.7</v>
      </c>
      <c r="BW124" s="1014"/>
      <c r="BX124" s="1014"/>
      <c r="BY124" s="1014"/>
      <c r="BZ124" s="1014"/>
      <c r="CA124" s="1014">
        <v>39</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266262</v>
      </c>
      <c r="AB128" s="1033"/>
      <c r="AC128" s="1033"/>
      <c r="AD128" s="1033"/>
      <c r="AE128" s="1034"/>
      <c r="AF128" s="1035">
        <v>291528</v>
      </c>
      <c r="AG128" s="1033"/>
      <c r="AH128" s="1033"/>
      <c r="AI128" s="1033"/>
      <c r="AJ128" s="1034"/>
      <c r="AK128" s="1035">
        <v>266003</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13.46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8891610</v>
      </c>
      <c r="AB129" s="946"/>
      <c r="AC129" s="946"/>
      <c r="AD129" s="946"/>
      <c r="AE129" s="947"/>
      <c r="AF129" s="948">
        <v>9246151</v>
      </c>
      <c r="AG129" s="946"/>
      <c r="AH129" s="946"/>
      <c r="AI129" s="946"/>
      <c r="AJ129" s="947"/>
      <c r="AK129" s="948">
        <v>9306960</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18.46</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565455</v>
      </c>
      <c r="AB130" s="946"/>
      <c r="AC130" s="946"/>
      <c r="AD130" s="946"/>
      <c r="AE130" s="947"/>
      <c r="AF130" s="948">
        <v>504093</v>
      </c>
      <c r="AG130" s="946"/>
      <c r="AH130" s="946"/>
      <c r="AI130" s="946"/>
      <c r="AJ130" s="947"/>
      <c r="AK130" s="948">
        <v>449763</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9.3000000000000007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8326155</v>
      </c>
      <c r="AB131" s="973"/>
      <c r="AC131" s="973"/>
      <c r="AD131" s="973"/>
      <c r="AE131" s="974"/>
      <c r="AF131" s="972">
        <v>8742058</v>
      </c>
      <c r="AG131" s="973"/>
      <c r="AH131" s="973"/>
      <c r="AI131" s="973"/>
      <c r="AJ131" s="974"/>
      <c r="AK131" s="972">
        <v>8857197</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v>39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9.8399394820000001</v>
      </c>
      <c r="AB132" s="1084"/>
      <c r="AC132" s="1084"/>
      <c r="AD132" s="1084"/>
      <c r="AE132" s="1085"/>
      <c r="AF132" s="1086">
        <v>9.15302215</v>
      </c>
      <c r="AG132" s="1084"/>
      <c r="AH132" s="1084"/>
      <c r="AI132" s="1084"/>
      <c r="AJ132" s="1085"/>
      <c r="AK132" s="1086">
        <v>8.9603438989999997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10.199999999999999</v>
      </c>
      <c r="AB133" s="1067"/>
      <c r="AC133" s="1067"/>
      <c r="AD133" s="1067"/>
      <c r="AE133" s="1068"/>
      <c r="AF133" s="1066">
        <v>9.6</v>
      </c>
      <c r="AG133" s="1067"/>
      <c r="AH133" s="1067"/>
      <c r="AI133" s="1067"/>
      <c r="AJ133" s="1068"/>
      <c r="AK133" s="1066">
        <v>9.3000000000000007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jDaKMQ3C2OefD6gwo4D9cSkOnPwPVw6xfE216fztoTRQ+Ai3I2EipBJYAu4vivf3wsXtOfQXpMPPht4F52/EA==" saltValue="v475UV2hEpA7+fYQOg9g6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85" zoomScaleNormal="85" zoomScaleSheetLayoutView="85" workbookViewId="0">
      <selection activeCell="CW52" sqref="CW52"/>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83Z9XVSiG2cfPMpSe2pklAkuLTFy1FsSoEKms3iESC4gKz5bkcGVcoYeMkpFrpdPuiMml9KnW4Yhe+aIFDt+xg==" saltValue="ClXLLWstS4HORYBuE1/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0" zoomScale="85" zoomScaleNormal="8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FrL3B5OwI3sPeF5V53wpLwhW9aGHiN9dqv0VYgAxQSDTSU8D92wGYduNG+leC2oTgG5u2/2Yt+TLCL+fvtUGg==" saltValue="UcTPpwbmBvw4LSfI6uj47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L7" workbookViewId="0">
      <selection activeCell="AK32" sqref="AK32:AN32"/>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2662430</v>
      </c>
      <c r="AP9" s="262">
        <v>71232</v>
      </c>
      <c r="AQ9" s="263">
        <v>72090</v>
      </c>
      <c r="AR9" s="264">
        <v>-1.2</v>
      </c>
    </row>
    <row r="10" spans="1:46" ht="13.5" customHeight="1" x14ac:dyDescent="0.2">
      <c r="A10" s="247"/>
      <c r="AK10" s="1103" t="s">
        <v>483</v>
      </c>
      <c r="AL10" s="1104"/>
      <c r="AM10" s="1104"/>
      <c r="AN10" s="1105"/>
      <c r="AO10" s="265">
        <v>541159</v>
      </c>
      <c r="AP10" s="265">
        <v>14478</v>
      </c>
      <c r="AQ10" s="266">
        <v>9072</v>
      </c>
      <c r="AR10" s="267">
        <v>59.6</v>
      </c>
    </row>
    <row r="11" spans="1:46" ht="13.5" customHeight="1" x14ac:dyDescent="0.2">
      <c r="A11" s="247"/>
      <c r="AK11" s="1103" t="s">
        <v>484</v>
      </c>
      <c r="AL11" s="1104"/>
      <c r="AM11" s="1104"/>
      <c r="AN11" s="1105"/>
      <c r="AO11" s="265" t="s">
        <v>485</v>
      </c>
      <c r="AP11" s="265" t="s">
        <v>485</v>
      </c>
      <c r="AQ11" s="266">
        <v>383</v>
      </c>
      <c r="AR11" s="267" t="s">
        <v>485</v>
      </c>
    </row>
    <row r="12" spans="1:46" ht="13.5" customHeight="1" x14ac:dyDescent="0.2">
      <c r="A12" s="247"/>
      <c r="AK12" s="1103" t="s">
        <v>486</v>
      </c>
      <c r="AL12" s="1104"/>
      <c r="AM12" s="1104"/>
      <c r="AN12" s="1105"/>
      <c r="AO12" s="265" t="s">
        <v>485</v>
      </c>
      <c r="AP12" s="265" t="s">
        <v>485</v>
      </c>
      <c r="AQ12" s="266">
        <v>26</v>
      </c>
      <c r="AR12" s="267" t="s">
        <v>485</v>
      </c>
    </row>
    <row r="13" spans="1:46" ht="13.5" customHeight="1" x14ac:dyDescent="0.2">
      <c r="A13" s="247"/>
      <c r="AK13" s="1103" t="s">
        <v>487</v>
      </c>
      <c r="AL13" s="1104"/>
      <c r="AM13" s="1104"/>
      <c r="AN13" s="1105"/>
      <c r="AO13" s="265">
        <v>131076</v>
      </c>
      <c r="AP13" s="265">
        <v>3507</v>
      </c>
      <c r="AQ13" s="266">
        <v>2732</v>
      </c>
      <c r="AR13" s="267">
        <v>28.4</v>
      </c>
    </row>
    <row r="14" spans="1:46" ht="13.5" customHeight="1" x14ac:dyDescent="0.2">
      <c r="A14" s="247"/>
      <c r="AK14" s="1103" t="s">
        <v>488</v>
      </c>
      <c r="AL14" s="1104"/>
      <c r="AM14" s="1104"/>
      <c r="AN14" s="1105"/>
      <c r="AO14" s="265">
        <v>98243</v>
      </c>
      <c r="AP14" s="265">
        <v>2628</v>
      </c>
      <c r="AQ14" s="266">
        <v>1315</v>
      </c>
      <c r="AR14" s="267">
        <v>99.8</v>
      </c>
    </row>
    <row r="15" spans="1:46" ht="13.5" customHeight="1" x14ac:dyDescent="0.2">
      <c r="A15" s="247"/>
      <c r="AK15" s="1106" t="s">
        <v>489</v>
      </c>
      <c r="AL15" s="1107"/>
      <c r="AM15" s="1107"/>
      <c r="AN15" s="1108"/>
      <c r="AO15" s="265">
        <v>-160200</v>
      </c>
      <c r="AP15" s="265">
        <v>-4286</v>
      </c>
      <c r="AQ15" s="266">
        <v>-4107</v>
      </c>
      <c r="AR15" s="267">
        <v>4.4000000000000004</v>
      </c>
    </row>
    <row r="16" spans="1:46" ht="13.2" x14ac:dyDescent="0.2">
      <c r="A16" s="247"/>
      <c r="AK16" s="1106" t="s">
        <v>177</v>
      </c>
      <c r="AL16" s="1107"/>
      <c r="AM16" s="1107"/>
      <c r="AN16" s="1108"/>
      <c r="AO16" s="265">
        <v>3272708</v>
      </c>
      <c r="AP16" s="265">
        <v>87559</v>
      </c>
      <c r="AQ16" s="266">
        <v>81511</v>
      </c>
      <c r="AR16" s="267">
        <v>7.4</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6.82</v>
      </c>
      <c r="AP21" s="278">
        <v>6.74</v>
      </c>
      <c r="AQ21" s="279">
        <v>0.08</v>
      </c>
      <c r="AS21" s="280"/>
      <c r="AT21" s="276"/>
    </row>
    <row r="22" spans="1:46" s="248" customFormat="1" ht="13.2" x14ac:dyDescent="0.2">
      <c r="A22" s="276"/>
      <c r="AK22" s="1109" t="s">
        <v>495</v>
      </c>
      <c r="AL22" s="1110"/>
      <c r="AM22" s="1110"/>
      <c r="AN22" s="1111"/>
      <c r="AO22" s="281">
        <v>99.4</v>
      </c>
      <c r="AP22" s="282">
        <v>97</v>
      </c>
      <c r="AQ22" s="283">
        <v>2.4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1350470</v>
      </c>
      <c r="AP32" s="291">
        <v>36131</v>
      </c>
      <c r="AQ32" s="292">
        <v>33695</v>
      </c>
      <c r="AR32" s="293">
        <v>7.2</v>
      </c>
    </row>
    <row r="33" spans="1:46" ht="13.5" customHeight="1" x14ac:dyDescent="0.2">
      <c r="A33" s="247"/>
      <c r="AK33" s="1117" t="s">
        <v>500</v>
      </c>
      <c r="AL33" s="1118"/>
      <c r="AM33" s="1118"/>
      <c r="AN33" s="1119"/>
      <c r="AO33" s="291" t="s">
        <v>485</v>
      </c>
      <c r="AP33" s="291" t="s">
        <v>485</v>
      </c>
      <c r="AQ33" s="292" t="s">
        <v>485</v>
      </c>
      <c r="AR33" s="293" t="s">
        <v>485</v>
      </c>
    </row>
    <row r="34" spans="1:46" ht="27" customHeight="1" x14ac:dyDescent="0.2">
      <c r="A34" s="247"/>
      <c r="AK34" s="1117" t="s">
        <v>501</v>
      </c>
      <c r="AL34" s="1118"/>
      <c r="AM34" s="1118"/>
      <c r="AN34" s="1119"/>
      <c r="AO34" s="291" t="s">
        <v>485</v>
      </c>
      <c r="AP34" s="291" t="s">
        <v>485</v>
      </c>
      <c r="AQ34" s="292" t="s">
        <v>485</v>
      </c>
      <c r="AR34" s="293" t="s">
        <v>485</v>
      </c>
    </row>
    <row r="35" spans="1:46" ht="27" customHeight="1" x14ac:dyDescent="0.2">
      <c r="A35" s="247"/>
      <c r="AK35" s="1117" t="s">
        <v>502</v>
      </c>
      <c r="AL35" s="1118"/>
      <c r="AM35" s="1118"/>
      <c r="AN35" s="1119"/>
      <c r="AO35" s="291">
        <v>85569</v>
      </c>
      <c r="AP35" s="291">
        <v>2289</v>
      </c>
      <c r="AQ35" s="292">
        <v>8394</v>
      </c>
      <c r="AR35" s="293">
        <v>-72.7</v>
      </c>
    </row>
    <row r="36" spans="1:46" ht="27" customHeight="1" x14ac:dyDescent="0.2">
      <c r="A36" s="247"/>
      <c r="AK36" s="1117" t="s">
        <v>503</v>
      </c>
      <c r="AL36" s="1118"/>
      <c r="AM36" s="1118"/>
      <c r="AN36" s="1119"/>
      <c r="AO36" s="291">
        <v>73362</v>
      </c>
      <c r="AP36" s="291">
        <v>1963</v>
      </c>
      <c r="AQ36" s="292">
        <v>1998</v>
      </c>
      <c r="AR36" s="293">
        <v>-1.8</v>
      </c>
    </row>
    <row r="37" spans="1:46" ht="13.5" customHeight="1" x14ac:dyDescent="0.2">
      <c r="A37" s="247"/>
      <c r="AK37" s="1117" t="s">
        <v>504</v>
      </c>
      <c r="AL37" s="1118"/>
      <c r="AM37" s="1118"/>
      <c r="AN37" s="1119"/>
      <c r="AO37" s="291" t="s">
        <v>485</v>
      </c>
      <c r="AP37" s="291" t="s">
        <v>485</v>
      </c>
      <c r="AQ37" s="292">
        <v>1021</v>
      </c>
      <c r="AR37" s="293" t="s">
        <v>485</v>
      </c>
    </row>
    <row r="38" spans="1:46" ht="27" customHeight="1" x14ac:dyDescent="0.2">
      <c r="A38" s="247"/>
      <c r="AK38" s="1120" t="s">
        <v>505</v>
      </c>
      <c r="AL38" s="1121"/>
      <c r="AM38" s="1121"/>
      <c r="AN38" s="1122"/>
      <c r="AO38" s="294" t="s">
        <v>485</v>
      </c>
      <c r="AP38" s="294" t="s">
        <v>485</v>
      </c>
      <c r="AQ38" s="295">
        <v>3</v>
      </c>
      <c r="AR38" s="283" t="s">
        <v>485</v>
      </c>
      <c r="AS38" s="290"/>
    </row>
    <row r="39" spans="1:46" ht="13.2" x14ac:dyDescent="0.2">
      <c r="A39" s="247"/>
      <c r="AK39" s="1120" t="s">
        <v>506</v>
      </c>
      <c r="AL39" s="1121"/>
      <c r="AM39" s="1121"/>
      <c r="AN39" s="1122"/>
      <c r="AO39" s="291">
        <v>-266003</v>
      </c>
      <c r="AP39" s="291">
        <v>-7117</v>
      </c>
      <c r="AQ39" s="292">
        <v>-3210</v>
      </c>
      <c r="AR39" s="293">
        <v>121.7</v>
      </c>
      <c r="AS39" s="290"/>
    </row>
    <row r="40" spans="1:46" ht="27" customHeight="1" x14ac:dyDescent="0.2">
      <c r="A40" s="247"/>
      <c r="AK40" s="1117" t="s">
        <v>507</v>
      </c>
      <c r="AL40" s="1118"/>
      <c r="AM40" s="1118"/>
      <c r="AN40" s="1119"/>
      <c r="AO40" s="291">
        <v>-449763</v>
      </c>
      <c r="AP40" s="291">
        <v>-12033</v>
      </c>
      <c r="AQ40" s="292">
        <v>-26336</v>
      </c>
      <c r="AR40" s="293">
        <v>-54.3</v>
      </c>
      <c r="AS40" s="290"/>
    </row>
    <row r="41" spans="1:46" ht="13.2" x14ac:dyDescent="0.2">
      <c r="A41" s="247"/>
      <c r="AK41" s="1123" t="s">
        <v>287</v>
      </c>
      <c r="AL41" s="1124"/>
      <c r="AM41" s="1124"/>
      <c r="AN41" s="1125"/>
      <c r="AO41" s="291">
        <v>793635</v>
      </c>
      <c r="AP41" s="291">
        <v>21233</v>
      </c>
      <c r="AQ41" s="292">
        <v>15565</v>
      </c>
      <c r="AR41" s="293">
        <v>36.4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1077847</v>
      </c>
      <c r="AN51" s="313">
        <v>28264</v>
      </c>
      <c r="AO51" s="314">
        <v>2</v>
      </c>
      <c r="AP51" s="315">
        <v>52068</v>
      </c>
      <c r="AQ51" s="316">
        <v>1.6</v>
      </c>
      <c r="AR51" s="317">
        <v>0.4</v>
      </c>
    </row>
    <row r="52" spans="1:44" ht="13.2" x14ac:dyDescent="0.2">
      <c r="A52" s="247"/>
      <c r="AK52" s="318"/>
      <c r="AL52" s="319" t="s">
        <v>517</v>
      </c>
      <c r="AM52" s="320">
        <v>541155</v>
      </c>
      <c r="AN52" s="321">
        <v>14191</v>
      </c>
      <c r="AO52" s="322">
        <v>-24.6</v>
      </c>
      <c r="AP52" s="323">
        <v>26936</v>
      </c>
      <c r="AQ52" s="324">
        <v>3.4</v>
      </c>
      <c r="AR52" s="325">
        <v>-28</v>
      </c>
    </row>
    <row r="53" spans="1:44" ht="13.2" x14ac:dyDescent="0.2">
      <c r="A53" s="247"/>
      <c r="AK53" s="303" t="s">
        <v>518</v>
      </c>
      <c r="AL53" s="304"/>
      <c r="AM53" s="312">
        <v>839202</v>
      </c>
      <c r="AN53" s="313">
        <v>22118</v>
      </c>
      <c r="AO53" s="314">
        <v>-21.7</v>
      </c>
      <c r="AP53" s="315">
        <v>47161</v>
      </c>
      <c r="AQ53" s="316">
        <v>-9.4</v>
      </c>
      <c r="AR53" s="317">
        <v>-12.3</v>
      </c>
    </row>
    <row r="54" spans="1:44" ht="13.2" x14ac:dyDescent="0.2">
      <c r="A54" s="247"/>
      <c r="AK54" s="318"/>
      <c r="AL54" s="319" t="s">
        <v>517</v>
      </c>
      <c r="AM54" s="320">
        <v>512710</v>
      </c>
      <c r="AN54" s="321">
        <v>13513</v>
      </c>
      <c r="AO54" s="322">
        <v>-4.8</v>
      </c>
      <c r="AP54" s="323">
        <v>24595</v>
      </c>
      <c r="AQ54" s="324">
        <v>-8.6999999999999993</v>
      </c>
      <c r="AR54" s="325">
        <v>3.9</v>
      </c>
    </row>
    <row r="55" spans="1:44" ht="13.2" x14ac:dyDescent="0.2">
      <c r="A55" s="247"/>
      <c r="AK55" s="303" t="s">
        <v>519</v>
      </c>
      <c r="AL55" s="304"/>
      <c r="AM55" s="312">
        <v>1067928</v>
      </c>
      <c r="AN55" s="313">
        <v>28298</v>
      </c>
      <c r="AO55" s="314">
        <v>27.9</v>
      </c>
      <c r="AP55" s="315">
        <v>43423</v>
      </c>
      <c r="AQ55" s="316">
        <v>-7.9</v>
      </c>
      <c r="AR55" s="317">
        <v>35.799999999999997</v>
      </c>
    </row>
    <row r="56" spans="1:44" ht="13.2" x14ac:dyDescent="0.2">
      <c r="A56" s="247"/>
      <c r="AK56" s="318"/>
      <c r="AL56" s="319" t="s">
        <v>517</v>
      </c>
      <c r="AM56" s="320">
        <v>662039</v>
      </c>
      <c r="AN56" s="321">
        <v>17543</v>
      </c>
      <c r="AO56" s="322">
        <v>29.8</v>
      </c>
      <c r="AP56" s="323">
        <v>22207</v>
      </c>
      <c r="AQ56" s="324">
        <v>-9.6999999999999993</v>
      </c>
      <c r="AR56" s="325">
        <v>39.5</v>
      </c>
    </row>
    <row r="57" spans="1:44" ht="13.2" x14ac:dyDescent="0.2">
      <c r="A57" s="247"/>
      <c r="AK57" s="303" t="s">
        <v>520</v>
      </c>
      <c r="AL57" s="304"/>
      <c r="AM57" s="312">
        <v>1192588</v>
      </c>
      <c r="AN57" s="313">
        <v>31842</v>
      </c>
      <c r="AO57" s="314">
        <v>12.5</v>
      </c>
      <c r="AP57" s="315">
        <v>45265</v>
      </c>
      <c r="AQ57" s="316">
        <v>4.2</v>
      </c>
      <c r="AR57" s="317">
        <v>8.3000000000000007</v>
      </c>
    </row>
    <row r="58" spans="1:44" ht="13.2" x14ac:dyDescent="0.2">
      <c r="A58" s="247"/>
      <c r="AK58" s="318"/>
      <c r="AL58" s="319" t="s">
        <v>517</v>
      </c>
      <c r="AM58" s="320">
        <v>887577</v>
      </c>
      <c r="AN58" s="321">
        <v>23698</v>
      </c>
      <c r="AO58" s="322">
        <v>35.1</v>
      </c>
      <c r="AP58" s="323">
        <v>22600</v>
      </c>
      <c r="AQ58" s="324">
        <v>1.8</v>
      </c>
      <c r="AR58" s="325">
        <v>33.299999999999997</v>
      </c>
    </row>
    <row r="59" spans="1:44" ht="13.2" x14ac:dyDescent="0.2">
      <c r="A59" s="247"/>
      <c r="AK59" s="303" t="s">
        <v>521</v>
      </c>
      <c r="AL59" s="304"/>
      <c r="AM59" s="312">
        <v>2354985</v>
      </c>
      <c r="AN59" s="313">
        <v>63006</v>
      </c>
      <c r="AO59" s="314">
        <v>97.9</v>
      </c>
      <c r="AP59" s="315">
        <v>54621</v>
      </c>
      <c r="AQ59" s="316">
        <v>20.7</v>
      </c>
      <c r="AR59" s="317">
        <v>77.2</v>
      </c>
    </row>
    <row r="60" spans="1:44" ht="13.2" x14ac:dyDescent="0.2">
      <c r="A60" s="247"/>
      <c r="AK60" s="318"/>
      <c r="AL60" s="319" t="s">
        <v>517</v>
      </c>
      <c r="AM60" s="320">
        <v>1743966</v>
      </c>
      <c r="AN60" s="321">
        <v>46659</v>
      </c>
      <c r="AO60" s="322">
        <v>96.9</v>
      </c>
      <c r="AP60" s="323">
        <v>30892</v>
      </c>
      <c r="AQ60" s="324">
        <v>36.700000000000003</v>
      </c>
      <c r="AR60" s="325">
        <v>60.2</v>
      </c>
    </row>
    <row r="61" spans="1:44" ht="13.2" x14ac:dyDescent="0.2">
      <c r="A61" s="247"/>
      <c r="AK61" s="303" t="s">
        <v>522</v>
      </c>
      <c r="AL61" s="326"/>
      <c r="AM61" s="312">
        <v>1306510</v>
      </c>
      <c r="AN61" s="313">
        <v>34706</v>
      </c>
      <c r="AO61" s="314">
        <v>23.7</v>
      </c>
      <c r="AP61" s="315">
        <v>48508</v>
      </c>
      <c r="AQ61" s="327">
        <v>1.8</v>
      </c>
      <c r="AR61" s="317">
        <v>21.9</v>
      </c>
    </row>
    <row r="62" spans="1:44" ht="13.2" x14ac:dyDescent="0.2">
      <c r="A62" s="247"/>
      <c r="AK62" s="318"/>
      <c r="AL62" s="319" t="s">
        <v>517</v>
      </c>
      <c r="AM62" s="320">
        <v>869489</v>
      </c>
      <c r="AN62" s="321">
        <v>23121</v>
      </c>
      <c r="AO62" s="322">
        <v>26.5</v>
      </c>
      <c r="AP62" s="323">
        <v>25446</v>
      </c>
      <c r="AQ62" s="324">
        <v>4.7</v>
      </c>
      <c r="AR62" s="325">
        <v>21.8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nJu/cm26vw5RUrmg/FiYwZBz8zZPCWRP+AOs+kPWAQyN+kZZ2htxAMsNWHO46fNSLn6OvT8cCAdYld1++H6nxw==" saltValue="8HuchDrYxna6N4vHp6UV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70" zoomScaleNormal="70" zoomScaleSheetLayoutView="55" workbookViewId="0">
      <selection activeCell="CO89" sqref="CO89"/>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hNNT5cvLuK/lK4RNcauysIS+fh8qoQxBQm31RtbCxB31qh7cmKCk0DAJRv8L8h3uo+7OV/ofFBYufqKV8YAO7Q==" saltValue="rXhEx9A73kDSUpEqh6kz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election activeCell="BG83" sqref="BG83"/>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X/qiNUtuf4AhcFMy8uj/v8BF23UwP8ojKm30hjjtV7AOMbnhDiBHCGMMaoztymAqVhLn+/r7Ko5OsBsiptEXnw==" saltValue="iEdqPzgP7xpFaUno6u3s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6" zoomScale="70" zoomScaleNormal="70" zoomScaleSheetLayoutView="100" workbookViewId="0">
      <selection activeCell="J48" sqref="I48:J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12.44</v>
      </c>
      <c r="G47" s="12">
        <v>17.079999999999998</v>
      </c>
      <c r="H47" s="12">
        <v>19.78</v>
      </c>
      <c r="I47" s="12">
        <v>21.43</v>
      </c>
      <c r="J47" s="13">
        <v>19.27</v>
      </c>
    </row>
    <row r="48" spans="2:10" ht="57.75" customHeight="1" x14ac:dyDescent="0.2">
      <c r="B48" s="14"/>
      <c r="C48" s="1128" t="s">
        <v>4</v>
      </c>
      <c r="D48" s="1128"/>
      <c r="E48" s="1129"/>
      <c r="F48" s="15">
        <v>10.74</v>
      </c>
      <c r="G48" s="16">
        <v>13.18</v>
      </c>
      <c r="H48" s="16">
        <v>15.88</v>
      </c>
      <c r="I48" s="16">
        <v>11.87</v>
      </c>
      <c r="J48" s="17">
        <v>11.75</v>
      </c>
    </row>
    <row r="49" spans="2:10" ht="57.75" customHeight="1" thickBot="1" x14ac:dyDescent="0.25">
      <c r="B49" s="18"/>
      <c r="C49" s="1130" t="s">
        <v>5</v>
      </c>
      <c r="D49" s="1130"/>
      <c r="E49" s="1131"/>
      <c r="F49" s="19">
        <v>4.9000000000000004</v>
      </c>
      <c r="G49" s="20">
        <v>6.68</v>
      </c>
      <c r="H49" s="20">
        <v>6.92</v>
      </c>
      <c r="I49" s="20" t="s">
        <v>529</v>
      </c>
      <c r="J49" s="21" t="s">
        <v>530</v>
      </c>
    </row>
    <row r="50" spans="2:10" ht="13.2" x14ac:dyDescent="0.2"/>
  </sheetData>
  <sheetProtection algorithmName="SHA-512" hashValue="xLxcHLQFwpHSLSpCxiTX4e5O7MRsu7bKId7v0Bl6N/8J6u3mfDuc8qMmHRhDVSwbHVV6+roZb4WcmdnFofEMbg==" saltValue="ffFlbT/g3yjCfmt76k/O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将来負担比率（分子）の構造</vt:lpstr>
      <vt:lpstr>連結実質赤字比率に係る赤字・黒字の構成分析</vt:lpstr>
      <vt:lpstr>実質公債費比率（分子）の構造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NU22027</cp:lastModifiedBy>
  <cp:lastPrinted>2026-03-10T06:37:05Z</cp:lastPrinted>
  <dcterms:created xsi:type="dcterms:W3CDTF">2026-02-26T09:36:28Z</dcterms:created>
  <dcterms:modified xsi:type="dcterms:W3CDTF">2026-03-13T01:47:01Z</dcterms:modified>
  <cp:category/>
</cp:coreProperties>
</file>