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J:\企画課\####UUU令和7年度　財政係\県各種回答\R8.3.17【埼玉県市町村課】令和６年度財政状況資料集の作成及び提出について（依頼）\提出\"/>
    </mc:Choice>
  </mc:AlternateContent>
  <xr:revisionPtr revIDLastSave="0" documentId="13_ncr:1_{46A0F8D0-D968-423A-B7F2-A3A5ABC7349E}"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<sst xmlns="http://schemas.openxmlformats.org/spreadsheetml/2006/main" count="1107" uniqueCount="559">
  <si>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</si>
  <si>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</si>
  <si>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</si>
  <si>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</si>
  <si>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</si>
  <si>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</si>
  <si>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</si>
  <si>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</si>
  <si>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</si>
  <si>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</si>
  <si>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</si>
  <si>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</si>
  <si>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</si>
  <si>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</si>
  <si>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</si>
  <si>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</si>
  <si>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</si>
  <si>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</si>
  <si>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</si>
  <si>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</si>
  <si>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</si>
  <si>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</si>
  <si>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</si>
  <si>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</si>
  <si>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</si>
  <si>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</si>
  <si>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</si>
  <si>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</si>
  <si>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</si>
  <si>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</si>
  <si>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</si>
  <si>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</si>
  <si>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</si>
  <si>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</si>
  <si>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</si>
  <si>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</si>
  <si>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</si>
  <si>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</si>
  <si>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</si>
  <si>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</si>
  <si>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</si>
  <si>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</si>
  <si>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</si>
  <si>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</si>
  <si>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</si>
  <si>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</si>
  <si>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</si>
  <si>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</si>
  <si>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</si>
  <si>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</si>
  <si>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</si>
  <si>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</si>
  <si>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</si>
  <si>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</si>
  <si>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</si>
  <si>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</si>
  <si>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</si>
  <si>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</si>
  <si>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</si>
  <si>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</si>
  <si>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</si>
  <si>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</si>
  <si>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</si>
  <si>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</si>
  <si>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</si>
  <si>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</si>
  <si>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</si>
  <si>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</si>
  <si>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</si>
  <si>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</si>
  <si>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</si>
  <si>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</si>
  <si>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</si>
  <si>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</si>
  <si>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</si>
  <si>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</si>
  <si>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</si>
  <si>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</si>
  <si>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</si>
  <si>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</si>
  <si>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</si>
  <si>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</si>
  <si>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</si>
  <si>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</si>
  <si>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</si>
  <si>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</si>
  <si>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</si>
  <si>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</si>
  <si>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</si>
  <si>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</si>
  <si>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</si>
  <si>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</si>
  <si>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</si>
  <si>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</si>
  <si>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伊奈町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</si>
  <si>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</si>
  <si>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</si>
  <si>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</si>
  <si>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</si>
  <si>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</si>
  <si>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</si>
  <si>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</si>
  <si>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</si>
  <si>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</si>
  <si>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</si>
  <si>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</si>
  <si>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</si>
  <si>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</si>
  <si>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</si>
  <si>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</si>
  <si>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</si>
  <si>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</si>
  <si>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</si>
  <si>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</si>
  <si>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</si>
  <si>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</si>
  <si>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</si>
  <si>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</si>
  <si>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</si>
  <si>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</si>
  <si>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</si>
  <si>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</si>
  <si>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</si>
  <si>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</si>
  <si>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</si>
  <si>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</si>
  <si>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</si>
  <si>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</si>
  <si>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</si>
  <si>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</si>
  <si>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</si>
  <si>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</si>
  <si>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</si>
  <si>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</si>
  <si>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</si>
  <si>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</si>
  <si>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</si>
  <si>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</si>
  <si>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</si>
  <si>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</si>
  <si>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</si>
  <si>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</si>
  <si>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</si>
  <si>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</si>
  <si>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</si>
  <si>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</si>
  <si>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</si>
  <si>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</si>
  <si>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</si>
  <si>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</si>
  <si>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</si>
  <si>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</si>
  <si>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</si>
  <si>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</si>
  <si>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</si>
  <si>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</si>
  <si>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</si>
  <si>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</si>
  <si>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</si>
  <si>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</si>
  <si>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</si>
  <si>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</si>
  <si>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</si>
  <si>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</si>
  <si>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</si>
  <si>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</si>
  <si>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</si>
  <si>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</si>
  <si>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</si>
  <si>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</si>
  <si>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</si>
  <si>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</si>
  <si>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</si>
  <si>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</si>
  <si>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</si>
  <si>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</si>
  <si>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</si>
  <si>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</si>
  <si>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</si>
  <si>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</si>
  <si>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</si>
  <si>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</si>
  <si>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</si>
  <si>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</si>
  <si>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</si>
  <si>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</si>
  <si>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</si>
  <si>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</si>
  <si>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</si>
  <si>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</si>
  <si>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</si>
  <si>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</si>
  <si>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</si>
  <si>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</si>
  <si>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</si>
  <si>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</si>
  <si>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</si>
  <si>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</si>
  <si>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</si>
  <si>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</si>
  <si>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</si>
  <si>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</si>
  <si>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</si>
  <si>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埼玉県伊奈町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</si>
  <si>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</si>
  <si>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</si>
  <si>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</si>
  <si>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</si>
  <si>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</si>
  <si>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</si>
  <si>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</si>
  <si>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</si>
  <si>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</si>
  <si>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</si>
  <si>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</si>
  <si>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</si>
  <si>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</si>
  <si>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</si>
  <si>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</si>
  <si>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</si>
  <si>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</si>
  <si>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</si>
  <si>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</si>
  <si>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</si>
  <si>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</si>
  <si>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</si>
  <si>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</si>
  <si>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</si>
  <si>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</si>
  <si>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</si>
  <si>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</si>
  <si>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</si>
  <si>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</si>
  <si>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</si>
  <si>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</si>
  <si>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</si>
  <si>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</si>
  <si>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</si>
  <si>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</si>
  <si>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</si>
  <si>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</si>
  <si>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</si>
  <si>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</si>
  <si>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</si>
  <si>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</si>
  <si>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</si>
  <si>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</si>
  <si>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</si>
  <si>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</si>
  <si>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</si>
  <si>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</si>
  <si>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</si>
  <si>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</si>
  <si>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</si>
  <si>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</si>
  <si>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</si>
  <si>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</si>
  <si>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</si>
  <si>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</si>
  <si>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</si>
  <si>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</si>
  <si>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</si>
  <si>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</si>
  <si>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</si>
  <si>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</si>
  <si>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</si>
  <si>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</si>
  <si>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</si>
  <si>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</si>
  <si>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</si>
  <si>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</si>
  <si>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</si>
  <si>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</si>
  <si>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</si>
  <si>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</si>
  <si>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</si>
  <si>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</si>
  <si>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</si>
  <si>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</si>
  <si>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</si>
  <si>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</si>
  <si>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</si>
  <si>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</si>
  <si>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</si>
  <si>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</si>
  <si>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</si>
  <si>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</si>
  <si>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</si>
  <si>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</si>
  <si>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</si>
  <si>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</si>
  <si>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</si>
  <si>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</si>
  <si>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</si>
  <si>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</si>
  <si>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</si>
  <si>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</si>
  <si>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</si>
  <si>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</si>
  <si>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</si>
  <si>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</si>
  <si>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</si>
  <si>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</si>
  <si>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</si>
  <si>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</si>
  <si>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</si>
  <si>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</si>
  <si>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</si>
  <si>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</si>
  <si>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</si>
  <si>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</si>
  <si>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</si>
  <si>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</si>
  <si>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</si>
  <si>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</si>
  <si>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</si>
  <si>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</si>
  <si>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</si>
  <si>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</si>
  <si>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</si>
  <si>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</si>
  <si>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</si>
  <si>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</si>
  <si>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</si>
  <si>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</si>
  <si>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</si>
  <si>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</si>
  <si>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</si>
  <si>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</si>
  <si>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</si>
  <si>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</si>
  <si>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</si>
  <si>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</si>
  <si>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</si>
  <si>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</si>
  <si>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</si>
  <si>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</si>
  <si>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</si>
  <si>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</si>
  <si>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</si>
  <si>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</si>
  <si>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</si>
  <si>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</si>
  <si>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</si>
  <si>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</si>
  <si>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</si>
  <si>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</si>
  <si>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</si>
  <si>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</si>
  <si>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</si>
  <si>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</si>
  <si>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</si>
  <si>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</si>
  <si>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</si>
  <si>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埼玉県伊奈町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</si>
  <si>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</si>
  <si>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</si>
  <si>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</si>
  <si>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</si>
  <si>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</si>
  <si>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</si>
  <si>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</si>
  <si>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</si>
  <si>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</si>
  <si>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</si>
  <si>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</si>
  <si>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</si>
  <si>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</si>
  <si>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</si>
  <si>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</si>
  <si>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</si>
  <si>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</si>
  <si>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</si>
  <si>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</si>
  <si>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</si>
  <si>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中部特定土地区画整理事業特別会計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</si>
  <si>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</si>
  <si>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</si>
  <si>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</si>
  <si>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</si>
  <si>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</si>
  <si>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</si>
  <si>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</si>
  <si>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</si>
  <si>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</si>
  <si>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</si>
  <si>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</si>
  <si>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</si>
  <si>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</si>
  <si>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</si>
  <si>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</si>
  <si>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</si>
  <si>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</si>
  <si>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</si>
  <si>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</si>
  <si>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</si>
  <si>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</si>
  <si>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</si>
  <si>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</si>
  <si>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</si>
  <si>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</si>
  <si>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</si>
  <si>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</si>
  <si>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</si>
  <si>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</si>
  <si>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</si>
  <si>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</si>
  <si>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</si>
  <si>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</si>
  <si>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</si>
  <si>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</si>
  <si>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</si>
  <si>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</si>
  <si>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</si>
  <si>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</si>
  <si>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</si>
  <si>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</si>
  <si>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</si>
  <si>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</si>
  <si>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</si>
  <si>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</si>
  <si>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</si>
  <si>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</si>
  <si>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</si>
  <si>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</si>
  <si>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</si>
  <si>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</si>
  <si>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</si>
  <si>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</si>
  <si>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</si>
  <si>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</si>
  <si>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</si>
  <si>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</si>
  <si>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</si>
  <si>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</si>
  <si>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</si>
  <si>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</si>
  <si>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</si>
  <si>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</si>
  <si>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</si>
  <si>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</si>
  <si>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</si>
  <si>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</si>
  <si>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</si>
  <si>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</si>
  <si>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</si>
  <si>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</si>
  <si>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</si>
  <si>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</si>
  <si>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</si>
  <si>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</si>
  <si>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</si>
  <si>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</si>
  <si>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</si>
  <si>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</si>
  <si>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</si>
  <si>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</si>
  <si>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</si>
  <si>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</si>
  <si>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</si>
  <si>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</si>
  <si>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</si>
  <si>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</si>
  <si>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</si>
  <si>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</si>
  <si>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</si>
  <si>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</si>
  <si>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</si>
  <si>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</si>
  <si>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</si>
  <si>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</si>
  <si>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</si>
  <si>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</si>
  <si>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</si>
  <si>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</si>
  <si>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</si>
  <si>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</si>
  <si>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</si>
  <si>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</si>
  <si>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</si>
  <si>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</si>
  <si>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</si>
  <si>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</si>
  <si>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</si>
  <si>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</si>
  <si>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</si>
  <si>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</si>
  <si>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</si>
  <si>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</si>
  <si>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</si>
  <si>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</si>
  <si>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</si>
  <si>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</si>
  <si>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</si>
  <si>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</si>
  <si>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</si>
  <si>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</si>
  <si>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</si>
  <si>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</si>
  <si>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</si>
  <si>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</si>
  <si>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</si>
  <si>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</si>
  <si>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</si>
  <si>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</si>
  <si>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</si>
  <si>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</si>
  <si>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</si>
  <si>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</si>
  <si>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</si>
  <si>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</si>
  <si>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</si>
  <si>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</si>
  <si>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</si>
  <si>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</si>
  <si>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</si>
  <si>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</si>
  <si>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</si>
  <si>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</si>
  <si>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</si>
  <si>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</si>
  <si>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</si>
  <si>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</si>
  <si>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</si>
  <si>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</si>
  <si>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</si>
  <si>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</si>
  <si>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</si>
  <si>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</si>
  <si>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</si>
  <si>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0.19</t>
  </si>
  <si>
    <t>水道事業会計</t>
  </si>
  <si>
    <t>一般会計</t>
  </si>
  <si>
    <t>介護保険事業特別会計</t>
  </si>
  <si>
    <t>公共下水道事業会計</t>
  </si>
  <si>
    <t>国民健康保険事業特別会計</t>
  </si>
  <si>
    <t>中部特定土地区画整理事業特別会計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</si>
  <si>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</si>
  <si>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</si>
  <si>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</si>
  <si>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</si>
  <si>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</si>
  <si>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</si>
  <si>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</si>
  <si>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</si>
  <si>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</si>
  <si>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上尾、桶川、伊奈衛生組合</t>
    <rPh sb="0" eb="2">
      <t>アゲオ</t>
    </rPh>
    <rPh sb="3" eb="5">
      <t>オケガワ</t>
    </rPh>
    <rPh sb="6" eb="8">
      <t>イナ</t>
    </rPh>
    <rPh sb="8" eb="10">
      <t>エイセイ</t>
    </rPh>
    <rPh sb="10" eb="12">
      <t>クミアイ</t>
    </rPh>
    <phoneticPr fontId="2"/>
  </si>
  <si>
    <t>上尾伊奈資源循環組合</t>
    <rPh sb="0" eb="4">
      <t>アゲオイナ</t>
    </rPh>
    <rPh sb="4" eb="8">
      <t>シゲンジュンカン</t>
    </rPh>
    <rPh sb="8" eb="10">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</si>
  <si>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</si>
  <si>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10">
      <t>ソウゴウジム</t>
    </rPh>
    <rPh sb="10" eb="12">
      <t>クミアイ</t>
    </rPh>
    <phoneticPr fontId="2"/>
  </si>
  <si>
    <t>彩の国さいたま人づくり広域連合</t>
    <rPh sb="0" eb="1">
      <t>イロド</t>
    </rPh>
    <rPh sb="2" eb="3">
      <t>クニ</t>
    </rPh>
    <rPh sb="7" eb="8">
      <t>ヒト</t>
    </rPh>
    <rPh sb="11" eb="13">
      <t>コウイキ</t>
    </rPh>
    <rPh sb="13" eb="15">
      <t>レンゴウ</t>
    </rPh>
    <phoneticPr fontId="2"/>
  </si>
  <si>
    <t>一般会計</t>
    <rPh sb="0" eb="4">
      <t>イッパンカイケイ</t>
    </rPh>
    <phoneticPr fontId="2"/>
  </si>
  <si>
    <t>後期高齢者医療事務特別会計</t>
    <rPh sb="0" eb="5">
      <t>コウキコウレイシャ</t>
    </rPh>
    <rPh sb="5" eb="9">
      <t>イリョウジム</t>
    </rPh>
    <rPh sb="9" eb="13">
      <t>トクベツカイケイ</t>
    </rPh>
    <phoneticPr fontId="2"/>
  </si>
  <si>
    <t>交通災害共済事業特別会計</t>
    <rPh sb="0" eb="4">
      <t>コウツウサイガイ</t>
    </rPh>
    <rPh sb="4" eb="6">
      <t>キョウサイ</t>
    </rPh>
    <rPh sb="6" eb="8">
      <t>ジギョウ</t>
    </rPh>
    <rPh sb="8" eb="12">
      <t>トクベツカイケイ</t>
    </rPh>
    <phoneticPr fontId="2"/>
  </si>
  <si>
    <t>公共施設整備基金</t>
    <phoneticPr fontId="5"/>
  </si>
  <si>
    <t>ふるさと寄附基金</t>
    <phoneticPr fontId="5"/>
  </si>
  <si>
    <t>森林環境譲与税基金</t>
    <phoneticPr fontId="5"/>
  </si>
  <si>
    <t>緑の基金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</si>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</sst>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B7B2-451C-AC08-326053B660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11987</c:v>
                </c:pt>
                <c:pt idx="1">
                  <c:v>22048</c:v>
                </c:pt>
                <c:pt idx="2">
                  <c:v>14987</c:v>
                </c:pt>
                <c:pt idx="3">
                  <c:v>35350</c:v>
                </c:pt>
                <c:pt idx="4">
                  <c:v>51502</c:v>
                </c:pt>
              </c:numCache>
            </c:numRef>
          </c:val>
          <c:smooth val="0"/>
          <c:extLst>
            <c:ext xmlns:c16="http://schemas.microsoft.com/office/drawing/2014/chart" uri="{C3380CC4-5D6E-409C-BE32-E72D297353CC}">
              <c16:uniqueId val="{00000001-B7B2-451C-AC08-326053B660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6.19</c:v>
                </c:pt>
                <c:pt idx="1">
                  <c:v>7.33</c:v>
                </c:pt>
                <c:pt idx="2">
                  <c:v>7.57</c:v>
                </c:pt>
                <c:pt idx="3">
                  <c:v>6.87</c:v>
                </c:pt>
                <c:pt idx="4">
                  <c:v>6.94</c:v>
                </c:pt>
              </c:numCache>
            </c:numRef>
          </c:val>
          <c:extLst>
            <c:ext xmlns:c16="http://schemas.microsoft.com/office/drawing/2014/chart" uri="{C3380CC4-5D6E-409C-BE32-E72D297353CC}">
              <c16:uniqueId val="{00000000-A6D9-43EB-9B8F-69B84D7932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10.14</c:v>
                </c:pt>
                <c:pt idx="1">
                  <c:v>10.62</c:v>
                </c:pt>
                <c:pt idx="2">
                  <c:v>11.69</c:v>
                </c:pt>
                <c:pt idx="3">
                  <c:v>11.57</c:v>
                </c:pt>
                <c:pt idx="4">
                  <c:v>12.88</c:v>
                </c:pt>
              </c:numCache>
            </c:numRef>
          </c:val>
          <c:extLst>
            <c:ext xmlns:c16="http://schemas.microsoft.com/office/drawing/2014/chart" uri="{C3380CC4-5D6E-409C-BE32-E72D297353CC}">
              <c16:uniqueId val="{00000001-A6D9-43EB-9B8F-69B84D7932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2.61</c:v>
                </c:pt>
                <c:pt idx="2">
                  <c:v>0.89</c:v>
                </c:pt>
                <c:pt idx="3">
                  <c:v>-0.19</c:v>
                </c:pt>
                <c:pt idx="4">
                  <c:v>1.9</c:v>
                </c:pt>
              </c:numCache>
            </c:numRef>
          </c:val>
          <c:smooth val="0"/>
          <c:extLst>
            <c:ext xmlns:c16="http://schemas.microsoft.com/office/drawing/2014/chart" uri="{C3380CC4-5D6E-409C-BE32-E72D297353CC}">
              <c16:uniqueId val="{00000002-A6D9-43EB-9B8F-69B84D7932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29-400A-B8B3-8A1F533FEC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29-400A-B8B3-8A1F533FEC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29-400A-B8B3-8A1F533FECD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29-400A-B8B3-8A1F533FECDE}"/>
            </c:ext>
          </c:extLst>
        </c:ser>
        <c:ser>
          <c:idx val="4"/>
          <c:order val="4"/>
          <c:tx>
            <c:strRef>
              <c:f>データシート!$A$31</c:f>
              <c:strCache>
                <c:ptCount val="1"/>
                <c:pt idx="0">
                  <c:v>中部特定土地区画整理事業特別会計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0.04</c:v>
                </c:pt>
                <c:pt idx="4">
                  <c:v>#N/A</c:v>
                </c:pt>
                <c:pt idx="5">
                  <c:v>0.03</c:v>
                </c:pt>
                <c:pt idx="6">
                  <c:v>#N/A</c:v>
                </c:pt>
                <c:pt idx="7">
                  <c:v>0</c:v>
                </c:pt>
                <c:pt idx="8">
                  <c:v>#N/A</c:v>
                </c:pt>
                <c:pt idx="9">
                  <c:v>0.01</c:v>
                </c:pt>
              </c:numCache>
            </c:numRef>
          </c:val>
          <c:extLst>
            <c:ext xmlns:c16="http://schemas.microsoft.com/office/drawing/2014/chart" uri="{C3380CC4-5D6E-409C-BE32-E72D297353CC}">
              <c16:uniqueId val="{00000004-8629-400A-B8B3-8A1F533FECD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1.51</c:v>
                </c:pt>
                <c:pt idx="4">
                  <c:v>#N/A</c:v>
                </c:pt>
                <c:pt idx="5">
                  <c:v>0.83</c:v>
                </c:pt>
                <c:pt idx="6">
                  <c:v>#N/A</c:v>
                </c:pt>
                <c:pt idx="7">
                  <c:v>0.18</c:v>
                </c:pt>
                <c:pt idx="8">
                  <c:v>#N/A</c:v>
                </c:pt>
                <c:pt idx="9">
                  <c:v>0.05</c:v>
                </c:pt>
              </c:numCache>
            </c:numRef>
          </c:val>
          <c:extLst>
            <c:ext xmlns:c16="http://schemas.microsoft.com/office/drawing/2014/chart" uri="{C3380CC4-5D6E-409C-BE32-E72D297353CC}">
              <c16:uniqueId val="{00000005-8629-400A-B8B3-8A1F533FECDE}"/>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0.96</c:v>
                </c:pt>
                <c:pt idx="4">
                  <c:v>#N/A</c:v>
                </c:pt>
                <c:pt idx="5">
                  <c:v>1.17</c:v>
                </c:pt>
                <c:pt idx="6">
                  <c:v>#N/A</c:v>
                </c:pt>
                <c:pt idx="7">
                  <c:v>0.98</c:v>
                </c:pt>
                <c:pt idx="8">
                  <c:v>#N/A</c:v>
                </c:pt>
                <c:pt idx="9">
                  <c:v>1.42</c:v>
                </c:pt>
              </c:numCache>
            </c:numRef>
          </c:val>
          <c:extLst>
            <c:ext xmlns:c16="http://schemas.microsoft.com/office/drawing/2014/chart" uri="{C3380CC4-5D6E-409C-BE32-E72D297353CC}">
              <c16:uniqueId val="{00000006-8629-400A-B8B3-8A1F533FECD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0.75</c:v>
                </c:pt>
                <c:pt idx="2">
                  <c:v>#N/A</c:v>
                </c:pt>
                <c:pt idx="3">
                  <c:v>0.91</c:v>
                </c:pt>
                <c:pt idx="4">
                  <c:v>#N/A</c:v>
                </c:pt>
                <c:pt idx="5">
                  <c:v>0.46</c:v>
                </c:pt>
                <c:pt idx="6">
                  <c:v>#N/A</c:v>
                </c:pt>
                <c:pt idx="7">
                  <c:v>1.53</c:v>
                </c:pt>
                <c:pt idx="8">
                  <c:v>#N/A</c:v>
                </c:pt>
                <c:pt idx="9">
                  <c:v>1.62</c:v>
                </c:pt>
              </c:numCache>
            </c:numRef>
          </c:val>
          <c:extLst>
            <c:ext xmlns:c16="http://schemas.microsoft.com/office/drawing/2014/chart" uri="{C3380CC4-5D6E-409C-BE32-E72D297353CC}">
              <c16:uniqueId val="{00000007-8629-400A-B8B3-8A1F533FEC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6.08</c:v>
                </c:pt>
                <c:pt idx="2">
                  <c:v>#N/A</c:v>
                </c:pt>
                <c:pt idx="3">
                  <c:v>9.8699999999999992</c:v>
                </c:pt>
                <c:pt idx="4">
                  <c:v>#N/A</c:v>
                </c:pt>
                <c:pt idx="5">
                  <c:v>7.53</c:v>
                </c:pt>
                <c:pt idx="6">
                  <c:v>#N/A</c:v>
                </c:pt>
                <c:pt idx="7">
                  <c:v>6.87</c:v>
                </c:pt>
                <c:pt idx="8">
                  <c:v>#N/A</c:v>
                </c:pt>
                <c:pt idx="9">
                  <c:v>6.93</c:v>
                </c:pt>
              </c:numCache>
            </c:numRef>
          </c:val>
          <c:extLst>
            <c:ext xmlns:c16="http://schemas.microsoft.com/office/drawing/2014/chart" uri="{C3380CC4-5D6E-409C-BE32-E72D297353CC}">
              <c16:uniqueId val="{00000008-8629-400A-B8B3-8A1F533FECD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19.399999999999999</c:v>
                </c:pt>
                <c:pt idx="2">
                  <c:v>#N/A</c:v>
                </c:pt>
                <c:pt idx="3">
                  <c:v>18.920000000000002</c:v>
                </c:pt>
                <c:pt idx="4">
                  <c:v>#N/A</c:v>
                </c:pt>
                <c:pt idx="5">
                  <c:v>19.05</c:v>
                </c:pt>
                <c:pt idx="6">
                  <c:v>#N/A</c:v>
                </c:pt>
                <c:pt idx="7">
                  <c:v>17.75</c:v>
                </c:pt>
                <c:pt idx="8">
                  <c:v>#N/A</c:v>
                </c:pt>
                <c:pt idx="9">
                  <c:v>15.79</c:v>
                </c:pt>
              </c:numCache>
            </c:numRef>
          </c:val>
          <c:extLst>
            <c:ext xmlns:c16="http://schemas.microsoft.com/office/drawing/2014/chart" uri="{C3380CC4-5D6E-409C-BE32-E72D297353CC}">
              <c16:uniqueId val="{00000009-8629-400A-B8B3-8A1F533FEC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808</c:v>
                </c:pt>
                <c:pt idx="5">
                  <c:v>812</c:v>
                </c:pt>
                <c:pt idx="8">
                  <c:v>822</c:v>
                </c:pt>
                <c:pt idx="11">
                  <c:v>809</c:v>
                </c:pt>
                <c:pt idx="14">
                  <c:v>797</c:v>
                </c:pt>
              </c:numCache>
            </c:numRef>
          </c:val>
          <c:extLst>
            <c:ext xmlns:c16="http://schemas.microsoft.com/office/drawing/2014/chart" uri="{C3380CC4-5D6E-409C-BE32-E72D297353CC}">
              <c16:uniqueId val="{00000000-34C7-48FC-904A-A8A2278241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C7-48FC-904A-A8A2278241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2-34C7-48FC-904A-A8A2278241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C7-48FC-904A-A8A2278241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c:v>
                </c:pt>
                <c:pt idx="3">
                  <c:v>114</c:v>
                </c:pt>
                <c:pt idx="6">
                  <c:v>94</c:v>
                </c:pt>
                <c:pt idx="9">
                  <c:v>81</c:v>
                </c:pt>
                <c:pt idx="12">
                  <c:v>105</c:v>
                </c:pt>
              </c:numCache>
            </c:numRef>
          </c:val>
          <c:extLst>
            <c:ext xmlns:c16="http://schemas.microsoft.com/office/drawing/2014/chart" uri="{C3380CC4-5D6E-409C-BE32-E72D297353CC}">
              <c16:uniqueId val="{00000004-34C7-48FC-904A-A8A2278241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C7-48FC-904A-A8A2278241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C7-48FC-904A-A8A2278241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1150</c:v>
                </c:pt>
                <c:pt idx="3">
                  <c:v>1190</c:v>
                </c:pt>
                <c:pt idx="6">
                  <c:v>1217</c:v>
                </c:pt>
                <c:pt idx="9">
                  <c:v>1312</c:v>
                </c:pt>
                <c:pt idx="12">
                  <c:v>1275</c:v>
                </c:pt>
              </c:numCache>
            </c:numRef>
          </c:val>
          <c:extLst>
            <c:ext xmlns:c16="http://schemas.microsoft.com/office/drawing/2014/chart" uri="{C3380CC4-5D6E-409C-BE32-E72D297353CC}">
              <c16:uniqueId val="{00000007-34C7-48FC-904A-A8A2278241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454</c:v>
                </c:pt>
                <c:pt idx="2">
                  <c:v>#N/A</c:v>
                </c:pt>
                <c:pt idx="3">
                  <c:v>#N/A</c:v>
                </c:pt>
                <c:pt idx="4">
                  <c:v>502</c:v>
                </c:pt>
                <c:pt idx="5">
                  <c:v>#N/A</c:v>
                </c:pt>
                <c:pt idx="6">
                  <c:v>#N/A</c:v>
                </c:pt>
                <c:pt idx="7">
                  <c:v>499</c:v>
                </c:pt>
                <c:pt idx="8">
                  <c:v>#N/A</c:v>
                </c:pt>
                <c:pt idx="9">
                  <c:v>#N/A</c:v>
                </c:pt>
                <c:pt idx="10">
                  <c:v>594</c:v>
                </c:pt>
                <c:pt idx="11">
                  <c:v>#N/A</c:v>
                </c:pt>
                <c:pt idx="12">
                  <c:v>#N/A</c:v>
                </c:pt>
                <c:pt idx="13">
                  <c:v>593</c:v>
                </c:pt>
                <c:pt idx="14">
                  <c:v>#N/A</c:v>
                </c:pt>
              </c:numCache>
            </c:numRef>
          </c:val>
          <c:smooth val="0"/>
          <c:extLst>
            <c:ext xmlns:c16="http://schemas.microsoft.com/office/drawing/2014/chart" uri="{C3380CC4-5D6E-409C-BE32-E72D297353CC}">
              <c16:uniqueId val="{00000008-34C7-48FC-904A-A8A2278241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10078</c:v>
                </c:pt>
                <c:pt idx="5">
                  <c:v>9948</c:v>
                </c:pt>
                <c:pt idx="8">
                  <c:v>9495</c:v>
                </c:pt>
                <c:pt idx="11">
                  <c:v>9267</c:v>
                </c:pt>
                <c:pt idx="14">
                  <c:v>9222</c:v>
                </c:pt>
              </c:numCache>
            </c:numRef>
          </c:val>
          <c:extLst>
            <c:ext xmlns:c16="http://schemas.microsoft.com/office/drawing/2014/chart" uri="{C3380CC4-5D6E-409C-BE32-E72D297353CC}">
              <c16:uniqueId val="{00000000-306A-41E1-A34B-43BAB05CC5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06A-41E1-A34B-43BAB05CC5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2109</c:v>
                </c:pt>
                <c:pt idx="5">
                  <c:v>2883</c:v>
                </c:pt>
                <c:pt idx="8">
                  <c:v>3213</c:v>
                </c:pt>
                <c:pt idx="11">
                  <c:v>2906</c:v>
                </c:pt>
                <c:pt idx="14">
                  <c:v>2987</c:v>
                </c:pt>
              </c:numCache>
            </c:numRef>
          </c:val>
          <c:extLst>
            <c:ext xmlns:c16="http://schemas.microsoft.com/office/drawing/2014/chart" uri="{C3380CC4-5D6E-409C-BE32-E72D297353CC}">
              <c16:uniqueId val="{00000002-306A-41E1-A34B-43BAB05CC5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6A-41E1-A34B-43BAB05CC5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6A-41E1-A34B-43BAB05CC5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6A-41E1-A34B-43BAB05CC5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372</c:v>
                </c:pt>
                <c:pt idx="3">
                  <c:v>350</c:v>
                </c:pt>
                <c:pt idx="6">
                  <c:v>0</c:v>
                </c:pt>
                <c:pt idx="9">
                  <c:v>97</c:v>
                </c:pt>
                <c:pt idx="12">
                  <c:v>41</c:v>
                </c:pt>
              </c:numCache>
            </c:numRef>
          </c:val>
          <c:extLst>
            <c:ext xmlns:c16="http://schemas.microsoft.com/office/drawing/2014/chart" uri="{C3380CC4-5D6E-409C-BE32-E72D297353CC}">
              <c16:uniqueId val="{00000006-306A-41E1-A34B-43BAB05CC5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06A-41E1-A34B-43BAB05CC5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1810</c:v>
                </c:pt>
                <c:pt idx="3">
                  <c:v>1173</c:v>
                </c:pt>
                <c:pt idx="6">
                  <c:v>712</c:v>
                </c:pt>
                <c:pt idx="9">
                  <c:v>623</c:v>
                </c:pt>
                <c:pt idx="12">
                  <c:v>670</c:v>
                </c:pt>
              </c:numCache>
            </c:numRef>
          </c:val>
          <c:extLst>
            <c:ext xmlns:c16="http://schemas.microsoft.com/office/drawing/2014/chart" uri="{C3380CC4-5D6E-409C-BE32-E72D297353CC}">
              <c16:uniqueId val="{00000008-306A-41E1-A34B-43BAB05CC5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210</c:v>
                </c:pt>
                <c:pt idx="9">
                  <c:v>200</c:v>
                </c:pt>
                <c:pt idx="12">
                  <c:v>190</c:v>
                </c:pt>
              </c:numCache>
            </c:numRef>
          </c:val>
          <c:extLst>
            <c:ext xmlns:c16="http://schemas.microsoft.com/office/drawing/2014/chart" uri="{C3380CC4-5D6E-409C-BE32-E72D297353CC}">
              <c16:uniqueId val="{00000009-306A-41E1-A34B-43BAB05CC5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11046</c:v>
                </c:pt>
                <c:pt idx="3">
                  <c:v>11245</c:v>
                </c:pt>
                <c:pt idx="6">
                  <c:v>10591</c:v>
                </c:pt>
                <c:pt idx="9">
                  <c:v>10464</c:v>
                </c:pt>
                <c:pt idx="12">
                  <c:v>10901</c:v>
                </c:pt>
              </c:numCache>
            </c:numRef>
          </c:val>
          <c:extLst>
            <c:ext xmlns:c16="http://schemas.microsoft.com/office/drawing/2014/chart" uri="{C3380CC4-5D6E-409C-BE32-E72D297353CC}">
              <c16:uniqueId val="{0000000A-306A-41E1-A34B-43BAB05CC5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6A-41E1-A34B-43BAB05CC5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1010</c:v>
                </c:pt>
                <c:pt idx="1">
                  <c:v>1033</c:v>
                </c:pt>
                <c:pt idx="2">
                  <c:v>1183</c:v>
                </c:pt>
              </c:numCache>
            </c:numRef>
          </c:val>
          <c:extLst>
            <c:ext xmlns:c16="http://schemas.microsoft.com/office/drawing/2014/chart" uri="{C3380CC4-5D6E-409C-BE32-E72D297353CC}">
              <c16:uniqueId val="{00000000-3826-4949-8185-91FA5120F7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226</c:v>
                </c:pt>
                <c:pt idx="1">
                  <c:v>48</c:v>
                </c:pt>
                <c:pt idx="2">
                  <c:v>57</c:v>
                </c:pt>
              </c:numCache>
            </c:numRef>
          </c:val>
          <c:extLst>
            <c:ext xmlns:c16="http://schemas.microsoft.com/office/drawing/2014/chart" uri="{C3380CC4-5D6E-409C-BE32-E72D297353CC}">
              <c16:uniqueId val="{00000001-3826-4949-8185-91FA5120F7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1738</c:v>
                </c:pt>
                <c:pt idx="1">
                  <c:v>1752</c:v>
                </c:pt>
                <c:pt idx="2">
                  <c:v>1626</c:v>
                </c:pt>
              </c:numCache>
            </c:numRef>
          </c:val>
          <c:extLst>
            <c:ext xmlns:c16="http://schemas.microsoft.com/office/drawing/2014/chart" uri="{C3380CC4-5D6E-409C-BE32-E72D297353CC}">
              <c16:uniqueId val="{00000002-3826-4949-8185-91FA5120F7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元利償還金は前年度と比べ</a:t>
          </a:r>
          <a:r>
            <a:rPr kumimoji="1" lang="en-US" altLang="ja-JP" sz="1100">
              <a:solidFill>
                <a:schemeClr val="dk1"/>
              </a:solidFill>
              <a:effectLst/>
              <a:latin typeface="+mn-lt"/>
              <a:ea typeface="+mn-ea"/>
              <a:cs typeface="+mn-cs"/>
            </a:rPr>
            <a:t>3,700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また、公営企業等の元利償還金に対する繰入金の額は、</a:t>
          </a:r>
          <a:r>
            <a:rPr kumimoji="1" lang="en-US" altLang="ja-JP" sz="1100">
              <a:solidFill>
                <a:schemeClr val="dk1"/>
              </a:solidFill>
              <a:effectLst/>
              <a:latin typeface="+mn-lt"/>
              <a:ea typeface="+mn-ea"/>
              <a:cs typeface="+mn-cs"/>
            </a:rPr>
            <a:t>2,400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元利償還金等額について、今後は新庁舎建設やクリーンセンターの大規模改修、新クリーンセンターの建設が予定されているため、大幅に増加することが見込まれる。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前年度と比較し、一般会計等に係る地方債現在高が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3,700</a:t>
          </a:r>
          <a:r>
            <a:rPr kumimoji="1" lang="ja-JP" altLang="ja-JP" sz="1100">
              <a:solidFill>
                <a:schemeClr val="dk1"/>
              </a:solidFill>
              <a:effectLst/>
              <a:latin typeface="+mn-lt"/>
              <a:ea typeface="+mn-ea"/>
              <a:cs typeface="+mn-cs"/>
            </a:rPr>
            <a:t>万円、公営企業債等繰入見込額が</a:t>
          </a:r>
          <a:r>
            <a:rPr kumimoji="1" lang="en-US" altLang="ja-JP" sz="1100">
              <a:solidFill>
                <a:schemeClr val="dk1"/>
              </a:solidFill>
              <a:effectLst/>
              <a:latin typeface="+mn-lt"/>
              <a:ea typeface="+mn-ea"/>
              <a:cs typeface="+mn-cs"/>
            </a:rPr>
            <a:t>4,700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していること等により、将来負担額は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また、基準財政需要額算入見込額が</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万円減少し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充当可能基金が</a:t>
          </a:r>
          <a:r>
            <a:rPr kumimoji="1" lang="en-US" altLang="ja-JP" sz="1100">
              <a:solidFill>
                <a:schemeClr val="dk1"/>
              </a:solidFill>
              <a:effectLst/>
              <a:latin typeface="+mn-lt"/>
              <a:ea typeface="+mn-ea"/>
              <a:cs typeface="+mn-cs"/>
            </a:rPr>
            <a:t>8,100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増加したこと</a:t>
          </a:r>
          <a:r>
            <a:rPr kumimoji="1" lang="ja-JP" altLang="ja-JP" sz="1100">
              <a:solidFill>
                <a:schemeClr val="dk1"/>
              </a:solidFill>
              <a:effectLst/>
              <a:latin typeface="+mn-lt"/>
              <a:ea typeface="+mn-ea"/>
              <a:cs typeface="+mn-cs"/>
            </a:rPr>
            <a:t>により、充当可能財源等は</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将来負担比率について、今後は新庁舎建設やクリーンセンターの大規模改修、新クリーンセンターの建設といった大規模な起債や基金充当を伴う事業を予定しているため、急激な増加が想定される。</a:t>
          </a:r>
          <a:endParaRPr lang="ja-JP" altLang="ja-JP" sz="1400">
            <a:effectLst/>
          </a:endParaRPr>
        </a:p>
        <a:p>
          <a:r>
            <a:rPr kumimoji="1" lang="ja-JP" altLang="ja-JP" sz="1100">
              <a:solidFill>
                <a:schemeClr val="dk1"/>
              </a:solidFill>
              <a:effectLst/>
              <a:latin typeface="+mn-lt"/>
              <a:ea typeface="+mn-ea"/>
              <a:cs typeface="+mn-cs"/>
            </a:rPr>
            <a:t>徹底した歳出削減及び計画的な地方債の借入を行うとともに基金を適切に管理していく。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埼玉県伊奈町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現在実施中の新庁舎建設やクリーンセンターの大規模改修、新クリーンセンターの建設等に向けて引き続き適切に管理していく。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・ふるさと寄付基金：ふるさと寄付基金をそれぞれの寄付者の思いに応じて、伊奈町総合振興計画に定める施策を実現するための事業の財源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・森林環境譲与税基金：木材利用促進、普及啓発等に関する事業費を確保するための財源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・緑の基金：緑地の保全及び緑化の推進に要する経費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・地域福祉基金：在宅福祉の推進など、地域における保健福祉活動の振興を図るための財源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・ふるさと寄付基金：ふるさと寄付基金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・緑の基金：積立て、取り崩しともになかったため横ばい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今後、新庁舎建設やクリーンセンターの大規模改修、新クリーンセンターの建設等が予定されているため、引き続き将来に備えて適切に管理していく。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余剰金の増により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安定した財政運営のため適切な残高の確保に努める。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臨時財政対策債償還基金費分として普通交付税の追加交付があったため、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万円積み立てることができた。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公債費や地方債残高の推移及び財政状況を勘案し、注視していく。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45,042
44,209
14.79
16,724,812
16,062,697
637,960
9,187,129
10,901,143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分子である基準財政収入額が</a:t>
          </a:r>
          <a:r>
            <a:rPr kumimoji="1" lang="ja-JP" altLang="en-US" sz="1100">
              <a:solidFill>
                <a:schemeClr val="dk1"/>
              </a:solidFill>
              <a:effectLst/>
              <a:latin typeface="+mn-lt"/>
              <a:ea typeface="+mn-ea"/>
              <a:cs typeface="+mn-cs"/>
            </a:rPr>
            <a:t>市町村民税所得割</a:t>
          </a:r>
          <a:r>
            <a:rPr kumimoji="1" lang="ja-JP" altLang="ja-JP" sz="1100">
              <a:solidFill>
                <a:schemeClr val="dk1"/>
              </a:solidFill>
              <a:effectLst/>
              <a:latin typeface="+mn-lt"/>
              <a:ea typeface="+mn-ea"/>
              <a:cs typeface="+mn-cs"/>
            </a:rPr>
            <a:t>の増等により前年度と比較し</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％の増となったものの、分母である基準財政需要額も</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費の増等により前年度と比較し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％の増となったことにより、財政力指数は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町税の令和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度における徴収率は</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％（前年度</a:t>
          </a:r>
          <a:r>
            <a:rPr kumimoji="1" lang="en-US" altLang="ja-JP" sz="1100">
              <a:solidFill>
                <a:schemeClr val="dk1"/>
              </a:solidFill>
              <a:effectLst/>
              <a:latin typeface="+mn-lt"/>
              <a:ea typeface="+mn-ea"/>
              <a:cs typeface="+mn-cs"/>
            </a:rPr>
            <a:t>98.6</a:t>
          </a:r>
          <a:r>
            <a:rPr kumimoji="1" lang="ja-JP" altLang="ja-JP" sz="1100">
              <a:solidFill>
                <a:schemeClr val="dk1"/>
              </a:solidFill>
              <a:effectLst/>
              <a:latin typeface="+mn-lt"/>
              <a:ea typeface="+mn-ea"/>
              <a:cs typeface="+mn-cs"/>
            </a:rPr>
            <a:t>％）である。引き続き高い徴収率を維持できるよう歳入確保に努める。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62795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分子である経常一般財源（歳出）が</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の増等により前年度と比較し</a:t>
          </a:r>
          <a:r>
            <a:rPr kumimoji="1" lang="en-US" altLang="ja-JP" sz="1100">
              <a:solidFill>
                <a:schemeClr val="dk1"/>
              </a:solidFill>
              <a:effectLst/>
              <a:latin typeface="+mn-lt"/>
              <a:ea typeface="+mn-ea"/>
              <a:cs typeface="+mn-cs"/>
            </a:rPr>
            <a:t>239,026</a:t>
          </a:r>
          <a:r>
            <a:rPr kumimoji="1" lang="ja-JP" altLang="ja-JP" sz="1100">
              <a:solidFill>
                <a:schemeClr val="dk1"/>
              </a:solidFill>
              <a:effectLst/>
              <a:latin typeface="+mn-lt"/>
              <a:ea typeface="+mn-ea"/>
              <a:cs typeface="+mn-cs"/>
            </a:rPr>
            <a:t>千円の増となったことに加え、分母である経常一般財源（歳入）が</a:t>
          </a:r>
          <a:r>
            <a:rPr kumimoji="1" lang="ja-JP" altLang="en-US" sz="1100">
              <a:solidFill>
                <a:schemeClr val="dk1"/>
              </a:solidFill>
              <a:effectLst/>
              <a:latin typeface="+mn-lt"/>
              <a:ea typeface="+mn-ea"/>
              <a:cs typeface="+mn-cs"/>
            </a:rPr>
            <a:t>普通交付税</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等により前年度と比較し、</a:t>
          </a:r>
          <a:r>
            <a:rPr kumimoji="1" lang="en-US" altLang="ja-JP" sz="1100">
              <a:solidFill>
                <a:schemeClr val="dk1"/>
              </a:solidFill>
              <a:effectLst/>
              <a:latin typeface="+mn-lt"/>
              <a:ea typeface="+mn-ea"/>
              <a:cs typeface="+mn-cs"/>
            </a:rPr>
            <a:t>626,550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となったことによる。</a:t>
          </a:r>
          <a:endParaRPr lang="ja-JP" altLang="ja-JP" sz="1400">
            <a:effectLst/>
          </a:endParaRPr>
        </a:p>
        <a:p>
          <a:r>
            <a:rPr kumimoji="1" lang="ja-JP" altLang="ja-JP" sz="1100">
              <a:solidFill>
                <a:schemeClr val="dk1"/>
              </a:solidFill>
              <a:effectLst/>
              <a:latin typeface="+mn-lt"/>
              <a:ea typeface="+mn-ea"/>
              <a:cs typeface="+mn-cs"/>
            </a:rPr>
            <a:t>経常収支比率を下げるために引き続き地方債の抑制や事務の効率化等を進めることにより経常経費の見直しを図る。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65</xdr:row>
      <xdr:rowOff>24765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39780"/>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24765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152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63</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69245"/>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63</xdr:row>
      <xdr:rowOff>60007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69245"/>
          <a:ext cx="889000" cy="3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145415</xdr:rowOff>
    </xdr:from>
    <xdr:to>
      <xdr:col>19</xdr:col>
      <xdr:colOff>184150</xdr:colOff>
      <xdr:row>65</xdr:row>
      <xdr:rowOff>75565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60342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71772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年度から類似団体平均を下回っている。令和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年度は前年度と比べ</a:t>
          </a:r>
          <a:r>
            <a:rPr kumimoji="1" lang="en-US" altLang="ja-JP" sz="1100">
              <a:solidFill>
                <a:schemeClr val="dk1"/>
              </a:solidFill>
              <a:effectLst/>
              <a:latin typeface="+mn-lt"/>
              <a:ea typeface="+mn-ea"/>
              <a:cs typeface="+mn-cs"/>
            </a:rPr>
            <a:t>6,327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これは役場庁舎建設事業の増等による。</a:t>
          </a:r>
          <a:r>
            <a:rPr kumimoji="1" lang="ja-JP" altLang="ja-JP" sz="1100">
              <a:solidFill>
                <a:schemeClr val="dk1"/>
              </a:solidFill>
              <a:effectLst/>
              <a:latin typeface="+mn-lt"/>
              <a:ea typeface="+mn-ea"/>
              <a:cs typeface="+mn-cs"/>
            </a:rPr>
            <a:t>今後もより一層のコスト削減に取り組んでいく。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33331</xdr:rowOff>
    </xdr:from>
    <xdr:to>
      <xdr:col>23</xdr:col>
      <xdr:colOff>133350</xdr:colOff>
      <xdr:row>82</xdr:row>
      <xdr:rowOff>71500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2231"/>
          <a:ext cx="838200" cy="3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33331</xdr:rowOff>
    </xdr:from>
    <xdr:to>
      <xdr:col>19</xdr:col>
      <xdr:colOff>133350</xdr:colOff>
      <xdr:row>82</xdr:row>
      <xdr:rowOff>73743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92231"/>
          <a:ext cx="889000" cy="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73743</xdr:rowOff>
    </xdr:from>
    <xdr:to>
      <xdr:col>15</xdr:col>
      <xdr:colOff>82550</xdr:colOff>
      <xdr:row>82</xdr:row>
      <xdr:rowOff>76011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32643"/>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68428</xdr:rowOff>
    </xdr:from>
    <xdr:to>
      <xdr:col>11</xdr:col>
      <xdr:colOff>31750</xdr:colOff>
      <xdr:row>82</xdr:row>
      <xdr:rowOff>76011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27328"/>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20700</xdr:rowOff>
    </xdr:from>
    <xdr:to>
      <xdr:col>23</xdr:col>
      <xdr:colOff>184150</xdr:colOff>
      <xdr:row>82</xdr:row>
      <xdr:rowOff>122300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113427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0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153981</xdr:rowOff>
    </xdr:from>
    <xdr:to>
      <xdr:col>19</xdr:col>
      <xdr:colOff>184150</xdr:colOff>
      <xdr:row>82</xdr:row>
      <xdr:rowOff>84131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94308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10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22943</xdr:rowOff>
    </xdr:from>
    <xdr:to>
      <xdr:col>15</xdr:col>
      <xdr:colOff>133350</xdr:colOff>
      <xdr:row>82</xdr:row>
      <xdr:rowOff>124543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134720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25211</xdr:rowOff>
    </xdr:from>
    <xdr:to>
      <xdr:col>11</xdr:col>
      <xdr:colOff>82550</xdr:colOff>
      <xdr:row>82</xdr:row>
      <xdr:rowOff>126811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8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136988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5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17628</xdr:rowOff>
    </xdr:from>
    <xdr:to>
      <xdr:col>7</xdr:col>
      <xdr:colOff>31750</xdr:colOff>
      <xdr:row>82</xdr:row>
      <xdr:rowOff>119228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7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129405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給与については人事院勧告に基づいて、水準の適正化を図っており、今後も人事院勧告に準拠することを基本に社会経済情勢や他の地方公共団体の動向等を考慮し、適正な給与水準を維持するこ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531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136979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152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136979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152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退職者数を見込んだ計画的な職員採用を行っている。適材適所の職員配置や機構改革を実施し、引き続き適正な定員管理に取り組んでいく。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111196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80769"/>
          <a:ext cx="8382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61</xdr:row>
      <xdr:rowOff>55033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80769"/>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64417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51348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64417</xdr:rowOff>
    </xdr:from>
    <xdr:to>
      <xdr:col>68</xdr:col>
      <xdr:colOff>152400</xdr:colOff>
      <xdr:row>61</xdr:row>
      <xdr:rowOff>65758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52286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60396</xdr:rowOff>
    </xdr:from>
    <xdr:to>
      <xdr:col>81</xdr:col>
      <xdr:colOff>95250</xdr:colOff>
      <xdr:row>60</xdr:row>
      <xdr:rowOff>161996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76923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9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42969</xdr:rowOff>
    </xdr:from>
    <xdr:to>
      <xdr:col>77</xdr:col>
      <xdr:colOff>95250</xdr:colOff>
      <xdr:row>60</xdr:row>
      <xdr:rowOff>144569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154746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90610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13617</xdr:rowOff>
    </xdr:from>
    <xdr:to>
      <xdr:col>68</xdr:col>
      <xdr:colOff>203200</xdr:colOff>
      <xdr:row>61</xdr:row>
      <xdr:rowOff>115217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99994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5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xdr:rowOff>
    </xdr:from>
    <xdr:to>
      <xdr:col>64</xdr:col>
      <xdr:colOff>152400</xdr:colOff>
      <xdr:row>61</xdr:row>
      <xdr:rowOff>116558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7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年度単年でみると、令和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年度に償還開始となった元利償還金の額と比較し令和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年度に償還終了した額が大きかったことにより、令和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年度に比べて元利償還額が</a:t>
          </a:r>
          <a:r>
            <a:rPr kumimoji="1" lang="en-US" altLang="ja-JP" sz="1100">
              <a:solidFill>
                <a:schemeClr val="dk1"/>
              </a:solidFill>
              <a:effectLst/>
              <a:latin typeface="+mn-lt"/>
              <a:ea typeface="+mn-ea"/>
              <a:cs typeface="+mn-cs"/>
            </a:rPr>
            <a:t>36,527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％）減少したこと等により減少している。</a:t>
          </a:r>
          <a:endParaRPr lang="ja-JP" altLang="ja-JP" sz="1400">
            <a:effectLst/>
          </a:endParaRPr>
        </a:p>
        <a:p>
          <a:r>
            <a:rPr kumimoji="1" lang="ja-JP" altLang="ja-JP" sz="1100">
              <a:solidFill>
                <a:schemeClr val="dk1"/>
              </a:solidFill>
              <a:effectLst/>
              <a:latin typeface="+mn-lt"/>
              <a:ea typeface="+mn-ea"/>
              <a:cs typeface="+mn-cs"/>
            </a:rPr>
            <a:t>今後、新庁舎建設やクリーンセンターの大規模改修、新クリーンセンターの建設といった額の大きい起債事業を予定しているため、国県支出金の有効活用や交付税措置のある有利な起債を活用するなど、公債費の負担の軽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108373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136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84244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815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60113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84244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895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年度も将来負担比率はマイナスとなった。</a:t>
          </a:r>
          <a:endParaRPr lang="ja-JP" altLang="ja-JP" sz="1400">
            <a:effectLst/>
          </a:endParaRPr>
        </a:p>
        <a:p>
          <a:r>
            <a:rPr kumimoji="1" lang="ja-JP" altLang="ja-JP" sz="1100">
              <a:solidFill>
                <a:schemeClr val="dk1"/>
              </a:solidFill>
              <a:effectLst/>
              <a:latin typeface="+mn-lt"/>
              <a:ea typeface="+mn-ea"/>
              <a:cs typeface="+mn-cs"/>
            </a:rPr>
            <a:t>しかしながら新庁舎建設やクリーンセンターの大規模改修、新クリーンセンターの建設といった額の大きい起債事業を予定しているため、今後上昇していくことが想定される。そのため、充当可能財源である基金積立の向上に努めるとともに新規借入額を償還額より少なくし、地方債残高の減少に努めるなど将来負担比率がなるべく上昇しないように取り組んで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101691</xdr:rowOff>
    </xdr:from>
    <xdr:to>
      <xdr:col>64</xdr:col>
      <xdr:colOff>152400</xdr:colOff>
      <xdr:row>15</xdr:row>
      <xdr:rowOff>31841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42018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45,042
44,209
14.79
16,724,812
16,062,697
637,960
9,187,129
10,901,143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社会福祉総務人件費の増により分子である人件費が増となったが、分母である経常一般財源がそれ以上に増となったことにより、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ポイントの減となっている。少数精鋭で行政経営に当たっている状況であり、行政需要が増えていく中、引き続き適正な定員管理に取り組んでいく。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9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165862</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95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ワクチン接種事業の減等</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、類似団体平均より高い水準で推移している。</a:t>
          </a:r>
          <a:endParaRPr lang="ja-JP" altLang="ja-JP" sz="1400">
            <a:effectLst/>
          </a:endParaRPr>
        </a:p>
        <a:p>
          <a:r>
            <a:rPr kumimoji="1" lang="ja-JP" altLang="ja-JP" sz="1100">
              <a:solidFill>
                <a:schemeClr val="dk1"/>
              </a:solidFill>
              <a:effectLst/>
              <a:latin typeface="+mn-lt"/>
              <a:ea typeface="+mn-ea"/>
              <a:cs typeface="+mn-cs"/>
            </a:rPr>
            <a:t>今後も費用対効果を十分に検討し物件費の動向に注視しながら削減に努める。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xdr:rowOff>
    </xdr:from>
    <xdr:to>
      <xdr:col>82</xdr:col>
      <xdr:colOff>107950</xdr:colOff>
      <xdr:row>18</xdr:row>
      <xdr:rowOff>35560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0873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24130</xdr:rowOff>
    </xdr:from>
    <xdr:to>
      <xdr:col>78</xdr:col>
      <xdr:colOff>69850</xdr:colOff>
      <xdr:row>18</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10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845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18415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8450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121920</xdr:rowOff>
    </xdr:from>
    <xdr:to>
      <xdr:col>82</xdr:col>
      <xdr:colOff>158750</xdr:colOff>
      <xdr:row>18</xdr:row>
      <xdr:rowOff>52070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0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93997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0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144780</xdr:rowOff>
    </xdr:from>
    <xdr:to>
      <xdr:col>74</xdr:col>
      <xdr:colOff>31750</xdr:colOff>
      <xdr:row>18</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59707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4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139065</xdr:rowOff>
    </xdr:from>
    <xdr:to>
      <xdr:col>65</xdr:col>
      <xdr:colOff>53975</xdr:colOff>
      <xdr:row>18</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53992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1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ワクチン接種</a:t>
          </a:r>
          <a:r>
            <a:rPr kumimoji="1" lang="ja-JP" altLang="ja-JP" sz="1100">
              <a:solidFill>
                <a:schemeClr val="dk1"/>
              </a:solidFill>
              <a:effectLst/>
              <a:latin typeface="+mn-lt"/>
              <a:ea typeface="+mn-ea"/>
              <a:cs typeface="+mn-cs"/>
            </a:rPr>
            <a:t>事業の減等により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ポイントの減となっている。社会保障関連費の伸びは続くものと見込まれるため、健康増進事業の推進等により上昇に歯止めをかけられるよう努める。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57</xdr:row>
      <xdr:rowOff>33274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7419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33274</xdr:rowOff>
    </xdr:from>
    <xdr:to>
      <xdr:col>19</xdr:col>
      <xdr:colOff>187325</xdr:colOff>
      <xdr:row>57</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805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76708</xdr:rowOff>
    </xdr:from>
    <xdr:to>
      <xdr:col>15</xdr:col>
      <xdr:colOff>98425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779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76708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32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89916</xdr:rowOff>
    </xdr:from>
    <xdr:to>
      <xdr:col>24</xdr:col>
      <xdr:colOff>76200</xdr:colOff>
      <xdr:row>57</xdr:row>
      <xdr:rowOff>20066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61993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153924</xdr:rowOff>
    </xdr:from>
    <xdr:to>
      <xdr:col>20</xdr:col>
      <xdr:colOff>38100</xdr:colOff>
      <xdr:row>57</xdr:row>
      <xdr:rowOff>84074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68851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25908</xdr:rowOff>
    </xdr:from>
    <xdr:to>
      <xdr:col>11</xdr:col>
      <xdr:colOff>60325</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112285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となっており、類似団体平均値より低い水準にある。その他の経費の主なものは、繰出金であり、繰出金経常一般財源は</a:t>
          </a:r>
          <a:r>
            <a:rPr kumimoji="1" lang="en-US" altLang="ja-JP" sz="1100">
              <a:solidFill>
                <a:sysClr val="windowText" lastClr="000000"/>
              </a:solidFill>
              <a:effectLst/>
              <a:latin typeface="+mn-lt"/>
              <a:ea typeface="+mn-ea"/>
              <a:cs typeface="+mn-cs"/>
            </a:rPr>
            <a:t>102,470</a:t>
          </a:r>
          <a:r>
            <a:rPr kumimoji="1" lang="ja-JP" altLang="ja-JP" sz="1100">
              <a:solidFill>
                <a:sysClr val="windowText" lastClr="000000"/>
              </a:solidFill>
              <a:effectLst/>
              <a:latin typeface="+mn-lt"/>
              <a:ea typeface="+mn-ea"/>
              <a:cs typeface="+mn-cs"/>
            </a:rPr>
            <a:t>千円の増と</a:t>
          </a:r>
          <a:r>
            <a:rPr kumimoji="1" lang="ja-JP" altLang="ja-JP" sz="1100">
              <a:solidFill>
                <a:schemeClr val="dk1"/>
              </a:solidFill>
              <a:effectLst/>
              <a:latin typeface="+mn-lt"/>
              <a:ea typeface="+mn-ea"/>
              <a:cs typeface="+mn-cs"/>
            </a:rPr>
            <a:t>なっている。比率の低下に向け、経費の削減に努める。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158750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80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53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152400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52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19050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52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ワクチン接種</a:t>
          </a:r>
          <a:r>
            <a:rPr kumimoji="1" lang="ja-JP" altLang="ja-JP" sz="1100">
              <a:solidFill>
                <a:schemeClr val="dk1"/>
              </a:solidFill>
              <a:effectLst/>
              <a:latin typeface="+mn-lt"/>
              <a:ea typeface="+mn-ea"/>
              <a:cs typeface="+mn-cs"/>
            </a:rPr>
            <a:t>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117856</xdr:rowOff>
    </xdr:from>
    <xdr:to>
      <xdr:col>82</xdr:col>
      <xdr:colOff>107950</xdr:colOff>
      <xdr:row>39</xdr:row>
      <xdr:rowOff>156718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47156"/>
          <a:ext cx="0" cy="8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128795</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156718</xdr:rowOff>
    </xdr:from>
    <xdr:to>
      <xdr:col>82</xdr:col>
      <xdr:colOff>196850</xdr:colOff>
      <xdr:row>39</xdr:row>
      <xdr:rowOff>156718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4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32783</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117856</xdr:rowOff>
    </xdr:from>
    <xdr:to>
      <xdr:col>82</xdr:col>
      <xdr:colOff>196850</xdr:colOff>
      <xdr:row>34</xdr:row>
      <xdr:rowOff>117856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44704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1849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76708</xdr:rowOff>
    </xdr:from>
    <xdr:to>
      <xdr:col>78</xdr:col>
      <xdr:colOff>69850</xdr:colOff>
      <xdr:row>36</xdr:row>
      <xdr:rowOff>44704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90600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76708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5892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58922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25908</xdr:rowOff>
    </xdr:from>
    <xdr:to>
      <xdr:col>74</xdr:col>
      <xdr:colOff>31750</xdr:colOff>
      <xdr:row>34</xdr:row>
      <xdr:rowOff>127508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137685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今後は新庁舎建設や新クリーンセンター建設などを予定しており公債費の増加が見込まれるため、交付税措置のある有利な起債を活用しつつ、安易な起債は避け、町債発行額の抑制に努める。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51563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987800" y="13193776"/>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51563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098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5842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2209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5842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84853</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41419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41419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となり、類似団体平均値よりもやや高い水準である。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130811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2372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130811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1953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76</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6289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76</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628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84734</xdr:rowOff>
    </xdr:from>
    <xdr:to>
      <xdr:col>29</xdr:col>
      <xdr:colOff>127000</xdr:colOff>
      <xdr:row>20</xdr:row>
      <xdr:rowOff>134912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61359"/>
          <a:ext cx="6477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49822</xdr:rowOff>
    </xdr:from>
    <xdr:to>
      <xdr:col>26</xdr:col>
      <xdr:colOff>50800</xdr:colOff>
      <xdr:row>20</xdr:row>
      <xdr:rowOff>134912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26447"/>
          <a:ext cx="698500" cy="8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39421</xdr:rowOff>
    </xdr:from>
    <xdr:to>
      <xdr:col>22</xdr:col>
      <xdr:colOff>114300</xdr:colOff>
      <xdr:row>20</xdr:row>
      <xdr:rowOff>49822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16046"/>
          <a:ext cx="6985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39421</xdr:rowOff>
    </xdr:from>
    <xdr:to>
      <xdr:col>18</xdr:col>
      <xdr:colOff>177800</xdr:colOff>
      <xdr:row>20</xdr:row>
      <xdr:rowOff>59144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6046"/>
          <a:ext cx="698500" cy="1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33934</xdr:rowOff>
    </xdr:from>
    <xdr:to>
      <xdr:col>29</xdr:col>
      <xdr:colOff>177800</xdr:colOff>
      <xdr:row>20</xdr:row>
      <xdr:rowOff>135534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10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113961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1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84112</xdr:rowOff>
    </xdr:from>
    <xdr:to>
      <xdr:col>26</xdr:col>
      <xdr:colOff>101600</xdr:colOff>
      <xdr:row>21</xdr:row>
      <xdr:rowOff>14262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6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170489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4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170472</xdr:rowOff>
    </xdr:from>
    <xdr:to>
      <xdr:col>22</xdr:col>
      <xdr:colOff>165100</xdr:colOff>
      <xdr:row>20</xdr:row>
      <xdr:rowOff>100622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75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85399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6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160071</xdr:rowOff>
    </xdr:from>
    <xdr:to>
      <xdr:col>19</xdr:col>
      <xdr:colOff>38100</xdr:colOff>
      <xdr:row>20</xdr:row>
      <xdr:rowOff>90221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5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74998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8344</xdr:rowOff>
    </xdr:from>
    <xdr:to>
      <xdr:col>15</xdr:col>
      <xdr:colOff>101600</xdr:colOff>
      <xdr:row>20</xdr:row>
      <xdr:rowOff>109944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94721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111752</xdr:rowOff>
    </xdr:from>
    <xdr:to>
      <xdr:col>29</xdr:col>
      <xdr:colOff>127000</xdr:colOff>
      <xdr:row>35</xdr:row>
      <xdr:rowOff>112095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22102"/>
          <a:ext cx="6477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111752</xdr:rowOff>
    </xdr:from>
    <xdr:to>
      <xdr:col>26</xdr:col>
      <xdr:colOff>50800</xdr:colOff>
      <xdr:row>35</xdr:row>
      <xdr:rowOff>160582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22102"/>
          <a:ext cx="698500" cy="4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157930</xdr:rowOff>
    </xdr:from>
    <xdr:to>
      <xdr:col>22</xdr:col>
      <xdr:colOff>114300</xdr:colOff>
      <xdr:row>35</xdr:row>
      <xdr:rowOff>160582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68280"/>
          <a:ext cx="698500" cy="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157930</xdr:rowOff>
    </xdr:from>
    <xdr:to>
      <xdr:col>18</xdr:col>
      <xdr:colOff>177800</xdr:colOff>
      <xdr:row>35</xdr:row>
      <xdr:rowOff>181978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8280"/>
          <a:ext cx="698500" cy="24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61295</xdr:rowOff>
    </xdr:from>
    <xdr:to>
      <xdr:col>29</xdr:col>
      <xdr:colOff>177800</xdr:colOff>
      <xdr:row>35</xdr:row>
      <xdr:rowOff>162895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33372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4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60952</xdr:rowOff>
    </xdr:from>
    <xdr:to>
      <xdr:col>26</xdr:col>
      <xdr:colOff>101600</xdr:colOff>
      <xdr:row>35</xdr:row>
      <xdr:rowOff>162552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147329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57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109782</xdr:rowOff>
    </xdr:from>
    <xdr:to>
      <xdr:col>22</xdr:col>
      <xdr:colOff>165100</xdr:colOff>
      <xdr:row>35</xdr:row>
      <xdr:rowOff>211382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0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196159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107130</xdr:rowOff>
    </xdr:from>
    <xdr:to>
      <xdr:col>19</xdr:col>
      <xdr:colOff>38100</xdr:colOff>
      <xdr:row>35</xdr:row>
      <xdr:rowOff>208730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7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193507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131178</xdr:rowOff>
    </xdr:from>
    <xdr:to>
      <xdr:col>15</xdr:col>
      <xdr:colOff>101600</xdr:colOff>
      <xdr:row>35</xdr:row>
      <xdr:rowOff>232778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1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217555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45,042
44,209
14.79
16,724,812
16,062,697
637,960
9,187,129
10,901,143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125821</xdr:rowOff>
    </xdr:from>
    <xdr:to>
      <xdr:col>24</xdr:col>
      <xdr:colOff>63500</xdr:colOff>
      <xdr:row>38</xdr:row>
      <xdr:rowOff>8908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9471"/>
          <a:ext cx="8382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51069</xdr:rowOff>
    </xdr:from>
    <xdr:to>
      <xdr:col>19</xdr:col>
      <xdr:colOff>177800</xdr:colOff>
      <xdr:row>38</xdr:row>
      <xdr:rowOff>8908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94719"/>
          <a:ext cx="889000" cy="12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49191</xdr:rowOff>
    </xdr:from>
    <xdr:to>
      <xdr:col>15</xdr:col>
      <xdr:colOff>50800</xdr:colOff>
      <xdr:row>37</xdr:row>
      <xdr:rowOff>51069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92841"/>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49191</xdr:rowOff>
    </xdr:from>
    <xdr:to>
      <xdr:col>10</xdr:col>
      <xdr:colOff>114300</xdr:colOff>
      <xdr:row>37</xdr:row>
      <xdr:rowOff>61878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2841"/>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75021</xdr:rowOff>
    </xdr:from>
    <xdr:to>
      <xdr:col>24</xdr:col>
      <xdr:colOff>114300</xdr:colOff>
      <xdr:row>38</xdr:row>
      <xdr:rowOff>5170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86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53448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129558</xdr:rowOff>
    </xdr:from>
    <xdr:to>
      <xdr:col>20</xdr:col>
      <xdr:colOff>38100</xdr:colOff>
      <xdr:row>38</xdr:row>
      <xdr:rowOff>59708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50835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269</xdr:rowOff>
    </xdr:from>
    <xdr:to>
      <xdr:col>15</xdr:col>
      <xdr:colOff>101600</xdr:colOff>
      <xdr:row>37</xdr:row>
      <xdr:rowOff>101869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92996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169841</xdr:rowOff>
    </xdr:from>
    <xdr:to>
      <xdr:col>10</xdr:col>
      <xdr:colOff>165100</xdr:colOff>
      <xdr:row>37</xdr:row>
      <xdr:rowOff>99991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91118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11078</xdr:rowOff>
    </xdr:from>
    <xdr:to>
      <xdr:col>6</xdr:col>
      <xdr:colOff>38100</xdr:colOff>
      <xdr:row>37</xdr:row>
      <xdr:rowOff>112678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103805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42499</xdr:rowOff>
    </xdr:from>
    <xdr:to>
      <xdr:col>24</xdr:col>
      <xdr:colOff>63500</xdr:colOff>
      <xdr:row>58</xdr:row>
      <xdr:rowOff>77494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6599"/>
          <a:ext cx="8382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66128</xdr:rowOff>
    </xdr:from>
    <xdr:to>
      <xdr:col>19</xdr:col>
      <xdr:colOff>177800</xdr:colOff>
      <xdr:row>58</xdr:row>
      <xdr:rowOff>77494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10228"/>
          <a:ext cx="8890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63787</xdr:rowOff>
    </xdr:from>
    <xdr:to>
      <xdr:col>15</xdr:col>
      <xdr:colOff>50800</xdr:colOff>
      <xdr:row>58</xdr:row>
      <xdr:rowOff>66128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07887"/>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63787</xdr:rowOff>
    </xdr:from>
    <xdr:to>
      <xdr:col>10</xdr:col>
      <xdr:colOff>114300</xdr:colOff>
      <xdr:row>58</xdr:row>
      <xdr:rowOff>65606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7887"/>
          <a:ext cx="8890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163149</xdr:rowOff>
    </xdr:from>
    <xdr:to>
      <xdr:col>24</xdr:col>
      <xdr:colOff>114300</xdr:colOff>
      <xdr:row>58</xdr:row>
      <xdr:rowOff>93299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141576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26694</xdr:rowOff>
    </xdr:from>
    <xdr:to>
      <xdr:col>20</xdr:col>
      <xdr:colOff>38100</xdr:colOff>
      <xdr:row>58</xdr:row>
      <xdr:rowOff>128294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119421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15328</xdr:rowOff>
    </xdr:from>
    <xdr:to>
      <xdr:col>15</xdr:col>
      <xdr:colOff>101600</xdr:colOff>
      <xdr:row>58</xdr:row>
      <xdr:rowOff>116928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108055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12987</xdr:rowOff>
    </xdr:from>
    <xdr:to>
      <xdr:col>10</xdr:col>
      <xdr:colOff>165100</xdr:colOff>
      <xdr:row>58</xdr:row>
      <xdr:rowOff>114587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105714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14806</xdr:rowOff>
    </xdr:from>
    <xdr:to>
      <xdr:col>6</xdr:col>
      <xdr:colOff>38100</xdr:colOff>
      <xdr:row>58</xdr:row>
      <xdr:rowOff>116406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107533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82093</xdr:rowOff>
    </xdr:from>
    <xdr:to>
      <xdr:col>24</xdr:col>
      <xdr:colOff>63500</xdr:colOff>
      <xdr:row>77</xdr:row>
      <xdr:rowOff>142215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83743"/>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82093</xdr:rowOff>
    </xdr:from>
    <xdr:to>
      <xdr:col>19</xdr:col>
      <xdr:colOff>177800</xdr:colOff>
      <xdr:row>77</xdr:row>
      <xdr:rowOff>146329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83743"/>
          <a:ext cx="889000" cy="6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146329</xdr:rowOff>
    </xdr:from>
    <xdr:to>
      <xdr:col>15</xdr:col>
      <xdr:colOff>50800</xdr:colOff>
      <xdr:row>77</xdr:row>
      <xdr:rowOff>149758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797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128408</xdr:rowOff>
    </xdr:from>
    <xdr:to>
      <xdr:col>10</xdr:col>
      <xdr:colOff>114300</xdr:colOff>
      <xdr:row>77</xdr:row>
      <xdr:rowOff>149758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30058"/>
          <a:ext cx="8890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91415</xdr:rowOff>
    </xdr:from>
    <xdr:to>
      <xdr:col>24</xdr:col>
      <xdr:colOff>114300</xdr:colOff>
      <xdr:row>78</xdr:row>
      <xdr:rowOff>21565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69842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31293</xdr:rowOff>
    </xdr:from>
    <xdr:to>
      <xdr:col>20</xdr:col>
      <xdr:colOff>38100</xdr:colOff>
      <xdr:row>77</xdr:row>
      <xdr:rowOff>132893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149420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95529</xdr:rowOff>
    </xdr:from>
    <xdr:to>
      <xdr:col>15</xdr:col>
      <xdr:colOff>101600</xdr:colOff>
      <xdr:row>78</xdr:row>
      <xdr:rowOff>25679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98958</xdr:rowOff>
    </xdr:from>
    <xdr:to>
      <xdr:col>10</xdr:col>
      <xdr:colOff>165100</xdr:colOff>
      <xdr:row>78</xdr:row>
      <xdr:rowOff>29108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20235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77608</xdr:rowOff>
    </xdr:from>
    <xdr:to>
      <xdr:col>6</xdr:col>
      <xdr:colOff>38100</xdr:colOff>
      <xdr:row>78</xdr:row>
      <xdr:rowOff>7758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170335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7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134094</xdr:rowOff>
    </xdr:from>
    <xdr:to>
      <xdr:col>24</xdr:col>
      <xdr:colOff>63500</xdr:colOff>
      <xdr:row>98</xdr:row>
      <xdr:rowOff>114097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64744"/>
          <a:ext cx="838200" cy="1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94687</xdr:rowOff>
    </xdr:from>
    <xdr:to>
      <xdr:col>19</xdr:col>
      <xdr:colOff>177800</xdr:colOff>
      <xdr:row>98</xdr:row>
      <xdr:rowOff>114097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896787"/>
          <a:ext cx="889000" cy="1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108894</xdr:rowOff>
    </xdr:from>
    <xdr:to>
      <xdr:col>15</xdr:col>
      <xdr:colOff>50800</xdr:colOff>
      <xdr:row>98</xdr:row>
      <xdr:rowOff>94687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39544"/>
          <a:ext cx="889000" cy="15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108894</xdr:rowOff>
    </xdr:from>
    <xdr:to>
      <xdr:col>10</xdr:col>
      <xdr:colOff>114300</xdr:colOff>
      <xdr:row>99</xdr:row>
      <xdr:rowOff>34424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9544"/>
          <a:ext cx="889000" cy="26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83294</xdr:rowOff>
    </xdr:from>
    <xdr:to>
      <xdr:col>24</xdr:col>
      <xdr:colOff>114300</xdr:colOff>
      <xdr:row>98</xdr:row>
      <xdr:rowOff>13444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61721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9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63297</xdr:rowOff>
    </xdr:from>
    <xdr:to>
      <xdr:col>20</xdr:col>
      <xdr:colOff>38100</xdr:colOff>
      <xdr:row>98</xdr:row>
      <xdr:rowOff>164897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156024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5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43887</xdr:rowOff>
    </xdr:from>
    <xdr:to>
      <xdr:col>15</xdr:col>
      <xdr:colOff>101600</xdr:colOff>
      <xdr:row>98</xdr:row>
      <xdr:rowOff>145487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136614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58094</xdr:rowOff>
    </xdr:from>
    <xdr:to>
      <xdr:col>10</xdr:col>
      <xdr:colOff>165100</xdr:colOff>
      <xdr:row>97</xdr:row>
      <xdr:rowOff>159694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150821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155074</xdr:rowOff>
    </xdr:from>
    <xdr:to>
      <xdr:col>6</xdr:col>
      <xdr:colOff>38100</xdr:colOff>
      <xdr:row>99</xdr:row>
      <xdr:rowOff>85224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76351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134261</xdr:rowOff>
    </xdr:from>
    <xdr:to>
      <xdr:col>54</xdr:col>
      <xdr:colOff>189865</xdr:colOff>
      <xdr:row>38</xdr:row>
      <xdr:rowOff>87370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77761"/>
          <a:ext cx="1270" cy="132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91197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87370</xdr:rowOff>
    </xdr:from>
    <xdr:to>
      <xdr:col>55</xdr:col>
      <xdr:colOff>88900</xdr:colOff>
      <xdr:row>38</xdr:row>
      <xdr:rowOff>87370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0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80938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134261</xdr:rowOff>
    </xdr:from>
    <xdr:to>
      <xdr:col>55</xdr:col>
      <xdr:colOff>88900</xdr:colOff>
      <xdr:row>30</xdr:row>
      <xdr:rowOff>134261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7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94256</xdr:rowOff>
    </xdr:from>
    <xdr:to>
      <xdr:col>55</xdr:col>
      <xdr:colOff>0</xdr:colOff>
      <xdr:row>38</xdr:row>
      <xdr:rowOff>22266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37906"/>
          <a:ext cx="8382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51912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5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29035</xdr:rowOff>
    </xdr:from>
    <xdr:to>
      <xdr:col>55</xdr:col>
      <xdr:colOff>50800</xdr:colOff>
      <xdr:row>36</xdr:row>
      <xdr:rowOff>130635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94256</xdr:rowOff>
    </xdr:from>
    <xdr:to>
      <xdr:col>50</xdr:col>
      <xdr:colOff>114300</xdr:colOff>
      <xdr:row>38</xdr:row>
      <xdr:rowOff>93313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37906"/>
          <a:ext cx="889000" cy="1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46733</xdr:rowOff>
    </xdr:from>
    <xdr:to>
      <xdr:col>50</xdr:col>
      <xdr:colOff>165100</xdr:colOff>
      <xdr:row>36</xdr:row>
      <xdr:rowOff>148333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1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164860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93313</xdr:rowOff>
    </xdr:from>
    <xdr:to>
      <xdr:col>45</xdr:col>
      <xdr:colOff>177800</xdr:colOff>
      <xdr:row>38</xdr:row>
      <xdr:rowOff>124670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08413"/>
          <a:ext cx="8890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47228</xdr:rowOff>
    </xdr:from>
    <xdr:to>
      <xdr:col>46</xdr:col>
      <xdr:colOff>38100</xdr:colOff>
      <xdr:row>36</xdr:row>
      <xdr:rowOff>148828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1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165355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9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34315</xdr:rowOff>
    </xdr:from>
    <xdr:to>
      <xdr:col>41</xdr:col>
      <xdr:colOff>50800</xdr:colOff>
      <xdr:row>38</xdr:row>
      <xdr:rowOff>124670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692165"/>
          <a:ext cx="889000" cy="94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84100</xdr:rowOff>
    </xdr:from>
    <xdr:to>
      <xdr:col>41</xdr:col>
      <xdr:colOff>101600</xdr:colOff>
      <xdr:row>37</xdr:row>
      <xdr:rowOff>14250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30777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162119</xdr:rowOff>
    </xdr:from>
    <xdr:to>
      <xdr:col>36</xdr:col>
      <xdr:colOff>165100</xdr:colOff>
      <xdr:row>31</xdr:row>
      <xdr:rowOff>92269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0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108796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8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142916</xdr:rowOff>
    </xdr:from>
    <xdr:to>
      <xdr:col>55</xdr:col>
      <xdr:colOff>50800</xdr:colOff>
      <xdr:row>38</xdr:row>
      <xdr:rowOff>73066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57843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43456</xdr:rowOff>
    </xdr:from>
    <xdr:to>
      <xdr:col>50</xdr:col>
      <xdr:colOff>165100</xdr:colOff>
      <xdr:row>37</xdr:row>
      <xdr:rowOff>145056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136183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7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42513</xdr:rowOff>
    </xdr:from>
    <xdr:to>
      <xdr:col>46</xdr:col>
      <xdr:colOff>38100</xdr:colOff>
      <xdr:row>38</xdr:row>
      <xdr:rowOff>144113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135240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73870</xdr:rowOff>
    </xdr:from>
    <xdr:to>
      <xdr:col>41</xdr:col>
      <xdr:colOff>101600</xdr:colOff>
      <xdr:row>39</xdr:row>
      <xdr:rowOff>4020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166597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154965</xdr:rowOff>
    </xdr:from>
    <xdr:to>
      <xdr:col>36</xdr:col>
      <xdr:colOff>165100</xdr:colOff>
      <xdr:row>33</xdr:row>
      <xdr:rowOff>85115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6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76242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73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73966</xdr:rowOff>
    </xdr:from>
    <xdr:to>
      <xdr:col>55</xdr:col>
      <xdr:colOff>0</xdr:colOff>
      <xdr:row>56</xdr:row>
      <xdr:rowOff>166275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75166"/>
          <a:ext cx="838200" cy="9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166275</xdr:rowOff>
    </xdr:from>
    <xdr:to>
      <xdr:col>50</xdr:col>
      <xdr:colOff>114300</xdr:colOff>
      <xdr:row>57</xdr:row>
      <xdr:rowOff>111199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67475"/>
          <a:ext cx="889000" cy="1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70846</xdr:rowOff>
    </xdr:from>
    <xdr:to>
      <xdr:col>45</xdr:col>
      <xdr:colOff>177800</xdr:colOff>
      <xdr:row>57</xdr:row>
      <xdr:rowOff>111199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43496"/>
          <a:ext cx="889000" cy="4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70846</xdr:rowOff>
    </xdr:from>
    <xdr:to>
      <xdr:col>41</xdr:col>
      <xdr:colOff>50800</xdr:colOff>
      <xdr:row>57</xdr:row>
      <xdr:rowOff>128344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43496"/>
          <a:ext cx="889000" cy="5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23166</xdr:rowOff>
    </xdr:from>
    <xdr:to>
      <xdr:col>55</xdr:col>
      <xdr:colOff>50800</xdr:colOff>
      <xdr:row>56</xdr:row>
      <xdr:rowOff>124766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2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0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115475</xdr:rowOff>
    </xdr:from>
    <xdr:to>
      <xdr:col>50</xdr:col>
      <xdr:colOff>165100</xdr:colOff>
      <xdr:row>57</xdr:row>
      <xdr:rowOff>45625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36752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60399</xdr:rowOff>
    </xdr:from>
    <xdr:to>
      <xdr:col>46</xdr:col>
      <xdr:colOff>38100</xdr:colOff>
      <xdr:row>57</xdr:row>
      <xdr:rowOff>161999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153126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2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20046</xdr:rowOff>
    </xdr:from>
    <xdr:to>
      <xdr:col>41</xdr:col>
      <xdr:colOff>101600</xdr:colOff>
      <xdr:row>57</xdr:row>
      <xdr:rowOff>121646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112773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77544</xdr:rowOff>
    </xdr:from>
    <xdr:to>
      <xdr:col>36</xdr:col>
      <xdr:colOff>165100</xdr:colOff>
      <xdr:row>58</xdr:row>
      <xdr:rowOff>7694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170271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28200</xdr:rowOff>
    </xdr:from>
    <xdr:to>
      <xdr:col>55</xdr:col>
      <xdr:colOff>0</xdr:colOff>
      <xdr:row>79</xdr:row>
      <xdr:rowOff>42278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72750"/>
          <a:ext cx="8382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42278</xdr:rowOff>
    </xdr:from>
    <xdr:to>
      <xdr:col>50</xdr:col>
      <xdr:colOff>114300</xdr:colOff>
      <xdr:row>79</xdr:row>
      <xdr:rowOff>42430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8682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32810</xdr:rowOff>
    </xdr:from>
    <xdr:to>
      <xdr:col>45</xdr:col>
      <xdr:colOff>177800</xdr:colOff>
      <xdr:row>79</xdr:row>
      <xdr:rowOff>42430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77360"/>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152369</xdr:rowOff>
    </xdr:from>
    <xdr:to>
      <xdr:col>41</xdr:col>
      <xdr:colOff>50800</xdr:colOff>
      <xdr:row>79</xdr:row>
      <xdr:rowOff>32810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25469"/>
          <a:ext cx="889000" cy="5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148850</xdr:rowOff>
    </xdr:from>
    <xdr:to>
      <xdr:col>55</xdr:col>
      <xdr:colOff>50800</xdr:colOff>
      <xdr:row>79</xdr:row>
      <xdr:rowOff>79000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63777</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3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162928</xdr:rowOff>
    </xdr:from>
    <xdr:to>
      <xdr:col>50</xdr:col>
      <xdr:colOff>165100</xdr:colOff>
      <xdr:row>79</xdr:row>
      <xdr:rowOff>93078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84205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2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163080</xdr:rowOff>
    </xdr:from>
    <xdr:to>
      <xdr:col>46</xdr:col>
      <xdr:colOff>38100</xdr:colOff>
      <xdr:row>79</xdr:row>
      <xdr:rowOff>93230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84357</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153460</xdr:rowOff>
    </xdr:from>
    <xdr:to>
      <xdr:col>41</xdr:col>
      <xdr:colOff>101600</xdr:colOff>
      <xdr:row>79</xdr:row>
      <xdr:rowOff>83610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74737</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19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101569</xdr:rowOff>
    </xdr:from>
    <xdr:to>
      <xdr:col>36</xdr:col>
      <xdr:colOff>165100</xdr:colOff>
      <xdr:row>79</xdr:row>
      <xdr:rowOff>31719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22846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18382</xdr:rowOff>
    </xdr:from>
    <xdr:to>
      <xdr:col>55</xdr:col>
      <xdr:colOff>0</xdr:colOff>
      <xdr:row>97</xdr:row>
      <xdr:rowOff>143571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49032"/>
          <a:ext cx="838200" cy="1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143571</xdr:rowOff>
    </xdr:from>
    <xdr:to>
      <xdr:col>50</xdr:col>
      <xdr:colOff>114300</xdr:colOff>
      <xdr:row>98</xdr:row>
      <xdr:rowOff>115864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74221"/>
          <a:ext cx="889000" cy="14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115362</xdr:rowOff>
    </xdr:from>
    <xdr:to>
      <xdr:col>45</xdr:col>
      <xdr:colOff>177800</xdr:colOff>
      <xdr:row>98</xdr:row>
      <xdr:rowOff>115864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17462"/>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115362</xdr:rowOff>
    </xdr:from>
    <xdr:to>
      <xdr:col>41</xdr:col>
      <xdr:colOff>50800</xdr:colOff>
      <xdr:row>98</xdr:row>
      <xdr:rowOff>155381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17462"/>
          <a:ext cx="889000" cy="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139032</xdr:rowOff>
    </xdr:from>
    <xdr:to>
      <xdr:col>55</xdr:col>
      <xdr:colOff>50800</xdr:colOff>
      <xdr:row>97</xdr:row>
      <xdr:rowOff>69182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161909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92771</xdr:rowOff>
    </xdr:from>
    <xdr:to>
      <xdr:col>50</xdr:col>
      <xdr:colOff>165100</xdr:colOff>
      <xdr:row>98</xdr:row>
      <xdr:rowOff>22921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39448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65064</xdr:rowOff>
    </xdr:from>
    <xdr:to>
      <xdr:col>46</xdr:col>
      <xdr:colOff>38100</xdr:colOff>
      <xdr:row>98</xdr:row>
      <xdr:rowOff>166664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157791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64562</xdr:rowOff>
    </xdr:from>
    <xdr:to>
      <xdr:col>41</xdr:col>
      <xdr:colOff>101600</xdr:colOff>
      <xdr:row>98</xdr:row>
      <xdr:rowOff>166162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157289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104581</xdr:rowOff>
    </xdr:from>
    <xdr:to>
      <xdr:col>36</xdr:col>
      <xdr:colOff>165100</xdr:colOff>
      <xdr:row>99</xdr:row>
      <xdr:rowOff>34731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25858</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699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17487</xdr:rowOff>
    </xdr:from>
    <xdr:to>
      <xdr:col>85</xdr:col>
      <xdr:colOff>127000</xdr:colOff>
      <xdr:row>77</xdr:row>
      <xdr:rowOff>27763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19137"/>
          <a:ext cx="8382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17487</xdr:rowOff>
    </xdr:from>
    <xdr:to>
      <xdr:col>81</xdr:col>
      <xdr:colOff>50800</xdr:colOff>
      <xdr:row>77</xdr:row>
      <xdr:rowOff>45605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1913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45605</xdr:rowOff>
    </xdr:from>
    <xdr:to>
      <xdr:col>76</xdr:col>
      <xdr:colOff>114300</xdr:colOff>
      <xdr:row>77</xdr:row>
      <xdr:rowOff>51829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47255"/>
          <a:ext cx="8890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51829</xdr:rowOff>
    </xdr:from>
    <xdr:to>
      <xdr:col>71</xdr:col>
      <xdr:colOff>177800</xdr:colOff>
      <xdr:row>77</xdr:row>
      <xdr:rowOff>62382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5347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148413</xdr:rowOff>
    </xdr:from>
    <xdr:to>
      <xdr:col>85</xdr:col>
      <xdr:colOff>177800</xdr:colOff>
      <xdr:row>77</xdr:row>
      <xdr:rowOff>78563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126840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138137</xdr:rowOff>
    </xdr:from>
    <xdr:to>
      <xdr:col>81</xdr:col>
      <xdr:colOff>101600</xdr:colOff>
      <xdr:row>77</xdr:row>
      <xdr:rowOff>68287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6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59414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166255</xdr:rowOff>
    </xdr:from>
    <xdr:to>
      <xdr:col>76</xdr:col>
      <xdr:colOff>165100</xdr:colOff>
      <xdr:row>77</xdr:row>
      <xdr:rowOff>96405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87532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8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1029</xdr:rowOff>
    </xdr:from>
    <xdr:to>
      <xdr:col>72</xdr:col>
      <xdr:colOff>38100</xdr:colOff>
      <xdr:row>77</xdr:row>
      <xdr:rowOff>102629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93756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11582</xdr:rowOff>
    </xdr:from>
    <xdr:to>
      <xdr:col>67</xdr:col>
      <xdr:colOff>101600</xdr:colOff>
      <xdr:row>77</xdr:row>
      <xdr:rowOff>113182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104309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114554</xdr:rowOff>
    </xdr:from>
    <xdr:to>
      <xdr:col>85</xdr:col>
      <xdr:colOff>127000</xdr:colOff>
      <xdr:row>98</xdr:row>
      <xdr:rowOff>130259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916654"/>
          <a:ext cx="8382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100363</xdr:rowOff>
    </xdr:from>
    <xdr:to>
      <xdr:col>81</xdr:col>
      <xdr:colOff>50800</xdr:colOff>
      <xdr:row>98</xdr:row>
      <xdr:rowOff>130259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02463"/>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44109</xdr:rowOff>
    </xdr:from>
    <xdr:to>
      <xdr:col>76</xdr:col>
      <xdr:colOff>114300</xdr:colOff>
      <xdr:row>98</xdr:row>
      <xdr:rowOff>100363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46209"/>
          <a:ext cx="8890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44109</xdr:rowOff>
    </xdr:from>
    <xdr:to>
      <xdr:col>71</xdr:col>
      <xdr:colOff>177800</xdr:colOff>
      <xdr:row>98</xdr:row>
      <xdr:rowOff>117325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46209"/>
          <a:ext cx="889000" cy="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63754</xdr:rowOff>
    </xdr:from>
    <xdr:to>
      <xdr:col>85</xdr:col>
      <xdr:colOff>177800</xdr:colOff>
      <xdr:row>98</xdr:row>
      <xdr:rowOff>165354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150131</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8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79459</xdr:rowOff>
    </xdr:from>
    <xdr:to>
      <xdr:col>81</xdr:col>
      <xdr:colOff>101600</xdr:colOff>
      <xdr:row>99</xdr:row>
      <xdr:rowOff>9609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7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49563</xdr:rowOff>
    </xdr:from>
    <xdr:to>
      <xdr:col>76</xdr:col>
      <xdr:colOff>165100</xdr:colOff>
      <xdr:row>98</xdr:row>
      <xdr:rowOff>151163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5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142290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164759</xdr:rowOff>
    </xdr:from>
    <xdr:to>
      <xdr:col>72</xdr:col>
      <xdr:colOff>38100</xdr:colOff>
      <xdr:row>98</xdr:row>
      <xdr:rowOff>94909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86036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66525</xdr:rowOff>
    </xdr:from>
    <xdr:to>
      <xdr:col>67</xdr:col>
      <xdr:colOff>101600</xdr:colOff>
      <xdr:row>98</xdr:row>
      <xdr:rowOff>168125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159252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118486</xdr:rowOff>
    </xdr:from>
    <xdr:to>
      <xdr:col>116</xdr:col>
      <xdr:colOff>63500</xdr:colOff>
      <xdr:row>58</xdr:row>
      <xdr:rowOff>119675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62586"/>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118486</xdr:rowOff>
    </xdr:from>
    <xdr:to>
      <xdr:col>111</xdr:col>
      <xdr:colOff>177800</xdr:colOff>
      <xdr:row>58</xdr:row>
      <xdr:rowOff>120223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62586"/>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120223</xdr:rowOff>
    </xdr:from>
    <xdr:to>
      <xdr:col>107</xdr:col>
      <xdr:colOff>50800</xdr:colOff>
      <xdr:row>58</xdr:row>
      <xdr:rowOff>120497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06432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119218</xdr:rowOff>
    </xdr:from>
    <xdr:to>
      <xdr:col>102</xdr:col>
      <xdr:colOff>114300</xdr:colOff>
      <xdr:row>58</xdr:row>
      <xdr:rowOff>120497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6331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68875</xdr:rowOff>
    </xdr:from>
    <xdr:to>
      <xdr:col>116</xdr:col>
      <xdr:colOff>114300</xdr:colOff>
      <xdr:row>58</xdr:row>
      <xdr:rowOff>170475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156116</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28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67686</xdr:rowOff>
    </xdr:from>
    <xdr:to>
      <xdr:col>112</xdr:col>
      <xdr:colOff>38100</xdr:colOff>
      <xdr:row>58</xdr:row>
      <xdr:rowOff>169286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160413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0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69423</xdr:rowOff>
    </xdr:from>
    <xdr:to>
      <xdr:col>107</xdr:col>
      <xdr:colOff>101600</xdr:colOff>
      <xdr:row>58</xdr:row>
      <xdr:rowOff>171023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162150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0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69697</xdr:rowOff>
    </xdr:from>
    <xdr:to>
      <xdr:col>102</xdr:col>
      <xdr:colOff>165100</xdr:colOff>
      <xdr:row>58</xdr:row>
      <xdr:rowOff>171297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162424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0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68418</xdr:rowOff>
    </xdr:from>
    <xdr:to>
      <xdr:col>98</xdr:col>
      <xdr:colOff>38100</xdr:colOff>
      <xdr:row>58</xdr:row>
      <xdr:rowOff>170018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161145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0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153938</xdr:rowOff>
    </xdr:from>
    <xdr:to>
      <xdr:col>116</xdr:col>
      <xdr:colOff>63500</xdr:colOff>
      <xdr:row>78</xdr:row>
      <xdr:rowOff>75496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55588"/>
          <a:ext cx="838200" cy="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75496</xdr:rowOff>
    </xdr:from>
    <xdr:to>
      <xdr:col>111</xdr:col>
      <xdr:colOff>177800</xdr:colOff>
      <xdr:row>78</xdr:row>
      <xdr:rowOff>131666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448596"/>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131666</xdr:rowOff>
    </xdr:from>
    <xdr:to>
      <xdr:col>107</xdr:col>
      <xdr:colOff>50800</xdr:colOff>
      <xdr:row>79</xdr:row>
      <xdr:rowOff>482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504766"/>
          <a:ext cx="889000" cy="4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482</xdr:rowOff>
    </xdr:from>
    <xdr:to>
      <xdr:col>102</xdr:col>
      <xdr:colOff>114300</xdr:colOff>
      <xdr:row>79</xdr:row>
      <xdr:rowOff>9855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545032"/>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103138</xdr:rowOff>
    </xdr:from>
    <xdr:to>
      <xdr:col>116</xdr:col>
      <xdr:colOff>114300</xdr:colOff>
      <xdr:row>78</xdr:row>
      <xdr:rowOff>33288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18065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24696</xdr:rowOff>
    </xdr:from>
    <xdr:to>
      <xdr:col>112</xdr:col>
      <xdr:colOff>38100</xdr:colOff>
      <xdr:row>78</xdr:row>
      <xdr:rowOff>126296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117423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80866</xdr:rowOff>
    </xdr:from>
    <xdr:to>
      <xdr:col>107</xdr:col>
      <xdr:colOff>101600</xdr:colOff>
      <xdr:row>79</xdr:row>
      <xdr:rowOff>11016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45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2143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54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121132</xdr:rowOff>
    </xdr:from>
    <xdr:to>
      <xdr:col>102</xdr:col>
      <xdr:colOff>165100</xdr:colOff>
      <xdr:row>79</xdr:row>
      <xdr:rowOff>51282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42409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5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130505</xdr:rowOff>
    </xdr:from>
    <xdr:to>
      <xdr:col>98</xdr:col>
      <xdr:colOff>38100</xdr:colOff>
      <xdr:row>79</xdr:row>
      <xdr:rowOff>60655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5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51782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5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356,616</a:t>
          </a:r>
          <a:r>
            <a:rPr kumimoji="1" lang="ja-JP" altLang="ja-JP" sz="1100">
              <a:solidFill>
                <a:schemeClr val="dk1"/>
              </a:solidFill>
              <a:effectLst/>
              <a:latin typeface="+mn-lt"/>
              <a:ea typeface="+mn-ea"/>
              <a:cs typeface="+mn-cs"/>
            </a:rPr>
            <a:t>円となっており、昨年より増となっている。これは、クリーンセンターの基幹的設備改修工事の実施により普通建設事業費が昨年度より住民一人当たり</a:t>
          </a:r>
          <a:r>
            <a:rPr kumimoji="1" lang="en-US" altLang="ja-JP" sz="1100">
              <a:solidFill>
                <a:schemeClr val="dk1"/>
              </a:solidFill>
              <a:effectLst/>
              <a:latin typeface="+mn-lt"/>
              <a:ea typeface="+mn-ea"/>
              <a:cs typeface="+mn-cs"/>
            </a:rPr>
            <a:t>16,152</a:t>
          </a:r>
          <a:r>
            <a:rPr kumimoji="1" lang="ja-JP" altLang="ja-JP" sz="1100">
              <a:solidFill>
                <a:schemeClr val="dk1"/>
              </a:solidFill>
              <a:effectLst/>
              <a:latin typeface="+mn-lt"/>
              <a:ea typeface="+mn-ea"/>
              <a:cs typeface="+mn-cs"/>
            </a:rPr>
            <a:t>円の増となっていること等による。</a:t>
          </a:r>
          <a:endParaRPr lang="ja-JP" altLang="ja-JP" sz="1400">
            <a:effectLst/>
          </a:endParaRPr>
        </a:p>
        <a:p>
          <a:r>
            <a:rPr kumimoji="1" lang="ja-JP" altLang="ja-JP" sz="1100">
              <a:solidFill>
                <a:schemeClr val="dk1"/>
              </a:solidFill>
              <a:effectLst/>
              <a:latin typeface="+mn-lt"/>
              <a:ea typeface="+mn-ea"/>
              <a:cs typeface="+mn-cs"/>
            </a:rPr>
            <a:t>今後は物価上昇、光熱水費の上昇により物件費をはじめ、普通建設事業費等も上昇することが見込まれる。また、新庁舎、新クリーンセンター等の大きな建設事業も控えており、容易に削減できるものではないが、適正な支出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埼玉県伊奈町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45,042
44,209
14.79
16,724,812
16,062,697
637,960
9,187,129
10,901,143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103886</xdr:rowOff>
    </xdr:from>
    <xdr:to>
      <xdr:col>24</xdr:col>
      <xdr:colOff>63500</xdr:colOff>
      <xdr:row>37</xdr:row>
      <xdr:rowOff>142367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7536"/>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142367</xdr:rowOff>
    </xdr:from>
    <xdr:to>
      <xdr:col>19</xdr:col>
      <xdr:colOff>177800</xdr:colOff>
      <xdr:row>38</xdr:row>
      <xdr:rowOff>24638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6017"/>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100076</xdr:rowOff>
    </xdr:from>
    <xdr:to>
      <xdr:col>15</xdr:col>
      <xdr:colOff>50800</xdr:colOff>
      <xdr:row>38</xdr:row>
      <xdr:rowOff>24638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2276"/>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100076</xdr:rowOff>
    </xdr:from>
    <xdr:to>
      <xdr:col>10</xdr:col>
      <xdr:colOff>114300</xdr:colOff>
      <xdr:row>37</xdr:row>
      <xdr:rowOff>77216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227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53086</xdr:rowOff>
    </xdr:from>
    <xdr:to>
      <xdr:col>24</xdr:col>
      <xdr:colOff>114300</xdr:colOff>
      <xdr:row>37</xdr:row>
      <xdr:rowOff>154686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139463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91567</xdr:rowOff>
    </xdr:from>
    <xdr:to>
      <xdr:col>20</xdr:col>
      <xdr:colOff>38100</xdr:colOff>
      <xdr:row>38</xdr:row>
      <xdr:rowOff>21717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12844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145288</xdr:rowOff>
    </xdr:from>
    <xdr:to>
      <xdr:col>15</xdr:col>
      <xdr:colOff>101600</xdr:colOff>
      <xdr:row>38</xdr:row>
      <xdr:rowOff>75438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66565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49276</xdr:rowOff>
    </xdr:from>
    <xdr:to>
      <xdr:col>10</xdr:col>
      <xdr:colOff>165100</xdr:colOff>
      <xdr:row>36</xdr:row>
      <xdr:rowOff>150876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142003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26416</xdr:rowOff>
    </xdr:from>
    <xdr:to>
      <xdr:col>6</xdr:col>
      <xdr:colOff>38100</xdr:colOff>
      <xdr:row>37</xdr:row>
      <xdr:rowOff>128016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119143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44114</xdr:rowOff>
    </xdr:from>
    <xdr:to>
      <xdr:col>24</xdr:col>
      <xdr:colOff>63500</xdr:colOff>
      <xdr:row>58</xdr:row>
      <xdr:rowOff>68914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8214"/>
          <a:ext cx="838200" cy="2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45635</xdr:rowOff>
    </xdr:from>
    <xdr:to>
      <xdr:col>19</xdr:col>
      <xdr:colOff>177800</xdr:colOff>
      <xdr:row>58</xdr:row>
      <xdr:rowOff>68914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9735"/>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156818</xdr:rowOff>
    </xdr:from>
    <xdr:to>
      <xdr:col>15</xdr:col>
      <xdr:colOff>50800</xdr:colOff>
      <xdr:row>58</xdr:row>
      <xdr:rowOff>45635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9468"/>
          <a:ext cx="889000" cy="6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27031</xdr:rowOff>
    </xdr:from>
    <xdr:to>
      <xdr:col>10</xdr:col>
      <xdr:colOff>114300</xdr:colOff>
      <xdr:row>57</xdr:row>
      <xdr:rowOff>156818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28231"/>
          <a:ext cx="889000" cy="3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164764</xdr:rowOff>
    </xdr:from>
    <xdr:to>
      <xdr:col>24</xdr:col>
      <xdr:colOff>114300</xdr:colOff>
      <xdr:row>58</xdr:row>
      <xdr:rowOff>94914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79691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18114</xdr:rowOff>
    </xdr:from>
    <xdr:to>
      <xdr:col>20</xdr:col>
      <xdr:colOff>38100</xdr:colOff>
      <xdr:row>58</xdr:row>
      <xdr:rowOff>119714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110841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5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166285</xdr:rowOff>
    </xdr:from>
    <xdr:to>
      <xdr:col>15</xdr:col>
      <xdr:colOff>101600</xdr:colOff>
      <xdr:row>58</xdr:row>
      <xdr:rowOff>96435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87562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106018</xdr:rowOff>
    </xdr:from>
    <xdr:to>
      <xdr:col>10</xdr:col>
      <xdr:colOff>165100</xdr:colOff>
      <xdr:row>58</xdr:row>
      <xdr:rowOff>36168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27295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147681</xdr:rowOff>
    </xdr:from>
    <xdr:to>
      <xdr:col>6</xdr:col>
      <xdr:colOff>38100</xdr:colOff>
      <xdr:row>56</xdr:row>
      <xdr:rowOff>77831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68958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7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57907</xdr:rowOff>
    </xdr:from>
    <xdr:to>
      <xdr:col>24</xdr:col>
      <xdr:colOff>63500</xdr:colOff>
      <xdr:row>77</xdr:row>
      <xdr:rowOff>128095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9557"/>
          <a:ext cx="838200" cy="7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128095</xdr:rowOff>
    </xdr:from>
    <xdr:to>
      <xdr:col>19</xdr:col>
      <xdr:colOff>177800</xdr:colOff>
      <xdr:row>78</xdr:row>
      <xdr:rowOff>13680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9745"/>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123934</xdr:rowOff>
    </xdr:from>
    <xdr:to>
      <xdr:col>15</xdr:col>
      <xdr:colOff>50800</xdr:colOff>
      <xdr:row>78</xdr:row>
      <xdr:rowOff>13680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25584"/>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123934</xdr:rowOff>
    </xdr:from>
    <xdr:to>
      <xdr:col>10</xdr:col>
      <xdr:colOff>114300</xdr:colOff>
      <xdr:row>78</xdr:row>
      <xdr:rowOff>132705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5584"/>
          <a:ext cx="889000" cy="18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7107</xdr:rowOff>
    </xdr:from>
    <xdr:to>
      <xdr:col>24</xdr:col>
      <xdr:colOff>114300</xdr:colOff>
      <xdr:row>77</xdr:row>
      <xdr:rowOff>108707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93484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77295</xdr:rowOff>
    </xdr:from>
    <xdr:to>
      <xdr:col>20</xdr:col>
      <xdr:colOff>38100</xdr:colOff>
      <xdr:row>78</xdr:row>
      <xdr:rowOff>7445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170022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134330</xdr:rowOff>
    </xdr:from>
    <xdr:to>
      <xdr:col>15</xdr:col>
      <xdr:colOff>101600</xdr:colOff>
      <xdr:row>78</xdr:row>
      <xdr:rowOff>64480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55607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2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73134</xdr:rowOff>
    </xdr:from>
    <xdr:to>
      <xdr:col>10</xdr:col>
      <xdr:colOff>165100</xdr:colOff>
      <xdr:row>78</xdr:row>
      <xdr:rowOff>3284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165861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6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81905</xdr:rowOff>
    </xdr:from>
    <xdr:to>
      <xdr:col>6</xdr:col>
      <xdr:colOff>38100</xdr:colOff>
      <xdr:row>79</xdr:row>
      <xdr:rowOff>12055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27975</xdr:rowOff>
    </xdr:from>
    <xdr:to>
      <xdr:col>24</xdr:col>
      <xdr:colOff>63500</xdr:colOff>
      <xdr:row>96</xdr:row>
      <xdr:rowOff>143464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87175"/>
          <a:ext cx="838200" cy="11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143464</xdr:rowOff>
    </xdr:from>
    <xdr:to>
      <xdr:col>19</xdr:col>
      <xdr:colOff>177800</xdr:colOff>
      <xdr:row>98</xdr:row>
      <xdr:rowOff>81240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2664"/>
          <a:ext cx="889000" cy="28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81240</xdr:rowOff>
    </xdr:from>
    <xdr:to>
      <xdr:col>15</xdr:col>
      <xdr:colOff>50800</xdr:colOff>
      <xdr:row>98</xdr:row>
      <xdr:rowOff>111491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3340"/>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111491</xdr:rowOff>
    </xdr:from>
    <xdr:to>
      <xdr:col>10</xdr:col>
      <xdr:colOff>114300</xdr:colOff>
      <xdr:row>99</xdr:row>
      <xdr:rowOff>50378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3591"/>
          <a:ext cx="889000" cy="1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148625</xdr:rowOff>
    </xdr:from>
    <xdr:to>
      <xdr:col>24</xdr:col>
      <xdr:colOff>114300</xdr:colOff>
      <xdr:row>96</xdr:row>
      <xdr:rowOff>78775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92664</xdr:rowOff>
    </xdr:from>
    <xdr:to>
      <xdr:col>20</xdr:col>
      <xdr:colOff>38100</xdr:colOff>
      <xdr:row>97</xdr:row>
      <xdr:rowOff>22814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39341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30440</xdr:rowOff>
    </xdr:from>
    <xdr:to>
      <xdr:col>15</xdr:col>
      <xdr:colOff>101600</xdr:colOff>
      <xdr:row>98</xdr:row>
      <xdr:rowOff>132040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123167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60691</xdr:rowOff>
    </xdr:from>
    <xdr:to>
      <xdr:col>10</xdr:col>
      <xdr:colOff>165100</xdr:colOff>
      <xdr:row>98</xdr:row>
      <xdr:rowOff>162291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153418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171028</xdr:rowOff>
    </xdr:from>
    <xdr:to>
      <xdr:col>6</xdr:col>
      <xdr:colOff>38100</xdr:colOff>
      <xdr:row>99</xdr:row>
      <xdr:rowOff>101178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92305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12337</xdr:rowOff>
    </xdr:from>
    <xdr:to>
      <xdr:col>55</xdr:col>
      <xdr:colOff>0</xdr:colOff>
      <xdr:row>39</xdr:row>
      <xdr:rowOff>15277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8887"/>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15277</xdr:rowOff>
    </xdr:from>
    <xdr:to>
      <xdr:col>50</xdr:col>
      <xdr:colOff>114300</xdr:colOff>
      <xdr:row>39</xdr:row>
      <xdr:rowOff>20828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182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20175</xdr:rowOff>
    </xdr:from>
    <xdr:to>
      <xdr:col>45</xdr:col>
      <xdr:colOff>177800</xdr:colOff>
      <xdr:row>39</xdr:row>
      <xdr:rowOff>20828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0672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20175</xdr:rowOff>
    </xdr:from>
    <xdr:to>
      <xdr:col>41</xdr:col>
      <xdr:colOff>50800</xdr:colOff>
      <xdr:row>39</xdr:row>
      <xdr:rowOff>20501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0672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132987</xdr:rowOff>
    </xdr:from>
    <xdr:to>
      <xdr:col>55</xdr:col>
      <xdr:colOff>50800</xdr:colOff>
      <xdr:row>39</xdr:row>
      <xdr:rowOff>63137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135927</xdr:rowOff>
    </xdr:from>
    <xdr:to>
      <xdr:col>50</xdr:col>
      <xdr:colOff>165100</xdr:colOff>
      <xdr:row>39</xdr:row>
      <xdr:rowOff>66077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57204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141478</xdr:rowOff>
    </xdr:from>
    <xdr:to>
      <xdr:col>46</xdr:col>
      <xdr:colOff>38100</xdr:colOff>
      <xdr:row>39</xdr:row>
      <xdr:rowOff>71628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62755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140825</xdr:rowOff>
    </xdr:from>
    <xdr:to>
      <xdr:col>41</xdr:col>
      <xdr:colOff>101600</xdr:colOff>
      <xdr:row>39</xdr:row>
      <xdr:rowOff>70975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62102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4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141151</xdr:rowOff>
    </xdr:from>
    <xdr:to>
      <xdr:col>36</xdr:col>
      <xdr:colOff>165100</xdr:colOff>
      <xdr:row>39</xdr:row>
      <xdr:rowOff>71301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62428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8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168446</xdr:rowOff>
    </xdr:from>
    <xdr:to>
      <xdr:col>55</xdr:col>
      <xdr:colOff>0</xdr:colOff>
      <xdr:row>59</xdr:row>
      <xdr:rowOff>9379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12546"/>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156883</xdr:rowOff>
    </xdr:from>
    <xdr:to>
      <xdr:col>50</xdr:col>
      <xdr:colOff>114300</xdr:colOff>
      <xdr:row>59</xdr:row>
      <xdr:rowOff>9379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00983"/>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156883</xdr:rowOff>
    </xdr:from>
    <xdr:to>
      <xdr:col>45</xdr:col>
      <xdr:colOff>177800</xdr:colOff>
      <xdr:row>59</xdr:row>
      <xdr:rowOff>8045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00983"/>
          <a:ext cx="8890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146577</xdr:rowOff>
    </xdr:from>
    <xdr:to>
      <xdr:col>41</xdr:col>
      <xdr:colOff>50800</xdr:colOff>
      <xdr:row>59</xdr:row>
      <xdr:rowOff>8045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90677"/>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117646</xdr:rowOff>
    </xdr:from>
    <xdr:to>
      <xdr:col>55</xdr:col>
      <xdr:colOff>50800</xdr:colOff>
      <xdr:row>59</xdr:row>
      <xdr:rowOff>47796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32573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130029</xdr:rowOff>
    </xdr:from>
    <xdr:to>
      <xdr:col>50</xdr:col>
      <xdr:colOff>165100</xdr:colOff>
      <xdr:row>59</xdr:row>
      <xdr:rowOff>60179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51306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106083</xdr:rowOff>
    </xdr:from>
    <xdr:to>
      <xdr:col>46</xdr:col>
      <xdr:colOff>38100</xdr:colOff>
      <xdr:row>59</xdr:row>
      <xdr:rowOff>36233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27360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4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128695</xdr:rowOff>
    </xdr:from>
    <xdr:to>
      <xdr:col>41</xdr:col>
      <xdr:colOff>101600</xdr:colOff>
      <xdr:row>59</xdr:row>
      <xdr:rowOff>58845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49972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95777</xdr:rowOff>
    </xdr:from>
    <xdr:to>
      <xdr:col>36</xdr:col>
      <xdr:colOff>165100</xdr:colOff>
      <xdr:row>59</xdr:row>
      <xdr:rowOff>25927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17054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153091</xdr:rowOff>
    </xdr:from>
    <xdr:to>
      <xdr:col>55</xdr:col>
      <xdr:colOff>0</xdr:colOff>
      <xdr:row>78</xdr:row>
      <xdr:rowOff>169475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26191"/>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125718</xdr:rowOff>
    </xdr:from>
    <xdr:to>
      <xdr:col>50</xdr:col>
      <xdr:colOff>114300</xdr:colOff>
      <xdr:row>78</xdr:row>
      <xdr:rowOff>169475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98818"/>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125718</xdr:rowOff>
    </xdr:from>
    <xdr:to>
      <xdr:col>45</xdr:col>
      <xdr:colOff>177800</xdr:colOff>
      <xdr:row>78</xdr:row>
      <xdr:rowOff>132251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98818"/>
          <a:ext cx="8890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98304</xdr:rowOff>
    </xdr:from>
    <xdr:to>
      <xdr:col>41</xdr:col>
      <xdr:colOff>50800</xdr:colOff>
      <xdr:row>78</xdr:row>
      <xdr:rowOff>132251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71404"/>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102291</xdr:rowOff>
    </xdr:from>
    <xdr:to>
      <xdr:col>55</xdr:col>
      <xdr:colOff>50800</xdr:colOff>
      <xdr:row>79</xdr:row>
      <xdr:rowOff>32441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17218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118675</xdr:rowOff>
    </xdr:from>
    <xdr:to>
      <xdr:col>50</xdr:col>
      <xdr:colOff>165100</xdr:colOff>
      <xdr:row>79</xdr:row>
      <xdr:rowOff>48825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39952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74918</xdr:rowOff>
    </xdr:from>
    <xdr:to>
      <xdr:col>46</xdr:col>
      <xdr:colOff>38100</xdr:colOff>
      <xdr:row>79</xdr:row>
      <xdr:rowOff>5068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167645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81451</xdr:rowOff>
    </xdr:from>
    <xdr:to>
      <xdr:col>41</xdr:col>
      <xdr:colOff>101600</xdr:colOff>
      <xdr:row>79</xdr:row>
      <xdr:rowOff>11601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47504</xdr:rowOff>
    </xdr:from>
    <xdr:to>
      <xdr:col>36</xdr:col>
      <xdr:colOff>165100</xdr:colOff>
      <xdr:row>78</xdr:row>
      <xdr:rowOff>149104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140231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41453</xdr:rowOff>
    </xdr:from>
    <xdr:to>
      <xdr:col>55</xdr:col>
      <xdr:colOff>0</xdr:colOff>
      <xdr:row>97</xdr:row>
      <xdr:rowOff>117399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72103"/>
          <a:ext cx="8382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117399</xdr:rowOff>
    </xdr:from>
    <xdr:to>
      <xdr:col>50</xdr:col>
      <xdr:colOff>114300</xdr:colOff>
      <xdr:row>97</xdr:row>
      <xdr:rowOff>153251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48049"/>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63945</xdr:rowOff>
    </xdr:from>
    <xdr:to>
      <xdr:col>45</xdr:col>
      <xdr:colOff>177800</xdr:colOff>
      <xdr:row>97</xdr:row>
      <xdr:rowOff>153251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94595"/>
          <a:ext cx="889000" cy="8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63945</xdr:rowOff>
    </xdr:from>
    <xdr:to>
      <xdr:col>41</xdr:col>
      <xdr:colOff>50800</xdr:colOff>
      <xdr:row>98</xdr:row>
      <xdr:rowOff>6896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94595"/>
          <a:ext cx="889000" cy="1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162103</xdr:rowOff>
    </xdr:from>
    <xdr:to>
      <xdr:col>55</xdr:col>
      <xdr:colOff>50800</xdr:colOff>
      <xdr:row>97</xdr:row>
      <xdr:rowOff>92253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77030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66599</xdr:rowOff>
    </xdr:from>
    <xdr:to>
      <xdr:col>50</xdr:col>
      <xdr:colOff>165100</xdr:colOff>
      <xdr:row>97</xdr:row>
      <xdr:rowOff>168199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159326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102451</xdr:rowOff>
    </xdr:from>
    <xdr:to>
      <xdr:col>46</xdr:col>
      <xdr:colOff>38100</xdr:colOff>
      <xdr:row>98</xdr:row>
      <xdr:rowOff>32601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23728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13145</xdr:rowOff>
    </xdr:from>
    <xdr:to>
      <xdr:col>41</xdr:col>
      <xdr:colOff>101600</xdr:colOff>
      <xdr:row>97</xdr:row>
      <xdr:rowOff>114745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105872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127546</xdr:rowOff>
    </xdr:from>
    <xdr:to>
      <xdr:col>36</xdr:col>
      <xdr:colOff>165100</xdr:colOff>
      <xdr:row>98</xdr:row>
      <xdr:rowOff>57696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48823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120726</xdr:rowOff>
    </xdr:from>
    <xdr:to>
      <xdr:col>85</xdr:col>
      <xdr:colOff>127000</xdr:colOff>
      <xdr:row>38</xdr:row>
      <xdr:rowOff>121738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35826"/>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120726</xdr:rowOff>
    </xdr:from>
    <xdr:to>
      <xdr:col>81</xdr:col>
      <xdr:colOff>50800</xdr:colOff>
      <xdr:row>39</xdr:row>
      <xdr:rowOff>12696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35826"/>
          <a:ext cx="8890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156714</xdr:rowOff>
    </xdr:from>
    <xdr:to>
      <xdr:col>76</xdr:col>
      <xdr:colOff>114300</xdr:colOff>
      <xdr:row>39</xdr:row>
      <xdr:rowOff>12696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7181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151359</xdr:rowOff>
    </xdr:from>
    <xdr:to>
      <xdr:col>71</xdr:col>
      <xdr:colOff>177800</xdr:colOff>
      <xdr:row>38</xdr:row>
      <xdr:rowOff>156714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66459"/>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70938</xdr:rowOff>
    </xdr:from>
    <xdr:to>
      <xdr:col>85</xdr:col>
      <xdr:colOff>177800</xdr:colOff>
      <xdr:row>39</xdr:row>
      <xdr:rowOff>1088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157315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69926</xdr:rowOff>
    </xdr:from>
    <xdr:to>
      <xdr:col>81</xdr:col>
      <xdr:colOff>101600</xdr:colOff>
      <xdr:row>39</xdr:row>
      <xdr:rowOff>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162653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133346</xdr:rowOff>
    </xdr:from>
    <xdr:to>
      <xdr:col>76</xdr:col>
      <xdr:colOff>165100</xdr:colOff>
      <xdr:row>39</xdr:row>
      <xdr:rowOff>63496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4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54623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4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105914</xdr:rowOff>
    </xdr:from>
    <xdr:to>
      <xdr:col>72</xdr:col>
      <xdr:colOff>38100</xdr:colOff>
      <xdr:row>39</xdr:row>
      <xdr:rowOff>36064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27191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100559</xdr:rowOff>
    </xdr:from>
    <xdr:to>
      <xdr:col>67</xdr:col>
      <xdr:colOff>101600</xdr:colOff>
      <xdr:row>39</xdr:row>
      <xdr:rowOff>30709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21836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4529</xdr:rowOff>
    </xdr:from>
    <xdr:to>
      <xdr:col>85</xdr:col>
      <xdr:colOff>127000</xdr:colOff>
      <xdr:row>58</xdr:row>
      <xdr:rowOff>8525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48629"/>
          <a:ext cx="83820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8525</xdr:rowOff>
    </xdr:from>
    <xdr:to>
      <xdr:col>81</xdr:col>
      <xdr:colOff>50800</xdr:colOff>
      <xdr:row>58</xdr:row>
      <xdr:rowOff>21157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52625"/>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18107</xdr:rowOff>
    </xdr:from>
    <xdr:to>
      <xdr:col>76</xdr:col>
      <xdr:colOff>114300</xdr:colOff>
      <xdr:row>58</xdr:row>
      <xdr:rowOff>21157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6220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164320</xdr:rowOff>
    </xdr:from>
    <xdr:to>
      <xdr:col>71</xdr:col>
      <xdr:colOff>177800</xdr:colOff>
      <xdr:row>58</xdr:row>
      <xdr:rowOff>18107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36970"/>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125179</xdr:rowOff>
    </xdr:from>
    <xdr:to>
      <xdr:col>85</xdr:col>
      <xdr:colOff>177800</xdr:colOff>
      <xdr:row>58</xdr:row>
      <xdr:rowOff>55329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40106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129175</xdr:rowOff>
    </xdr:from>
    <xdr:to>
      <xdr:col>81</xdr:col>
      <xdr:colOff>101600</xdr:colOff>
      <xdr:row>58</xdr:row>
      <xdr:rowOff>59325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50452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9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141807</xdr:rowOff>
    </xdr:from>
    <xdr:to>
      <xdr:col>76</xdr:col>
      <xdr:colOff>165100</xdr:colOff>
      <xdr:row>58</xdr:row>
      <xdr:rowOff>71957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63084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0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138757</xdr:rowOff>
    </xdr:from>
    <xdr:to>
      <xdr:col>72</xdr:col>
      <xdr:colOff>38100</xdr:colOff>
      <xdr:row>58</xdr:row>
      <xdr:rowOff>68907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60034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0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113520</xdr:rowOff>
    </xdr:from>
    <xdr:to>
      <xdr:col>67</xdr:col>
      <xdr:colOff>101600</xdr:colOff>
      <xdr:row>58</xdr:row>
      <xdr:rowOff>43670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34797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17487</xdr:rowOff>
    </xdr:from>
    <xdr:to>
      <xdr:col>85</xdr:col>
      <xdr:colOff>127000</xdr:colOff>
      <xdr:row>97</xdr:row>
      <xdr:rowOff>27763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48137"/>
          <a:ext cx="838200" cy="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17487</xdr:rowOff>
    </xdr:from>
    <xdr:to>
      <xdr:col>81</xdr:col>
      <xdr:colOff>50800</xdr:colOff>
      <xdr:row>97</xdr:row>
      <xdr:rowOff>45605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4813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45605</xdr:rowOff>
    </xdr:from>
    <xdr:to>
      <xdr:col>76</xdr:col>
      <xdr:colOff>114300</xdr:colOff>
      <xdr:row>97</xdr:row>
      <xdr:rowOff>51829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6255"/>
          <a:ext cx="889000"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51829</xdr:rowOff>
    </xdr:from>
    <xdr:to>
      <xdr:col>71</xdr:col>
      <xdr:colOff>177800</xdr:colOff>
      <xdr:row>97</xdr:row>
      <xdr:rowOff>62382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247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148413</xdr:rowOff>
    </xdr:from>
    <xdr:to>
      <xdr:col>85</xdr:col>
      <xdr:colOff>177800</xdr:colOff>
      <xdr:row>97</xdr:row>
      <xdr:rowOff>78563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126840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138137</xdr:rowOff>
    </xdr:from>
    <xdr:to>
      <xdr:col>81</xdr:col>
      <xdr:colOff>101600</xdr:colOff>
      <xdr:row>97</xdr:row>
      <xdr:rowOff>68287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166255</xdr:rowOff>
    </xdr:from>
    <xdr:to>
      <xdr:col>76</xdr:col>
      <xdr:colOff>165100</xdr:colOff>
      <xdr:row>97</xdr:row>
      <xdr:rowOff>96405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87532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1029</xdr:rowOff>
    </xdr:from>
    <xdr:to>
      <xdr:col>72</xdr:col>
      <xdr:colOff>38100</xdr:colOff>
      <xdr:row>97</xdr:row>
      <xdr:rowOff>102629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93756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11582</xdr:rowOff>
    </xdr:from>
    <xdr:to>
      <xdr:col>67</xdr:col>
      <xdr:colOff>101600</xdr:colOff>
      <xdr:row>97</xdr:row>
      <xdr:rowOff>113182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104309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総務費は、財政基金積立事業の増等により前年度に比べ</a:t>
          </a:r>
          <a:r>
            <a:rPr kumimoji="1" lang="en-US" altLang="ja-JP" sz="1100">
              <a:solidFill>
                <a:schemeClr val="dk1"/>
              </a:solidFill>
              <a:effectLst/>
              <a:latin typeface="+mn-lt"/>
              <a:ea typeface="+mn-ea"/>
              <a:cs typeface="+mn-cs"/>
            </a:rPr>
            <a:t>6,509</a:t>
          </a:r>
          <a:r>
            <a:rPr kumimoji="1" lang="ja-JP" altLang="ja-JP" sz="1100">
              <a:solidFill>
                <a:schemeClr val="dk1"/>
              </a:solidFill>
              <a:effectLst/>
              <a:latin typeface="+mn-lt"/>
              <a:ea typeface="+mn-ea"/>
              <a:cs typeface="+mn-cs"/>
            </a:rPr>
            <a:t>円の増となっている。</a:t>
          </a:r>
          <a:endParaRPr lang="ja-JP" altLang="ja-JP">
            <a:effectLst/>
          </a:endParaRPr>
        </a:p>
        <a:p>
          <a:r>
            <a:rPr kumimoji="1" lang="ja-JP" altLang="ja-JP" sz="1100">
              <a:solidFill>
                <a:schemeClr val="dk1"/>
              </a:solidFill>
              <a:effectLst/>
              <a:latin typeface="+mn-lt"/>
              <a:ea typeface="+mn-ea"/>
              <a:cs typeface="+mn-cs"/>
            </a:rPr>
            <a:t>民生費は、児童手当費の増等により</a:t>
          </a:r>
          <a:r>
            <a:rPr kumimoji="1" lang="en-US" altLang="ja-JP" sz="1100">
              <a:solidFill>
                <a:schemeClr val="dk1"/>
              </a:solidFill>
              <a:effectLst/>
              <a:latin typeface="+mn-lt"/>
              <a:ea typeface="+mn-ea"/>
              <a:cs typeface="+mn-cs"/>
            </a:rPr>
            <a:t>9,211</a:t>
          </a:r>
          <a:r>
            <a:rPr kumimoji="1" lang="ja-JP" altLang="ja-JP" sz="1100">
              <a:solidFill>
                <a:schemeClr val="dk1"/>
              </a:solidFill>
              <a:effectLst/>
              <a:latin typeface="+mn-lt"/>
              <a:ea typeface="+mn-ea"/>
              <a:cs typeface="+mn-cs"/>
            </a:rPr>
            <a:t>円の増となっている</a:t>
          </a:r>
          <a:endParaRPr lang="ja-JP" altLang="ja-JP">
            <a:effectLst/>
          </a:endParaRPr>
        </a:p>
        <a:p>
          <a:r>
            <a:rPr kumimoji="1" lang="ja-JP" altLang="ja-JP" sz="1100">
              <a:solidFill>
                <a:schemeClr val="dk1"/>
              </a:solidFill>
              <a:effectLst/>
              <a:latin typeface="+mn-lt"/>
              <a:ea typeface="+mn-ea"/>
              <a:cs typeface="+mn-cs"/>
            </a:rPr>
            <a:t>衛生費は、基幹的設備改良事業の増等により</a:t>
          </a:r>
          <a:r>
            <a:rPr kumimoji="1" lang="en-US" altLang="ja-JP" sz="1100">
              <a:solidFill>
                <a:schemeClr val="dk1"/>
              </a:solidFill>
              <a:effectLst/>
              <a:latin typeface="+mn-lt"/>
              <a:ea typeface="+mn-ea"/>
              <a:cs typeface="+mn-cs"/>
            </a:rPr>
            <a:t>7,578</a:t>
          </a:r>
          <a:r>
            <a:rPr kumimoji="1" lang="ja-JP" altLang="ja-JP" sz="1100">
              <a:solidFill>
                <a:schemeClr val="dk1"/>
              </a:solidFill>
              <a:effectLst/>
              <a:latin typeface="+mn-lt"/>
              <a:ea typeface="+mn-ea"/>
              <a:cs typeface="+mn-cs"/>
            </a:rPr>
            <a:t>円の増となっている。</a:t>
          </a:r>
          <a:endParaRPr lang="ja-JP" altLang="ja-JP">
            <a:effectLst/>
          </a:endParaRPr>
        </a:p>
        <a:p>
          <a:r>
            <a:rPr kumimoji="1" lang="ja-JP" altLang="ja-JP" sz="1100">
              <a:solidFill>
                <a:schemeClr val="dk1"/>
              </a:solidFill>
              <a:effectLst/>
              <a:latin typeface="+mn-lt"/>
              <a:ea typeface="+mn-ea"/>
              <a:cs typeface="+mn-cs"/>
            </a:rPr>
            <a:t>土木費は、緊急浚渫推進事業の増により</a:t>
          </a:r>
          <a:r>
            <a:rPr kumimoji="1" lang="en-US" altLang="ja-JP" sz="1100">
              <a:solidFill>
                <a:schemeClr val="dk1"/>
              </a:solidFill>
              <a:effectLst/>
              <a:latin typeface="+mn-lt"/>
              <a:ea typeface="+mn-ea"/>
              <a:cs typeface="+mn-cs"/>
            </a:rPr>
            <a:t>5,980</a:t>
          </a:r>
          <a:r>
            <a:rPr kumimoji="1" lang="ja-JP" altLang="ja-JP" sz="1100">
              <a:solidFill>
                <a:schemeClr val="dk1"/>
              </a:solidFill>
              <a:effectLst/>
              <a:latin typeface="+mn-lt"/>
              <a:ea typeface="+mn-ea"/>
              <a:cs typeface="+mn-cs"/>
            </a:rPr>
            <a:t>円の増となっている。</a:t>
          </a:r>
          <a:endParaRPr lang="ja-JP" altLang="ja-JP">
            <a:effectLst/>
          </a:endParaRPr>
        </a:p>
        <a:p>
          <a:r>
            <a:rPr kumimoji="1" lang="ja-JP" altLang="ja-JP" sz="1100">
              <a:solidFill>
                <a:schemeClr val="dk1"/>
              </a:solidFill>
              <a:effectLst/>
              <a:latin typeface="+mn-lt"/>
              <a:ea typeface="+mn-ea"/>
              <a:cs typeface="+mn-cs"/>
            </a:rPr>
            <a:t>公債費は、町債元金償還金の減により</a:t>
          </a:r>
          <a:r>
            <a:rPr kumimoji="1" lang="en-US" altLang="ja-JP" sz="1100">
              <a:solidFill>
                <a:schemeClr val="dk1"/>
              </a:solidFill>
              <a:effectLst/>
              <a:latin typeface="+mn-lt"/>
              <a:ea typeface="+mn-ea"/>
              <a:cs typeface="+mn-cs"/>
            </a:rPr>
            <a:t>809</a:t>
          </a:r>
          <a:r>
            <a:rPr kumimoji="1" lang="ja-JP" altLang="ja-JP" sz="1100">
              <a:solidFill>
                <a:schemeClr val="dk1"/>
              </a:solidFill>
              <a:effectLst/>
              <a:latin typeface="+mn-lt"/>
              <a:ea typeface="+mn-ea"/>
              <a:cs typeface="+mn-cs"/>
            </a:rPr>
            <a:t>円の減となっている。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安定した財政運営のため、財源確保と歳出の精査及び削減に努め適切に管理していく。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埼玉県伊奈町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当町の連結実質赤字比率に係る黒字の構成分析については、全会計で黒字化している。しかし、財源不足により一般会計からの繰り入れで対応している会計もあるため、今後も健全な財政運営に努めていく。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16724812</v>
      </c>
      <c r="BO4" s="436"/>
      <c r="BP4" s="436"/>
      <c r="BQ4" s="436"/>
      <c r="BR4" s="436"/>
      <c r="BS4" s="436"/>
      <c r="BT4" s="436"/>
      <c r="BU4" s="437"/>
      <c r="BV4" s="435">
        <v>15313597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6.9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16062697</v>
      </c>
      <c r="BO5" s="407"/>
      <c r="BP5" s="407"/>
      <c r="BQ5" s="407"/>
      <c r="BR5" s="407"/>
      <c r="BS5" s="407"/>
      <c r="BT5" s="407"/>
      <c r="BU5" s="408"/>
      <c r="BV5" s="406">
        <v>14670376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92.4</v>
      </c>
      <c r="CU5" s="404"/>
      <c r="CV5" s="404"/>
      <c r="CW5" s="404"/>
      <c r="CX5" s="404"/>
      <c r="CY5" s="404"/>
      <c r="CZ5" s="404"/>
      <c r="DA5" s="405"/>
      <c r="DB5" s="403">
        <v>96.2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662115</v>
      </c>
      <c r="BO6" s="407"/>
      <c r="BP6" s="407"/>
      <c r="BQ6" s="407"/>
      <c r="BR6" s="407"/>
      <c r="BS6" s="407"/>
      <c r="BT6" s="407"/>
      <c r="BU6" s="408"/>
      <c r="BV6" s="406">
        <v>643221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92.8</v>
      </c>
      <c r="CU6" s="550"/>
      <c r="CV6" s="550"/>
      <c r="CW6" s="550"/>
      <c r="CX6" s="550"/>
      <c r="CY6" s="550"/>
      <c r="CZ6" s="550"/>
      <c r="DA6" s="551"/>
      <c r="DB6" s="549">
        <v>97.1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24155</v>
      </c>
      <c r="BO7" s="407"/>
      <c r="BP7" s="407"/>
      <c r="BQ7" s="407"/>
      <c r="BR7" s="407"/>
      <c r="BS7" s="407"/>
      <c r="BT7" s="407"/>
      <c r="BU7" s="408"/>
      <c r="BV7" s="406">
        <v>29671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9187129</v>
      </c>
      <c r="CU7" s="407"/>
      <c r="CV7" s="407"/>
      <c r="CW7" s="407"/>
      <c r="CX7" s="407"/>
      <c r="CY7" s="407"/>
      <c r="CZ7" s="407"/>
      <c r="DA7" s="408"/>
      <c r="DB7" s="406">
        <v>8925374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637960</v>
      </c>
      <c r="BO8" s="407"/>
      <c r="BP8" s="407"/>
      <c r="BQ8" s="407"/>
      <c r="BR8" s="407"/>
      <c r="BS8" s="407"/>
      <c r="BT8" s="407"/>
      <c r="BU8" s="408"/>
      <c r="BV8" s="406">
        <v>613550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v>
      </c>
      <c r="CU8" s="510"/>
      <c r="CV8" s="510"/>
      <c r="CW8" s="510"/>
      <c r="CX8" s="510"/>
      <c r="CY8" s="510"/>
      <c r="CZ8" s="510"/>
      <c r="DA8" s="511"/>
      <c r="DB8" s="509">
        <v>0.81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44841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24410</v>
      </c>
      <c r="BO9" s="407"/>
      <c r="BP9" s="407"/>
      <c r="BQ9" s="407"/>
      <c r="BR9" s="407"/>
      <c r="BS9" s="407"/>
      <c r="BT9" s="407"/>
      <c r="BU9" s="408"/>
      <c r="BV9" s="406">
        <v>-40481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11.6</v>
      </c>
      <c r="CU9" s="404"/>
      <c r="CV9" s="404"/>
      <c r="CW9" s="404"/>
      <c r="CX9" s="404"/>
      <c r="CY9" s="404"/>
      <c r="CZ9" s="404"/>
      <c r="DA9" s="405"/>
      <c r="DB9" s="403">
        <v>12.3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44442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150534</v>
      </c>
      <c r="BO10" s="407"/>
      <c r="BP10" s="407"/>
      <c r="BQ10" s="407"/>
      <c r="BR10" s="407"/>
      <c r="BS10" s="407"/>
      <c r="BT10" s="407"/>
      <c r="BU10" s="408"/>
      <c r="BV10" s="406">
        <v>23097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45042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44209</v>
      </c>
      <c r="S13" s="494"/>
      <c r="T13" s="494"/>
      <c r="U13" s="494"/>
      <c r="V13" s="495"/>
      <c r="W13" s="496" t="s">
        <v>131</v>
      </c>
      <c r="X13" s="392"/>
      <c r="Y13" s="392"/>
      <c r="Z13" s="392"/>
      <c r="AA13" s="392"/>
      <c r="AB13" s="393"/>
      <c r="AC13" s="359">
        <v>292</v>
      </c>
      <c r="AD13" s="360"/>
      <c r="AE13" s="360"/>
      <c r="AF13" s="360"/>
      <c r="AG13" s="361"/>
      <c r="AH13" s="359">
        <v>293</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174944</v>
      </c>
      <c r="BO13" s="407"/>
      <c r="BP13" s="407"/>
      <c r="BQ13" s="407"/>
      <c r="BR13" s="407"/>
      <c r="BS13" s="407"/>
      <c r="BT13" s="407"/>
      <c r="BU13" s="408"/>
      <c r="BV13" s="406">
        <v>-17384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6.9</v>
      </c>
      <c r="CU13" s="404"/>
      <c r="CV13" s="404"/>
      <c r="CW13" s="404"/>
      <c r="CX13" s="404"/>
      <c r="CY13" s="404"/>
      <c r="CZ13" s="404"/>
      <c r="DA13" s="405"/>
      <c r="DB13" s="403">
        <v>6.6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45045</v>
      </c>
      <c r="S14" s="494"/>
      <c r="T14" s="494"/>
      <c r="U14" s="494"/>
      <c r="V14" s="495"/>
      <c r="W14" s="497"/>
      <c r="X14" s="395"/>
      <c r="Y14" s="395"/>
      <c r="Z14" s="395"/>
      <c r="AA14" s="395"/>
      <c r="AB14" s="396"/>
      <c r="AC14" s="486">
        <v>1.4</v>
      </c>
      <c r="AD14" s="487"/>
      <c r="AE14" s="487"/>
      <c r="AF14" s="487"/>
      <c r="AG14" s="488"/>
      <c r="AH14" s="486">
        <v>1.5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44347</v>
      </c>
      <c r="S15" s="494"/>
      <c r="T15" s="494"/>
      <c r="U15" s="494"/>
      <c r="V15" s="495"/>
      <c r="W15" s="496" t="s">
        <v>137</v>
      </c>
      <c r="X15" s="392"/>
      <c r="Y15" s="392"/>
      <c r="Z15" s="392"/>
      <c r="AA15" s="392"/>
      <c r="AB15" s="393"/>
      <c r="AC15" s="359">
        <v>5236</v>
      </c>
      <c r="AD15" s="360"/>
      <c r="AE15" s="360"/>
      <c r="AF15" s="360"/>
      <c r="AG15" s="361"/>
      <c r="AH15" s="359">
        <v>5399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5835766</v>
      </c>
      <c r="BO15" s="436"/>
      <c r="BP15" s="436"/>
      <c r="BQ15" s="436"/>
      <c r="BR15" s="436"/>
      <c r="BS15" s="436"/>
      <c r="BT15" s="436"/>
      <c r="BU15" s="437"/>
      <c r="BV15" s="435">
        <v>5870062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25.6</v>
      </c>
      <c r="AD16" s="487"/>
      <c r="AE16" s="487"/>
      <c r="AF16" s="487"/>
      <c r="AG16" s="488"/>
      <c r="AH16" s="486">
        <v>27.5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7593050</v>
      </c>
      <c r="BO16" s="407"/>
      <c r="BP16" s="407"/>
      <c r="BQ16" s="407"/>
      <c r="BR16" s="407"/>
      <c r="BS16" s="407"/>
      <c r="BT16" s="407"/>
      <c r="BU16" s="408"/>
      <c r="BV16" s="406">
        <v>7257396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14914</v>
      </c>
      <c r="AD17" s="360"/>
      <c r="AE17" s="360"/>
      <c r="AF17" s="360"/>
      <c r="AG17" s="361"/>
      <c r="AH17" s="359">
        <v>13938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7380979</v>
      </c>
      <c r="BO17" s="407"/>
      <c r="BP17" s="407"/>
      <c r="BQ17" s="407"/>
      <c r="BR17" s="407"/>
      <c r="BS17" s="407"/>
      <c r="BT17" s="407"/>
      <c r="BU17" s="408"/>
      <c r="BV17" s="406">
        <v>7426440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14.79</v>
      </c>
      <c r="M18" s="459"/>
      <c r="N18" s="459"/>
      <c r="O18" s="459"/>
      <c r="P18" s="459"/>
      <c r="Q18" s="459"/>
      <c r="R18" s="460"/>
      <c r="S18" s="460"/>
      <c r="T18" s="460"/>
      <c r="U18" s="460"/>
      <c r="V18" s="461"/>
      <c r="W18" s="477"/>
      <c r="X18" s="478"/>
      <c r="Y18" s="478"/>
      <c r="Z18" s="478"/>
      <c r="AA18" s="478"/>
      <c r="AB18" s="502"/>
      <c r="AC18" s="376">
        <v>73</v>
      </c>
      <c r="AD18" s="377"/>
      <c r="AE18" s="377"/>
      <c r="AF18" s="377"/>
      <c r="AG18" s="462"/>
      <c r="AH18" s="376">
        <v>71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8859422</v>
      </c>
      <c r="BO18" s="407"/>
      <c r="BP18" s="407"/>
      <c r="BQ18" s="407"/>
      <c r="BR18" s="407"/>
      <c r="BS18" s="407"/>
      <c r="BT18" s="407"/>
      <c r="BU18" s="408"/>
      <c r="BV18" s="406">
        <v>8620396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3032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11011768</v>
      </c>
      <c r="BO19" s="407"/>
      <c r="BP19" s="407"/>
      <c r="BQ19" s="407"/>
      <c r="BR19" s="407"/>
      <c r="BS19" s="407"/>
      <c r="BT19" s="407"/>
      <c r="BU19" s="408"/>
      <c r="BV19" s="406">
        <v>10627760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17812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10901143</v>
      </c>
      <c r="BO22" s="436"/>
      <c r="BP22" s="436"/>
      <c r="BQ22" s="436"/>
      <c r="BR22" s="436"/>
      <c r="BS22" s="436"/>
      <c r="BT22" s="436"/>
      <c r="BU22" s="437"/>
      <c r="BV22" s="435">
        <v>10463519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7032182</v>
      </c>
      <c r="BO23" s="407"/>
      <c r="BP23" s="407"/>
      <c r="BQ23" s="407"/>
      <c r="BR23" s="407"/>
      <c r="BS23" s="407"/>
      <c r="BT23" s="407"/>
      <c r="BU23" s="408"/>
      <c r="BV23" s="406">
        <v>7753847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7700</v>
      </c>
      <c r="R24" s="360"/>
      <c r="S24" s="360"/>
      <c r="T24" s="360"/>
      <c r="U24" s="360"/>
      <c r="V24" s="361"/>
      <c r="W24" s="449"/>
      <c r="X24" s="386"/>
      <c r="Y24" s="387"/>
      <c r="Z24" s="362" t="s">
        <v>162</v>
      </c>
      <c r="AA24" s="363"/>
      <c r="AB24" s="363"/>
      <c r="AC24" s="363"/>
      <c r="AD24" s="363"/>
      <c r="AE24" s="363"/>
      <c r="AF24" s="363"/>
      <c r="AG24" s="364"/>
      <c r="AH24" s="359">
        <v>266</v>
      </c>
      <c r="AI24" s="360"/>
      <c r="AJ24" s="360"/>
      <c r="AK24" s="360"/>
      <c r="AL24" s="361"/>
      <c r="AM24" s="359">
        <v>792946</v>
      </c>
      <c r="AN24" s="360"/>
      <c r="AO24" s="360"/>
      <c r="AP24" s="360"/>
      <c r="AQ24" s="360"/>
      <c r="AR24" s="361"/>
      <c r="AS24" s="359">
        <v>2981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5265301</v>
      </c>
      <c r="BO24" s="407"/>
      <c r="BP24" s="407"/>
      <c r="BQ24" s="407"/>
      <c r="BR24" s="407"/>
      <c r="BS24" s="407"/>
      <c r="BT24" s="407"/>
      <c r="BU24" s="408"/>
      <c r="BV24" s="406">
        <v>4324171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6460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905807</v>
      </c>
      <c r="BO25" s="436"/>
      <c r="BP25" s="436"/>
      <c r="BQ25" s="436"/>
      <c r="BR25" s="436"/>
      <c r="BS25" s="436"/>
      <c r="BT25" s="436"/>
      <c r="BU25" s="437"/>
      <c r="BV25" s="435">
        <v>1059488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6060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29730</v>
      </c>
      <c r="AN26" s="360"/>
      <c r="AO26" s="360"/>
      <c r="AP26" s="360"/>
      <c r="AQ26" s="360"/>
      <c r="AR26" s="361"/>
      <c r="AS26" s="359">
        <v>2973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3220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23412</v>
      </c>
      <c r="AN27" s="360"/>
      <c r="AO27" s="360"/>
      <c r="AP27" s="360"/>
      <c r="AQ27" s="360"/>
      <c r="AR27" s="361"/>
      <c r="AS27" s="359">
        <v>3902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2570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1183242</v>
      </c>
      <c r="BO28" s="436"/>
      <c r="BP28" s="436"/>
      <c r="BQ28" s="436"/>
      <c r="BR28" s="436"/>
      <c r="BS28" s="436"/>
      <c r="BT28" s="436"/>
      <c r="BU28" s="437"/>
      <c r="BV28" s="435">
        <v>1032708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2290</v>
      </c>
      <c r="R29" s="360"/>
      <c r="S29" s="360"/>
      <c r="T29" s="360"/>
      <c r="U29" s="360"/>
      <c r="V29" s="361"/>
      <c r="W29" s="450"/>
      <c r="X29" s="451"/>
      <c r="Y29" s="452"/>
      <c r="Z29" s="362" t="s">
        <v>177</v>
      </c>
      <c r="AA29" s="363"/>
      <c r="AB29" s="363"/>
      <c r="AC29" s="363"/>
      <c r="AD29" s="363"/>
      <c r="AE29" s="363"/>
      <c r="AF29" s="363"/>
      <c r="AG29" s="364"/>
      <c r="AH29" s="359">
        <v>272</v>
      </c>
      <c r="AI29" s="360"/>
      <c r="AJ29" s="360"/>
      <c r="AK29" s="360"/>
      <c r="AL29" s="361"/>
      <c r="AM29" s="359">
        <v>816358</v>
      </c>
      <c r="AN29" s="360"/>
      <c r="AO29" s="360"/>
      <c r="AP29" s="360"/>
      <c r="AQ29" s="360"/>
      <c r="AR29" s="361"/>
      <c r="AS29" s="359">
        <v>3001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57453</v>
      </c>
      <c r="BO29" s="407"/>
      <c r="BP29" s="407"/>
      <c r="BQ29" s="407"/>
      <c r="BR29" s="407"/>
      <c r="BS29" s="407"/>
      <c r="BT29" s="407"/>
      <c r="BU29" s="408"/>
      <c r="BV29" s="406">
        <v>48461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1625983</v>
      </c>
      <c r="BO30" s="441"/>
      <c r="BP30" s="441"/>
      <c r="BQ30" s="441"/>
      <c r="BR30" s="441"/>
      <c r="BS30" s="441"/>
      <c r="BT30" s="441"/>
      <c r="BU30" s="442"/>
      <c r="BV30" s="440">
        <v>1752418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上尾、桶川、伊奈衛生組合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中部特定土地区画整理事業特別会計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上尾伊奈資源循環組合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埼玉県後期高齢者医療広域連合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埼玉県後期高齢者医療広域連合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埼玉県市町村総合事務組合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埼玉県市町村総合事務組合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彩の国さいたま人づくり広域連合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LCX/vGktt4RuiW0j0kDz3jTpuZXGJZtelayLTMxGRgAl67GFL8rMZtf24eqOPuDpVZRQmI5Oy0zxJxADUS5gw==" saltValue="f+qjpcarm+5y1vVQIA3s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25" zoomScaleNormal="2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19.399999999999999</v>
      </c>
      <c r="G34" s="33">
        <v>18.920000000000002</v>
      </c>
      <c r="H34" s="33">
        <v>19.05</v>
      </c>
      <c r="I34" s="33">
        <v>17.75</v>
      </c>
      <c r="J34" s="34">
        <v>15.79</v>
      </c>
      <c r="K34" s="22"/>
      <c r="L34" s="22"/>
      <c r="M34" s="22"/>
      <c r="N34" s="22"/>
      <c r="O34" s="22"/>
      <c r="P34" s="22"/>
    </row>
    <row r="35" spans="1:16" ht="39" customHeight="1" x14ac:dyDescent="0.2">
      <c r="A35" s="22"/>
      <c r="B35" s="35"/>
      <c r="C35" s="1132" t="s">
        <v>532</v>
      </c>
      <c r="D35" s="1132"/>
      <c r="E35" s="1133"/>
      <c r="F35" s="36">
        <v>6.08</v>
      </c>
      <c r="G35" s="37">
        <v>9.8699999999999992</v>
      </c>
      <c r="H35" s="37">
        <v>7.53</v>
      </c>
      <c r="I35" s="37">
        <v>6.87</v>
      </c>
      <c r="J35" s="38">
        <v>6.93</v>
      </c>
      <c r="K35" s="22"/>
      <c r="L35" s="22"/>
      <c r="M35" s="22"/>
      <c r="N35" s="22"/>
      <c r="O35" s="22"/>
      <c r="P35" s="22"/>
    </row>
    <row r="36" spans="1:16" ht="39" customHeight="1" x14ac:dyDescent="0.2">
      <c r="A36" s="22"/>
      <c r="B36" s="35"/>
      <c r="C36" s="1132" t="s">
        <v>533</v>
      </c>
      <c r="D36" s="1132"/>
      <c r="E36" s="1133"/>
      <c r="F36" s="36">
        <v>0.75</v>
      </c>
      <c r="G36" s="37">
        <v>0.91</v>
      </c>
      <c r="H36" s="37">
        <v>0.46</v>
      </c>
      <c r="I36" s="37">
        <v>1.53</v>
      </c>
      <c r="J36" s="38">
        <v>1.62</v>
      </c>
      <c r="K36" s="22"/>
      <c r="L36" s="22"/>
      <c r="M36" s="22"/>
      <c r="N36" s="22"/>
      <c r="O36" s="22"/>
      <c r="P36" s="22"/>
    </row>
    <row r="37" spans="1:16" ht="39" customHeight="1" x14ac:dyDescent="0.2">
      <c r="A37" s="22"/>
      <c r="B37" s="35"/>
      <c r="C37" s="1132" t="s">
        <v>534</v>
      </c>
      <c r="D37" s="1132"/>
      <c r="E37" s="1133"/>
      <c r="F37" s="36">
        <v>0.56000000000000005</v>
      </c>
      <c r="G37" s="37">
        <v>0.96</v>
      </c>
      <c r="H37" s="37">
        <v>1.17</v>
      </c>
      <c r="I37" s="37">
        <v>0.98</v>
      </c>
      <c r="J37" s="38">
        <v>1.42</v>
      </c>
      <c r="K37" s="22"/>
      <c r="L37" s="22"/>
      <c r="M37" s="22"/>
      <c r="N37" s="22"/>
      <c r="O37" s="22"/>
      <c r="P37" s="22"/>
    </row>
    <row r="38" spans="1:16" ht="39" customHeight="1" x14ac:dyDescent="0.2">
      <c r="A38" s="22"/>
      <c r="B38" s="35"/>
      <c r="C38" s="1132" t="s">
        <v>535</v>
      </c>
      <c r="D38" s="1132"/>
      <c r="E38" s="1133"/>
      <c r="F38" s="36">
        <v>1.44</v>
      </c>
      <c r="G38" s="37">
        <v>1.51</v>
      </c>
      <c r="H38" s="37">
        <v>0.83</v>
      </c>
      <c r="I38" s="37">
        <v>0.18</v>
      </c>
      <c r="J38" s="38">
        <v>0.05</v>
      </c>
      <c r="K38" s="22"/>
      <c r="L38" s="22"/>
      <c r="M38" s="22"/>
      <c r="N38" s="22"/>
      <c r="O38" s="22"/>
      <c r="P38" s="22"/>
    </row>
    <row r="39" spans="1:16" ht="39" customHeight="1" x14ac:dyDescent="0.2">
      <c r="A39" s="22"/>
      <c r="B39" s="35"/>
      <c r="C39" s="1132" t="s">
        <v>536</v>
      </c>
      <c r="D39" s="1132"/>
      <c r="E39" s="1133"/>
      <c r="F39" s="36">
        <v>0.1</v>
      </c>
      <c r="G39" s="37">
        <v>0.04</v>
      </c>
      <c r="H39" s="37">
        <v>0.03</v>
      </c>
      <c r="I39" s="37">
        <v>0</v>
      </c>
      <c r="J39" s="38">
        <v>0.01</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BEygi6sxEBDm2zmbdztzZ8+wb91m/24k66ywsoGUy0rLhW0rEzqP6XkzYcgPiO/pmRsUca8D8zABHPyNAgIxQ==" saltValue="B4b19YzA61UAyElg82eI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election activeCell="P58" sqref="P5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1150</v>
      </c>
      <c r="L45" s="58">
        <v>1190</v>
      </c>
      <c r="M45" s="58">
        <v>1217</v>
      </c>
      <c r="N45" s="58">
        <v>1312</v>
      </c>
      <c r="O45" s="59">
        <v>1275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102</v>
      </c>
      <c r="L48" s="62">
        <v>114</v>
      </c>
      <c r="M48" s="62">
        <v>94</v>
      </c>
      <c r="N48" s="62">
        <v>81</v>
      </c>
      <c r="O48" s="63">
        <v>105</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487</v>
      </c>
      <c r="L49" s="62" t="s">
        <v>487</v>
      </c>
      <c r="M49" s="62" t="s">
        <v>487</v>
      </c>
      <c r="N49" s="62" t="s">
        <v>487</v>
      </c>
      <c r="O49" s="63" t="s">
        <v>487</v>
      </c>
      <c r="P49" s="46"/>
      <c r="Q49" s="46"/>
      <c r="R49" s="46"/>
      <c r="S49" s="46"/>
      <c r="T49" s="46"/>
      <c r="U49" s="46"/>
    </row>
    <row r="50" spans="1:21" ht="30.75" customHeight="1" x14ac:dyDescent="0.2">
      <c r="A50" s="46"/>
      <c r="B50" s="1163"/>
      <c r="C50" s="1164"/>
      <c r="D50" s="60"/>
      <c r="E50" s="1140" t="s">
        <v>15</v>
      </c>
      <c r="F50" s="1140"/>
      <c r="G50" s="1140"/>
      <c r="H50" s="1140"/>
      <c r="I50" s="1140"/>
      <c r="J50" s="1141"/>
      <c r="K50" s="61">
        <v>10</v>
      </c>
      <c r="L50" s="62">
        <v>10</v>
      </c>
      <c r="M50" s="62">
        <v>10</v>
      </c>
      <c r="N50" s="62">
        <v>10</v>
      </c>
      <c r="O50" s="63">
        <v>10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808</v>
      </c>
      <c r="L52" s="62">
        <v>812</v>
      </c>
      <c r="M52" s="62">
        <v>822</v>
      </c>
      <c r="N52" s="62">
        <v>809</v>
      </c>
      <c r="O52" s="63">
        <v>797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454</v>
      </c>
      <c r="L53" s="67">
        <v>502</v>
      </c>
      <c r="M53" s="67">
        <v>499</v>
      </c>
      <c r="N53" s="67">
        <v>594</v>
      </c>
      <c r="O53" s="68">
        <v>593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A1KCL5os9z1fEcnoaeVsK3gd7xgJgxW2BufPwvynxtN5if22tn4hnLc4sSfkNO4CPIklBMEZIY+F/oboTx+6g==" saltValue="TZFVLfPioQo3RHOZOhMu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6" zoomScale="40" zoomScaleNormal="40" zoomScaleSheetLayoutView="100" workbookViewId="0">
      <selection activeCell="L50" sqref="L50:L52"/>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11046</v>
      </c>
      <c r="J41" s="331">
        <v>11245</v>
      </c>
      <c r="K41" s="331">
        <v>10591</v>
      </c>
      <c r="L41" s="331">
        <v>10464</v>
      </c>
      <c r="M41" s="332">
        <v>10901</v>
      </c>
    </row>
    <row r="42" spans="2:13" ht="27.75" customHeight="1" x14ac:dyDescent="0.2">
      <c r="B42" s="1171"/>
      <c r="C42" s="1172"/>
      <c r="D42" s="104"/>
      <c r="E42" s="1175" t="s">
        <v>32</v>
      </c>
      <c r="F42" s="1175"/>
      <c r="G42" s="1175"/>
      <c r="H42" s="1176"/>
      <c r="I42" s="333" t="s">
        <v>487</v>
      </c>
      <c r="J42" s="334" t="s">
        <v>487</v>
      </c>
      <c r="K42" s="334">
        <v>210</v>
      </c>
      <c r="L42" s="334">
        <v>200</v>
      </c>
      <c r="M42" s="335">
        <v>190</v>
      </c>
    </row>
    <row r="43" spans="2:13" ht="27.75" customHeight="1" x14ac:dyDescent="0.2">
      <c r="B43" s="1171"/>
      <c r="C43" s="1172"/>
      <c r="D43" s="104"/>
      <c r="E43" s="1175" t="s">
        <v>33</v>
      </c>
      <c r="F43" s="1175"/>
      <c r="G43" s="1175"/>
      <c r="H43" s="1176"/>
      <c r="I43" s="333">
        <v>1810</v>
      </c>
      <c r="J43" s="334">
        <v>1173</v>
      </c>
      <c r="K43" s="334">
        <v>712</v>
      </c>
      <c r="L43" s="334">
        <v>623</v>
      </c>
      <c r="M43" s="335">
        <v>670</v>
      </c>
    </row>
    <row r="44" spans="2:13" ht="27.75" customHeight="1" x14ac:dyDescent="0.2">
      <c r="B44" s="1171"/>
      <c r="C44" s="1172"/>
      <c r="D44" s="104"/>
      <c r="E44" s="1175" t="s">
        <v>34</v>
      </c>
      <c r="F44" s="1175"/>
      <c r="G44" s="1175"/>
      <c r="H44" s="1176"/>
      <c r="I44" s="333" t="s">
        <v>487</v>
      </c>
      <c r="J44" s="334" t="s">
        <v>487</v>
      </c>
      <c r="K44" s="334" t="s">
        <v>487</v>
      </c>
      <c r="L44" s="334" t="s">
        <v>487</v>
      </c>
      <c r="M44" s="335" t="s">
        <v>487</v>
      </c>
    </row>
    <row r="45" spans="2:13" ht="27.75" customHeight="1" x14ac:dyDescent="0.2">
      <c r="B45" s="1171"/>
      <c r="C45" s="1172"/>
      <c r="D45" s="104"/>
      <c r="E45" s="1175" t="s">
        <v>35</v>
      </c>
      <c r="F45" s="1175"/>
      <c r="G45" s="1175"/>
      <c r="H45" s="1176"/>
      <c r="I45" s="333">
        <v>372</v>
      </c>
      <c r="J45" s="334">
        <v>350</v>
      </c>
      <c r="K45" s="334" t="s">
        <v>487</v>
      </c>
      <c r="L45" s="334">
        <v>97</v>
      </c>
      <c r="M45" s="335">
        <v>41</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2109</v>
      </c>
      <c r="J50" s="334">
        <v>2883</v>
      </c>
      <c r="K50" s="334">
        <v>3213</v>
      </c>
      <c r="L50" s="334">
        <v>2906</v>
      </c>
      <c r="M50" s="335">
        <v>2987</v>
      </c>
    </row>
    <row r="51" spans="2:13" ht="27.75" customHeight="1" x14ac:dyDescent="0.2">
      <c r="B51" s="1171"/>
      <c r="C51" s="1172"/>
      <c r="D51" s="104"/>
      <c r="E51" s="1175" t="s">
        <v>42</v>
      </c>
      <c r="F51" s="1175"/>
      <c r="G51" s="1175"/>
      <c r="H51" s="1176"/>
      <c r="I51" s="333" t="s">
        <v>487</v>
      </c>
      <c r="J51" s="334" t="s">
        <v>487</v>
      </c>
      <c r="K51" s="334" t="s">
        <v>487</v>
      </c>
      <c r="L51" s="334" t="s">
        <v>487</v>
      </c>
      <c r="M51" s="335" t="s">
        <v>487</v>
      </c>
    </row>
    <row r="52" spans="2:13" ht="27.75" customHeight="1" x14ac:dyDescent="0.2">
      <c r="B52" s="1173"/>
      <c r="C52" s="1174"/>
      <c r="D52" s="104"/>
      <c r="E52" s="1175" t="s">
        <v>43</v>
      </c>
      <c r="F52" s="1175"/>
      <c r="G52" s="1175"/>
      <c r="H52" s="1176"/>
      <c r="I52" s="333">
        <v>10078</v>
      </c>
      <c r="J52" s="334">
        <v>9948</v>
      </c>
      <c r="K52" s="334">
        <v>9495</v>
      </c>
      <c r="L52" s="334">
        <v>9267</v>
      </c>
      <c r="M52" s="335">
        <v>9222</v>
      </c>
    </row>
    <row r="53" spans="2:13" ht="27.75" customHeight="1" thickBot="1" x14ac:dyDescent="0.25">
      <c r="B53" s="1177" t="s">
        <v>19</v>
      </c>
      <c r="C53" s="1178"/>
      <c r="D53" s="108"/>
      <c r="E53" s="1179" t="s">
        <v>44</v>
      </c>
      <c r="F53" s="1179"/>
      <c r="G53" s="1179"/>
      <c r="H53" s="1180"/>
      <c r="I53" s="336">
        <v>1042</v>
      </c>
      <c r="J53" s="337">
        <v>-62</v>
      </c>
      <c r="K53" s="337">
        <v>-1194</v>
      </c>
      <c r="L53" s="337">
        <v>-789</v>
      </c>
      <c r="M53" s="338">
        <v>-407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27QHibHvxAY1WhCFOQxvfuzcx5DRmjYg/9z4lvfSPAjNNEyGrXIiRY2BT978rHNWEeLwJAu5Y12oIsn9RuvzMA==" saltValue="2nEUmtchr5bzJgELBpMo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3"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1010</v>
      </c>
      <c r="G55" s="339">
        <v>1033</v>
      </c>
      <c r="H55" s="340">
        <v>1183</v>
      </c>
    </row>
    <row r="56" spans="2:8" ht="52.5" customHeight="1" x14ac:dyDescent="0.2">
      <c r="B56" s="120"/>
      <c r="C56" s="1198" t="s">
        <v>47</v>
      </c>
      <c r="D56" s="1198"/>
      <c r="E56" s="1199"/>
      <c r="F56" s="341">
        <v>226</v>
      </c>
      <c r="G56" s="341">
        <v>48</v>
      </c>
      <c r="H56" s="342">
        <v>57</v>
      </c>
    </row>
    <row r="57" spans="2:8" ht="53.25" customHeight="1" x14ac:dyDescent="0.2">
      <c r="B57" s="120"/>
      <c r="C57" s="1200" t="s">
        <v>48</v>
      </c>
      <c r="D57" s="1200"/>
      <c r="E57" s="1201"/>
      <c r="F57" s="343">
        <v>1738</v>
      </c>
      <c r="G57" s="343">
        <v>1752</v>
      </c>
      <c r="H57" s="344">
        <v>1626</v>
      </c>
    </row>
    <row r="58" spans="2:8" ht="45.75" customHeight="1" x14ac:dyDescent="0.2">
      <c r="B58" s="121"/>
      <c r="C58" s="1188" t="s">
        <v>554</v>
      </c>
      <c r="D58" s="1189"/>
      <c r="E58" s="1190"/>
      <c r="F58" s="345">
        <v>1704</v>
      </c>
      <c r="G58" s="345">
        <v>1704</v>
      </c>
      <c r="H58" s="346">
        <v>1568</v>
      </c>
    </row>
    <row r="59" spans="2:8" ht="45.75" customHeight="1" x14ac:dyDescent="0.2">
      <c r="B59" s="121"/>
      <c r="C59" s="1188" t="s">
        <v>555</v>
      </c>
      <c r="D59" s="1189"/>
      <c r="E59" s="1190"/>
      <c r="F59" s="345">
        <v>14</v>
      </c>
      <c r="G59" s="345">
        <v>24</v>
      </c>
      <c r="H59" s="346">
        <v>31</v>
      </c>
    </row>
    <row r="60" spans="2:8" ht="45.75" customHeight="1" x14ac:dyDescent="0.2">
      <c r="B60" s="121"/>
      <c r="C60" s="1188" t="s">
        <v>556</v>
      </c>
      <c r="D60" s="1189"/>
      <c r="E60" s="1190"/>
      <c r="F60" s="345">
        <v>14</v>
      </c>
      <c r="G60" s="345">
        <v>18</v>
      </c>
      <c r="H60" s="346">
        <v>21</v>
      </c>
    </row>
    <row r="61" spans="2:8" ht="45.75" customHeight="1" x14ac:dyDescent="0.2">
      <c r="B61" s="121"/>
      <c r="C61" s="1188" t="s">
        <v>557</v>
      </c>
      <c r="D61" s="1189"/>
      <c r="E61" s="1190"/>
      <c r="F61" s="345">
        <v>4</v>
      </c>
      <c r="G61" s="345">
        <v>4</v>
      </c>
      <c r="H61" s="346">
        <v>5</v>
      </c>
    </row>
    <row r="62" spans="2:8" ht="45.75" customHeight="1" thickBot="1" x14ac:dyDescent="0.25">
      <c r="B62" s="122"/>
      <c r="C62" s="1191" t="s">
        <v>558</v>
      </c>
      <c r="D62" s="1192"/>
      <c r="E62" s="1193"/>
      <c r="F62" s="347">
        <v>2</v>
      </c>
      <c r="G62" s="347">
        <v>2</v>
      </c>
      <c r="H62" s="348">
        <v>1</v>
      </c>
    </row>
    <row r="63" spans="2:8" ht="52.5" customHeight="1" thickBot="1" x14ac:dyDescent="0.25">
      <c r="B63" s="123"/>
      <c r="C63" s="1194" t="s">
        <v>49</v>
      </c>
      <c r="D63" s="1194"/>
      <c r="E63" s="1195"/>
      <c r="F63" s="349">
        <v>2973</v>
      </c>
      <c r="G63" s="349">
        <v>2834</v>
      </c>
      <c r="H63" s="350">
        <v>2867</v>
      </c>
    </row>
    <row r="64" spans="2:8" ht="13" x14ac:dyDescent="0.2"/>
  </sheetData>
  <sheetProtection algorithmName="SHA-512" hashValue="93JOU2hEAfRc0qwSjZRKlpGG82feGDZrSaEPiyIIa10li883BjPQta8JAwNlzFGYnQYHptL96zanVPlm6ns4Rg==" saltValue="hXpgrzNO7J05ojVlnvRn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11987</v>
      </c>
      <c r="E3" s="142"/>
      <c r="F3" s="143">
        <v>52068</v>
      </c>
      <c r="G3" s="144"/>
      <c r="H3" s="145"/>
    </row>
    <row r="4" spans="1:8" x14ac:dyDescent="0.2">
      <c r="A4" s="146"/>
      <c r="B4" s="147"/>
      <c r="C4" s="148"/>
      <c r="D4" s="149">
        <v>7591</v>
      </c>
      <c r="E4" s="150"/>
      <c r="F4" s="151">
        <v>26936</v>
      </c>
      <c r="G4" s="152"/>
      <c r="H4" s="153"/>
    </row>
    <row r="5" spans="1:8" x14ac:dyDescent="0.2">
      <c r="A5" s="134" t="s">
        <v>519</v>
      </c>
      <c r="B5" s="139"/>
      <c r="C5" s="140"/>
      <c r="D5" s="141">
        <v>22048</v>
      </c>
      <c r="E5" s="142"/>
      <c r="F5" s="143">
        <v>47161</v>
      </c>
      <c r="G5" s="144"/>
      <c r="H5" s="145"/>
    </row>
    <row r="6" spans="1:8" x14ac:dyDescent="0.2">
      <c r="A6" s="146"/>
      <c r="B6" s="147"/>
      <c r="C6" s="148"/>
      <c r="D6" s="149">
        <v>18159</v>
      </c>
      <c r="E6" s="150"/>
      <c r="F6" s="151">
        <v>24595</v>
      </c>
      <c r="G6" s="152"/>
      <c r="H6" s="153"/>
    </row>
    <row r="7" spans="1:8" x14ac:dyDescent="0.2">
      <c r="A7" s="134" t="s">
        <v>520</v>
      </c>
      <c r="B7" s="139"/>
      <c r="C7" s="140"/>
      <c r="D7" s="141">
        <v>14987</v>
      </c>
      <c r="E7" s="142"/>
      <c r="F7" s="143">
        <v>43423</v>
      </c>
      <c r="G7" s="144"/>
      <c r="H7" s="145"/>
    </row>
    <row r="8" spans="1:8" x14ac:dyDescent="0.2">
      <c r="A8" s="146"/>
      <c r="B8" s="147"/>
      <c r="C8" s="148"/>
      <c r="D8" s="149">
        <v>9315</v>
      </c>
      <c r="E8" s="150"/>
      <c r="F8" s="151">
        <v>22207</v>
      </c>
      <c r="G8" s="152"/>
      <c r="H8" s="153"/>
    </row>
    <row r="9" spans="1:8" x14ac:dyDescent="0.2">
      <c r="A9" s="134" t="s">
        <v>521</v>
      </c>
      <c r="B9" s="139"/>
      <c r="C9" s="140"/>
      <c r="D9" s="141">
        <v>35350</v>
      </c>
      <c r="E9" s="142"/>
      <c r="F9" s="143">
        <v>45265</v>
      </c>
      <c r="G9" s="144"/>
      <c r="H9" s="145"/>
    </row>
    <row r="10" spans="1:8" x14ac:dyDescent="0.2">
      <c r="A10" s="146"/>
      <c r="B10" s="147"/>
      <c r="C10" s="148"/>
      <c r="D10" s="149">
        <v>10481</v>
      </c>
      <c r="E10" s="150"/>
      <c r="F10" s="151">
        <v>22600</v>
      </c>
      <c r="G10" s="152"/>
      <c r="H10" s="153"/>
    </row>
    <row r="11" spans="1:8" x14ac:dyDescent="0.2">
      <c r="A11" s="134" t="s">
        <v>522</v>
      </c>
      <c r="B11" s="139"/>
      <c r="C11" s="140"/>
      <c r="D11" s="141">
        <v>51502</v>
      </c>
      <c r="E11" s="142"/>
      <c r="F11" s="143">
        <v>54621</v>
      </c>
      <c r="G11" s="144"/>
      <c r="H11" s="145"/>
    </row>
    <row r="12" spans="1:8" x14ac:dyDescent="0.2">
      <c r="A12" s="146"/>
      <c r="B12" s="147"/>
      <c r="C12" s="154"/>
      <c r="D12" s="149">
        <v>23355</v>
      </c>
      <c r="E12" s="150"/>
      <c r="F12" s="151">
        <v>30892</v>
      </c>
      <c r="G12" s="152"/>
      <c r="H12" s="153"/>
    </row>
    <row r="13" spans="1:8" x14ac:dyDescent="0.2">
      <c r="A13" s="134"/>
      <c r="B13" s="139"/>
      <c r="C13" s="140"/>
      <c r="D13" s="141">
        <v>27175</v>
      </c>
      <c r="E13" s="142"/>
      <c r="F13" s="143">
        <v>48508</v>
      </c>
      <c r="G13" s="155"/>
      <c r="H13" s="145"/>
    </row>
    <row r="14" spans="1:8" x14ac:dyDescent="0.2">
      <c r="A14" s="146"/>
      <c r="B14" s="147"/>
      <c r="C14" s="148"/>
      <c r="D14" s="149">
        <v>13780</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6.19</v>
      </c>
      <c r="C19" s="156">
        <f>ROUND(VALUE(SUBSTITUTE(実質収支比率等に係る経年分析!G$48,"▲","-")),2)</f>
        <v>7.33</v>
      </c>
      <c r="D19" s="156">
        <f>ROUND(VALUE(SUBSTITUTE(実質収支比率等に係る経年分析!H$48,"▲","-")),2)</f>
        <v>7.57</v>
      </c>
      <c r="E19" s="156">
        <f>ROUND(VALUE(SUBSTITUTE(実質収支比率等に係る経年分析!I$48,"▲","-")),2)</f>
        <v>6.87</v>
      </c>
      <c r="F19" s="156">
        <f>ROUND(VALUE(SUBSTITUTE(実質収支比率等に係る経年分析!J$48,"▲","-")),2)</f>
        <v>6.94</v>
      </c>
    </row>
    <row r="20" spans="1:11" x14ac:dyDescent="0.2">
      <c r="A20" s="156" t="s">
        <v>53</v>
      </c>
      <c r="B20" s="156">
        <f>ROUND(VALUE(SUBSTITUTE(実質収支比率等に係る経年分析!F$47,"▲","-")),2)</f>
        <v>10.14</v>
      </c>
      <c r="C20" s="156">
        <f>ROUND(VALUE(SUBSTITUTE(実質収支比率等に係る経年分析!G$47,"▲","-")),2)</f>
        <v>10.62</v>
      </c>
      <c r="D20" s="156">
        <f>ROUND(VALUE(SUBSTITUTE(実質収支比率等に係る経年分析!H$47,"▲","-")),2)</f>
        <v>11.69</v>
      </c>
      <c r="E20" s="156">
        <f>ROUND(VALUE(SUBSTITUTE(実質収支比率等に係る経年分析!I$47,"▲","-")),2)</f>
        <v>11.57</v>
      </c>
      <c r="F20" s="156">
        <f>ROUND(VALUE(SUBSTITUTE(実質収支比率等に係る経年分析!J$47,"▲","-")),2)</f>
        <v>12.88</v>
      </c>
    </row>
    <row r="21" spans="1:11" x14ac:dyDescent="0.2">
      <c r="A21" s="156" t="s">
        <v>54</v>
      </c>
      <c r="B21" s="156">
        <f>IF(ISNUMBER(VALUE(SUBSTITUTE(実質収支比率等に係る経年分析!F$49,"▲","-"))),ROUND(VALUE(SUBSTITUTE(実質収支比率等に係る経年分析!F$49,"▲","-")),2),NA())</f>
        <v>0.63</v>
      </c>
      <c r="C21" s="156">
        <f>IF(ISNUMBER(VALUE(SUBSTITUTE(実質収支比率等に係る経年分析!G$49,"▲","-"))),ROUND(VALUE(SUBSTITUTE(実質収支比率等に係る経年分析!G$49,"▲","-")),2),NA())</f>
        <v>2.61</v>
      </c>
      <c r="D21" s="156">
        <f>IF(ISNUMBER(VALUE(SUBSTITUTE(実質収支比率等に係る経年分析!H$49,"▲","-"))),ROUND(VALUE(SUBSTITUTE(実質収支比率等に係る経年分析!H$49,"▲","-")),2),NA())</f>
        <v>0.89</v>
      </c>
      <c r="E21" s="156">
        <f>IF(ISNUMBER(VALUE(SUBSTITUTE(実質収支比率等に係る経年分析!I$49,"▲","-"))),ROUND(VALUE(SUBSTITUTE(実質収支比率等に係る経年分析!I$49,"▲","-")),2),NA())</f>
        <v>-0.19</v>
      </c>
      <c r="F21" s="156">
        <f>IF(ISNUMBER(VALUE(SUBSTITUTE(実質収支比率等に係る経年分析!J$49,"▲","-"))),ROUND(VALUE(SUBSTITUTE(実質収支比率等に係る経年分析!J$49,"▲","-")),2),NA())</f>
        <v>1.9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中部特定土地区画整理事業特別会計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0.56000000000000005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1.42</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6.08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9.8699999999999992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6.93</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19.399999999999999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18.920000000000002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19.05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15.79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808</v>
      </c>
      <c r="E42" s="158"/>
      <c r="F42" s="158"/>
      <c r="G42" s="158">
        <f>'実質公債費比率（分子）の構造'!L$52</f>
        <v>812</v>
      </c>
      <c r="H42" s="158"/>
      <c r="I42" s="158"/>
      <c r="J42" s="158">
        <f>'実質公債費比率（分子）の構造'!M$52</f>
        <v>822</v>
      </c>
      <c r="K42" s="158"/>
      <c r="L42" s="158"/>
      <c r="M42" s="158">
        <f>'実質公債費比率（分子）の構造'!N$52</f>
        <v>809</v>
      </c>
      <c r="N42" s="158"/>
      <c r="O42" s="158"/>
      <c r="P42" s="158">
        <f>'実質公債費比率（分子）の構造'!O$52</f>
        <v>797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10</v>
      </c>
      <c r="C44" s="158"/>
      <c r="D44" s="158"/>
      <c r="E44" s="158">
        <f>'実質公債費比率（分子）の構造'!L$50</f>
        <v>10</v>
      </c>
      <c r="F44" s="158"/>
      <c r="G44" s="158"/>
      <c r="H44" s="158">
        <f>'実質公債費比率（分子）の構造'!M$50</f>
        <v>10</v>
      </c>
      <c r="I44" s="158"/>
      <c r="J44" s="158"/>
      <c r="K44" s="158">
        <f>'実質公債費比率（分子）の構造'!N$50</f>
        <v>10</v>
      </c>
      <c r="L44" s="158"/>
      <c r="M44" s="158"/>
      <c r="N44" s="158">
        <f>'実質公債費比率（分子）の構造'!O$50</f>
        <v>10</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102</v>
      </c>
      <c r="C46" s="158"/>
      <c r="D46" s="158"/>
      <c r="E46" s="158">
        <f>'実質公債費比率（分子）の構造'!L$48</f>
        <v>114</v>
      </c>
      <c r="F46" s="158"/>
      <c r="G46" s="158"/>
      <c r="H46" s="158">
        <f>'実質公債費比率（分子）の構造'!M$48</f>
        <v>94</v>
      </c>
      <c r="I46" s="158"/>
      <c r="J46" s="158"/>
      <c r="K46" s="158">
        <f>'実質公債費比率（分子）の構造'!N$48</f>
        <v>81</v>
      </c>
      <c r="L46" s="158"/>
      <c r="M46" s="158"/>
      <c r="N46" s="158">
        <f>'実質公債費比率（分子）の構造'!O$48</f>
        <v>105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1150</v>
      </c>
      <c r="C49" s="158"/>
      <c r="D49" s="158"/>
      <c r="E49" s="158">
        <f>'実質公債費比率（分子）の構造'!L$45</f>
        <v>1190</v>
      </c>
      <c r="F49" s="158"/>
      <c r="G49" s="158"/>
      <c r="H49" s="158">
        <f>'実質公債費比率（分子）の構造'!M$45</f>
        <v>1217</v>
      </c>
      <c r="I49" s="158"/>
      <c r="J49" s="158"/>
      <c r="K49" s="158">
        <f>'実質公債費比率（分子）の構造'!N$45</f>
        <v>1312</v>
      </c>
      <c r="L49" s="158"/>
      <c r="M49" s="158"/>
      <c r="N49" s="158">
        <f>'実質公債費比率（分子）の構造'!O$45</f>
        <v>1275</v>
      </c>
      <c r="O49" s="158"/>
      <c r="P49" s="158"/>
    </row>
    <row r="50" spans="1:16" x14ac:dyDescent="0.2">
      <c r="A50" s="158" t="s">
        <v>67</v>
      </c>
      <c r="B50" s="158" t="e">
        <f>NA()</f>
        <v>#N/A</v>
      </c>
      <c r="C50" s="158">
        <f>IF(ISNUMBER('実質公債費比率（分子）の構造'!K$53),'実質公債費比率（分子）の構造'!K$53,NA())</f>
        <v>454</v>
      </c>
      <c r="D50" s="158" t="e">
        <f>NA()</f>
        <v>#N/A</v>
      </c>
      <c r="E50" s="158" t="e">
        <f>NA()</f>
        <v>#N/A</v>
      </c>
      <c r="F50" s="158">
        <f>IF(ISNUMBER('実質公債費比率（分子）の構造'!L$53),'実質公債費比率（分子）の構造'!L$53,NA())</f>
        <v>502</v>
      </c>
      <c r="G50" s="158" t="e">
        <f>NA()</f>
        <v>#N/A</v>
      </c>
      <c r="H50" s="158" t="e">
        <f>NA()</f>
        <v>#N/A</v>
      </c>
      <c r="I50" s="158">
        <f>IF(ISNUMBER('実質公債費比率（分子）の構造'!M$53),'実質公債費比率（分子）の構造'!M$53,NA())</f>
        <v>499</v>
      </c>
      <c r="J50" s="158" t="e">
        <f>NA()</f>
        <v>#N/A</v>
      </c>
      <c r="K50" s="158" t="e">
        <f>NA()</f>
        <v>#N/A</v>
      </c>
      <c r="L50" s="158">
        <f>IF(ISNUMBER('実質公債費比率（分子）の構造'!N$53),'実質公債費比率（分子）の構造'!N$53,NA())</f>
        <v>594</v>
      </c>
      <c r="M50" s="158" t="e">
        <f>NA()</f>
        <v>#N/A</v>
      </c>
      <c r="N50" s="158" t="e">
        <f>NA()</f>
        <v>#N/A</v>
      </c>
      <c r="O50" s="158">
        <f>IF(ISNUMBER('実質公債費比率（分子）の構造'!O$53),'実質公債費比率（分子）の構造'!O$53,NA())</f>
        <v>593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10078</v>
      </c>
      <c r="E56" s="157"/>
      <c r="F56" s="157"/>
      <c r="G56" s="157">
        <f>'将来負担比率（分子）の構造'!J$52</f>
        <v>9948</v>
      </c>
      <c r="H56" s="157"/>
      <c r="I56" s="157"/>
      <c r="J56" s="157">
        <f>'将来負担比率（分子）の構造'!K$52</f>
        <v>9495</v>
      </c>
      <c r="K56" s="157"/>
      <c r="L56" s="157"/>
      <c r="M56" s="157">
        <f>'将来負担比率（分子）の構造'!L$52</f>
        <v>9267</v>
      </c>
      <c r="N56" s="157"/>
      <c r="O56" s="157"/>
      <c r="P56" s="157">
        <f>'将来負担比率（分子）の構造'!M$52</f>
        <v>9222</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2109</v>
      </c>
      <c r="E58" s="157"/>
      <c r="F58" s="157"/>
      <c r="G58" s="157">
        <f>'将来負担比率（分子）の構造'!J$50</f>
        <v>2883</v>
      </c>
      <c r="H58" s="157"/>
      <c r="I58" s="157"/>
      <c r="J58" s="157">
        <f>'将来負担比率（分子）の構造'!K$50</f>
        <v>3213</v>
      </c>
      <c r="K58" s="157"/>
      <c r="L58" s="157"/>
      <c r="M58" s="157">
        <f>'将来負担比率（分子）の構造'!L$50</f>
        <v>2906</v>
      </c>
      <c r="N58" s="157"/>
      <c r="O58" s="157"/>
      <c r="P58" s="157">
        <f>'将来負担比率（分子）の構造'!M$50</f>
        <v>2987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372</v>
      </c>
      <c r="C62" s="157"/>
      <c r="D62" s="157"/>
      <c r="E62" s="157">
        <f>'将来負担比率（分子）の構造'!J$45</f>
        <v>350</v>
      </c>
      <c r="F62" s="157"/>
      <c r="G62" s="157"/>
      <c r="H62" s="157" t="str">
        <f>'将来負担比率（分子）の構造'!K$45</f>
        <v>-</v>
      </c>
      <c r="I62" s="157"/>
      <c r="J62" s="157"/>
      <c r="K62" s="157">
        <f>'将来負担比率（分子）の構造'!L$45</f>
        <v>97</v>
      </c>
      <c r="L62" s="157"/>
      <c r="M62" s="157"/>
      <c r="N62" s="157">
        <f>'将来負担比率（分子）の構造'!M$45</f>
        <v>41</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1810</v>
      </c>
      <c r="C64" s="157"/>
      <c r="D64" s="157"/>
      <c r="E64" s="157">
        <f>'将来負担比率（分子）の構造'!J$43</f>
        <v>1173</v>
      </c>
      <c r="F64" s="157"/>
      <c r="G64" s="157"/>
      <c r="H64" s="157">
        <f>'将来負担比率（分子）の構造'!K$43</f>
        <v>712</v>
      </c>
      <c r="I64" s="157"/>
      <c r="J64" s="157"/>
      <c r="K64" s="157">
        <f>'将来負担比率（分子）の構造'!L$43</f>
        <v>623</v>
      </c>
      <c r="L64" s="157"/>
      <c r="M64" s="157"/>
      <c r="N64" s="157">
        <f>'将来負担比率（分子）の構造'!M$43</f>
        <v>670</v>
      </c>
      <c r="O64" s="157"/>
      <c r="P64" s="157"/>
    </row>
    <row r="65" spans="1:16" x14ac:dyDescent="0.2">
      <c r="A65" s="157" t="s">
        <v>32</v>
      </c>
      <c r="B65" s="157" t="str">
        <f>'将来負担比率（分子）の構造'!I$42</f>
        <v>-</v>
      </c>
      <c r="C65" s="157"/>
      <c r="D65" s="157"/>
      <c r="E65" s="157" t="str">
        <f>'将来負担比率（分子）の構造'!J$42</f>
        <v>-</v>
      </c>
      <c r="F65" s="157"/>
      <c r="G65" s="157"/>
      <c r="H65" s="157">
        <f>'将来負担比率（分子）の構造'!K$42</f>
        <v>210</v>
      </c>
      <c r="I65" s="157"/>
      <c r="J65" s="157"/>
      <c r="K65" s="157">
        <f>'将来負担比率（分子）の構造'!L$42</f>
        <v>200</v>
      </c>
      <c r="L65" s="157"/>
      <c r="M65" s="157"/>
      <c r="N65" s="157">
        <f>'将来負担比率（分子）の構造'!M$42</f>
        <v>190</v>
      </c>
      <c r="O65" s="157"/>
      <c r="P65" s="157"/>
    </row>
    <row r="66" spans="1:16" x14ac:dyDescent="0.2">
      <c r="A66" s="157" t="s">
        <v>31</v>
      </c>
      <c r="B66" s="157">
        <f>'将来負担比率（分子）の構造'!I$41</f>
        <v>11046</v>
      </c>
      <c r="C66" s="157"/>
      <c r="D66" s="157"/>
      <c r="E66" s="157">
        <f>'将来負担比率（分子）の構造'!J$41</f>
        <v>11245</v>
      </c>
      <c r="F66" s="157"/>
      <c r="G66" s="157"/>
      <c r="H66" s="157">
        <f>'将来負担比率（分子）の構造'!K$41</f>
        <v>10591</v>
      </c>
      <c r="I66" s="157"/>
      <c r="J66" s="157"/>
      <c r="K66" s="157">
        <f>'将来負担比率（分子）の構造'!L$41</f>
        <v>10464</v>
      </c>
      <c r="L66" s="157"/>
      <c r="M66" s="157"/>
      <c r="N66" s="157">
        <f>'将来負担比率（分子）の構造'!M$41</f>
        <v>10901</v>
      </c>
      <c r="O66" s="157"/>
      <c r="P66" s="157"/>
    </row>
    <row r="67" spans="1:16" x14ac:dyDescent="0.2">
      <c r="A67" s="157" t="s">
        <v>71</v>
      </c>
      <c r="B67" s="157" t="e">
        <f>NA()</f>
        <v>#N/A</v>
      </c>
      <c r="C67" s="157">
        <f>IF(ISNUMBER('将来負担比率（分子）の構造'!I$53), IF('将来負担比率（分子）の構造'!I$53 &lt; 0, 0, '将来負担比率（分子）の構造'!I$53), NA())</f>
        <v>1042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1010</v>
      </c>
      <c r="C72" s="161">
        <f>基金残高に係る経年分析!G55</f>
        <v>1033</v>
      </c>
      <c r="D72" s="161">
        <f>基金残高に係る経年分析!H55</f>
        <v>1183</v>
      </c>
    </row>
    <row r="73" spans="1:16" x14ac:dyDescent="0.2">
      <c r="A73" s="160" t="s">
        <v>74</v>
      </c>
      <c r="B73" s="161">
        <f>基金残高に係る経年分析!F56</f>
        <v>226</v>
      </c>
      <c r="C73" s="161">
        <f>基金残高に係る経年分析!G56</f>
        <v>48</v>
      </c>
      <c r="D73" s="161">
        <f>基金残高に係る経年分析!H56</f>
        <v>57</v>
      </c>
    </row>
    <row r="74" spans="1:16" x14ac:dyDescent="0.2">
      <c r="A74" s="160" t="s">
        <v>75</v>
      </c>
      <c r="B74" s="161">
        <f>基金残高に係る経年分析!F57</f>
        <v>1738</v>
      </c>
      <c r="C74" s="161">
        <f>基金残高に係る経年分析!G57</f>
        <v>1752</v>
      </c>
      <c r="D74" s="161">
        <f>基金残高に係る経年分析!H57</f>
        <v>1626</v>
      </c>
    </row>
  </sheetData>
  <sheetProtection algorithmName="SHA-512" hashValue="ZuiXAcY/N42YFB6Ue9ESYTrZ2JlSSRypKmHdymi9ffXEawqTpF1Eldmgc7bT+QcmIzgKvgTjigAskQKJTRZjCw==" saltValue="gXOJou0oAT53rjDIETek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H7"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6021309</v>
      </c>
      <c r="S5" s="664"/>
      <c r="T5" s="664"/>
      <c r="U5" s="664"/>
      <c r="V5" s="664"/>
      <c r="W5" s="664"/>
      <c r="X5" s="664"/>
      <c r="Y5" s="689"/>
      <c r="Z5" s="702">
        <v>36</v>
      </c>
      <c r="AA5" s="702"/>
      <c r="AB5" s="702"/>
      <c r="AC5" s="702"/>
      <c r="AD5" s="703">
        <v>6021309</v>
      </c>
      <c r="AE5" s="703"/>
      <c r="AF5" s="703"/>
      <c r="AG5" s="703"/>
      <c r="AH5" s="703"/>
      <c r="AI5" s="703"/>
      <c r="AJ5" s="703"/>
      <c r="AK5" s="703"/>
      <c r="AL5" s="690">
        <v>63.1</v>
      </c>
      <c r="AM5" s="672"/>
      <c r="AN5" s="672"/>
      <c r="AO5" s="691"/>
      <c r="AP5" s="666" t="s">
        <v>216</v>
      </c>
      <c r="AQ5" s="667"/>
      <c r="AR5" s="667"/>
      <c r="AS5" s="667"/>
      <c r="AT5" s="667"/>
      <c r="AU5" s="667"/>
      <c r="AV5" s="667"/>
      <c r="AW5" s="667"/>
      <c r="AX5" s="667"/>
      <c r="AY5" s="667"/>
      <c r="AZ5" s="667"/>
      <c r="BA5" s="667"/>
      <c r="BB5" s="667"/>
      <c r="BC5" s="667"/>
      <c r="BD5" s="667"/>
      <c r="BE5" s="667"/>
      <c r="BF5" s="668"/>
      <c r="BG5" s="608">
        <v>6021309</v>
      </c>
      <c r="BH5" s="609"/>
      <c r="BI5" s="609"/>
      <c r="BJ5" s="609"/>
      <c r="BK5" s="609"/>
      <c r="BL5" s="609"/>
      <c r="BM5" s="609"/>
      <c r="BN5" s="610"/>
      <c r="BO5" s="646">
        <v>100</v>
      </c>
      <c r="BP5" s="646"/>
      <c r="BQ5" s="646"/>
      <c r="BR5" s="646"/>
      <c r="BS5" s="647">
        <v>67300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111069</v>
      </c>
      <c r="S6" s="609"/>
      <c r="T6" s="609"/>
      <c r="U6" s="609"/>
      <c r="V6" s="609"/>
      <c r="W6" s="609"/>
      <c r="X6" s="609"/>
      <c r="Y6" s="610"/>
      <c r="Z6" s="646">
        <v>0.7</v>
      </c>
      <c r="AA6" s="646"/>
      <c r="AB6" s="646"/>
      <c r="AC6" s="646"/>
      <c r="AD6" s="647">
        <v>111069</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6021309</v>
      </c>
      <c r="BH6" s="609"/>
      <c r="BI6" s="609"/>
      <c r="BJ6" s="609"/>
      <c r="BK6" s="609"/>
      <c r="BL6" s="609"/>
      <c r="BM6" s="609"/>
      <c r="BN6" s="610"/>
      <c r="BO6" s="646">
        <v>100</v>
      </c>
      <c r="BP6" s="646"/>
      <c r="BQ6" s="646"/>
      <c r="BR6" s="646"/>
      <c r="BS6" s="647">
        <v>67300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123594</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123594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3018</v>
      </c>
      <c r="S7" s="609"/>
      <c r="T7" s="609"/>
      <c r="U7" s="609"/>
      <c r="V7" s="609"/>
      <c r="W7" s="609"/>
      <c r="X7" s="609"/>
      <c r="Y7" s="610"/>
      <c r="Z7" s="646">
        <v>0</v>
      </c>
      <c r="AA7" s="646"/>
      <c r="AB7" s="646"/>
      <c r="AC7" s="646"/>
      <c r="AD7" s="647">
        <v>3018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2986563</v>
      </c>
      <c r="BH7" s="609"/>
      <c r="BI7" s="609"/>
      <c r="BJ7" s="609"/>
      <c r="BK7" s="609"/>
      <c r="BL7" s="609"/>
      <c r="BM7" s="609"/>
      <c r="BN7" s="610"/>
      <c r="BO7" s="646">
        <v>49.6</v>
      </c>
      <c r="BP7" s="646"/>
      <c r="BQ7" s="646"/>
      <c r="BR7" s="646"/>
      <c r="BS7" s="647">
        <v>67300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2030875</v>
      </c>
      <c r="CS7" s="609"/>
      <c r="CT7" s="609"/>
      <c r="CU7" s="609"/>
      <c r="CV7" s="609"/>
      <c r="CW7" s="609"/>
      <c r="CX7" s="609"/>
      <c r="CY7" s="610"/>
      <c r="CZ7" s="646">
        <v>12.6</v>
      </c>
      <c r="DA7" s="646"/>
      <c r="DB7" s="646"/>
      <c r="DC7" s="646"/>
      <c r="DD7" s="614">
        <v>32402</v>
      </c>
      <c r="DE7" s="609"/>
      <c r="DF7" s="609"/>
      <c r="DG7" s="609"/>
      <c r="DH7" s="609"/>
      <c r="DI7" s="609"/>
      <c r="DJ7" s="609"/>
      <c r="DK7" s="609"/>
      <c r="DL7" s="609"/>
      <c r="DM7" s="609"/>
      <c r="DN7" s="609"/>
      <c r="DO7" s="609"/>
      <c r="DP7" s="610"/>
      <c r="DQ7" s="614">
        <v>1762275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57769</v>
      </c>
      <c r="S8" s="609"/>
      <c r="T8" s="609"/>
      <c r="U8" s="609"/>
      <c r="V8" s="609"/>
      <c r="W8" s="609"/>
      <c r="X8" s="609"/>
      <c r="Y8" s="610"/>
      <c r="Z8" s="646">
        <v>0.3</v>
      </c>
      <c r="AA8" s="646"/>
      <c r="AB8" s="646"/>
      <c r="AC8" s="646"/>
      <c r="AD8" s="647">
        <v>57769</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74346</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6451562</v>
      </c>
      <c r="CS8" s="609"/>
      <c r="CT8" s="609"/>
      <c r="CU8" s="609"/>
      <c r="CV8" s="609"/>
      <c r="CW8" s="609"/>
      <c r="CX8" s="609"/>
      <c r="CY8" s="610"/>
      <c r="CZ8" s="646">
        <v>40.200000000000003</v>
      </c>
      <c r="DA8" s="646"/>
      <c r="DB8" s="646"/>
      <c r="DC8" s="646"/>
      <c r="DD8" s="614">
        <v>1851</v>
      </c>
      <c r="DE8" s="609"/>
      <c r="DF8" s="609"/>
      <c r="DG8" s="609"/>
      <c r="DH8" s="609"/>
      <c r="DI8" s="609"/>
      <c r="DJ8" s="609"/>
      <c r="DK8" s="609"/>
      <c r="DL8" s="609"/>
      <c r="DM8" s="609"/>
      <c r="DN8" s="609"/>
      <c r="DO8" s="609"/>
      <c r="DP8" s="610"/>
      <c r="DQ8" s="614">
        <v>3408369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83140</v>
      </c>
      <c r="S9" s="609"/>
      <c r="T9" s="609"/>
      <c r="U9" s="609"/>
      <c r="V9" s="609"/>
      <c r="W9" s="609"/>
      <c r="X9" s="609"/>
      <c r="Y9" s="610"/>
      <c r="Z9" s="646">
        <v>0.5</v>
      </c>
      <c r="AA9" s="646"/>
      <c r="AB9" s="646"/>
      <c r="AC9" s="646"/>
      <c r="AD9" s="647">
        <v>83140</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2523464</v>
      </c>
      <c r="BH9" s="609"/>
      <c r="BI9" s="609"/>
      <c r="BJ9" s="609"/>
      <c r="BK9" s="609"/>
      <c r="BL9" s="609"/>
      <c r="BM9" s="609"/>
      <c r="BN9" s="610"/>
      <c r="BO9" s="646">
        <v>41.9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2694924</v>
      </c>
      <c r="CS9" s="609"/>
      <c r="CT9" s="609"/>
      <c r="CU9" s="609"/>
      <c r="CV9" s="609"/>
      <c r="CW9" s="609"/>
      <c r="CX9" s="609"/>
      <c r="CY9" s="610"/>
      <c r="CZ9" s="646">
        <v>16.8</v>
      </c>
      <c r="DA9" s="646"/>
      <c r="DB9" s="646"/>
      <c r="DC9" s="646"/>
      <c r="DD9" s="614">
        <v>1365494</v>
      </c>
      <c r="DE9" s="609"/>
      <c r="DF9" s="609"/>
      <c r="DG9" s="609"/>
      <c r="DH9" s="609"/>
      <c r="DI9" s="609"/>
      <c r="DJ9" s="609"/>
      <c r="DK9" s="609"/>
      <c r="DL9" s="609"/>
      <c r="DM9" s="609"/>
      <c r="DN9" s="609"/>
      <c r="DO9" s="609"/>
      <c r="DP9" s="610"/>
      <c r="DQ9" s="614">
        <v>1190297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116801</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11947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9947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1059876</v>
      </c>
      <c r="S11" s="609"/>
      <c r="T11" s="609"/>
      <c r="U11" s="609"/>
      <c r="V11" s="609"/>
      <c r="W11" s="609"/>
      <c r="X11" s="609"/>
      <c r="Y11" s="610"/>
      <c r="Z11" s="611">
        <v>6.3</v>
      </c>
      <c r="AA11" s="612"/>
      <c r="AB11" s="612"/>
      <c r="AC11" s="613"/>
      <c r="AD11" s="614">
        <v>1059876</v>
      </c>
      <c r="AE11" s="609"/>
      <c r="AF11" s="609"/>
      <c r="AG11" s="609"/>
      <c r="AH11" s="609"/>
      <c r="AI11" s="609"/>
      <c r="AJ11" s="609"/>
      <c r="AK11" s="610"/>
      <c r="AL11" s="611">
        <v>11.1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271952</v>
      </c>
      <c r="BH11" s="609"/>
      <c r="BI11" s="609"/>
      <c r="BJ11" s="609"/>
      <c r="BK11" s="609"/>
      <c r="BL11" s="609"/>
      <c r="BM11" s="609"/>
      <c r="BN11" s="610"/>
      <c r="BO11" s="646">
        <v>4.5</v>
      </c>
      <c r="BP11" s="646"/>
      <c r="BQ11" s="646"/>
      <c r="BR11" s="646"/>
      <c r="BS11" s="647">
        <v>67300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112183</v>
      </c>
      <c r="CS11" s="609"/>
      <c r="CT11" s="609"/>
      <c r="CU11" s="609"/>
      <c r="CV11" s="609"/>
      <c r="CW11" s="609"/>
      <c r="CX11" s="609"/>
      <c r="CY11" s="610"/>
      <c r="CZ11" s="646">
        <v>0.7</v>
      </c>
      <c r="DA11" s="646"/>
      <c r="DB11" s="646"/>
      <c r="DC11" s="646"/>
      <c r="DD11" s="614">
        <v>10865</v>
      </c>
      <c r="DE11" s="609"/>
      <c r="DF11" s="609"/>
      <c r="DG11" s="609"/>
      <c r="DH11" s="609"/>
      <c r="DI11" s="609"/>
      <c r="DJ11" s="609"/>
      <c r="DK11" s="609"/>
      <c r="DL11" s="609"/>
      <c r="DM11" s="609"/>
      <c r="DN11" s="609"/>
      <c r="DO11" s="609"/>
      <c r="DP11" s="610"/>
      <c r="DQ11" s="614">
        <v>105023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2627475</v>
      </c>
      <c r="BH12" s="609"/>
      <c r="BI12" s="609"/>
      <c r="BJ12" s="609"/>
      <c r="BK12" s="609"/>
      <c r="BL12" s="609"/>
      <c r="BM12" s="609"/>
      <c r="BN12" s="610"/>
      <c r="BO12" s="646">
        <v>43.6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148498</v>
      </c>
      <c r="CS12" s="609"/>
      <c r="CT12" s="609"/>
      <c r="CU12" s="609"/>
      <c r="CV12" s="609"/>
      <c r="CW12" s="609"/>
      <c r="CX12" s="609"/>
      <c r="CY12" s="610"/>
      <c r="CZ12" s="646">
        <v>0.9</v>
      </c>
      <c r="DA12" s="646"/>
      <c r="DB12" s="646"/>
      <c r="DC12" s="646"/>
      <c r="DD12" s="614" t="s">
        <v>122</v>
      </c>
      <c r="DE12" s="609"/>
      <c r="DF12" s="609"/>
      <c r="DG12" s="609"/>
      <c r="DH12" s="609"/>
      <c r="DI12" s="609"/>
      <c r="DJ12" s="609"/>
      <c r="DK12" s="609"/>
      <c r="DL12" s="609"/>
      <c r="DM12" s="609"/>
      <c r="DN12" s="609"/>
      <c r="DO12" s="609"/>
      <c r="DP12" s="610"/>
      <c r="DQ12" s="614">
        <v>139037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2627235</v>
      </c>
      <c r="BH13" s="609"/>
      <c r="BI13" s="609"/>
      <c r="BJ13" s="609"/>
      <c r="BK13" s="609"/>
      <c r="BL13" s="609"/>
      <c r="BM13" s="609"/>
      <c r="BN13" s="610"/>
      <c r="BO13" s="646">
        <v>43.6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1226764</v>
      </c>
      <c r="CS13" s="609"/>
      <c r="CT13" s="609"/>
      <c r="CU13" s="609"/>
      <c r="CV13" s="609"/>
      <c r="CW13" s="609"/>
      <c r="CX13" s="609"/>
      <c r="CY13" s="610"/>
      <c r="CZ13" s="646">
        <v>7.6</v>
      </c>
      <c r="DA13" s="646"/>
      <c r="DB13" s="646"/>
      <c r="DC13" s="646"/>
      <c r="DD13" s="614">
        <v>646057</v>
      </c>
      <c r="DE13" s="609"/>
      <c r="DF13" s="609"/>
      <c r="DG13" s="609"/>
      <c r="DH13" s="609"/>
      <c r="DI13" s="609"/>
      <c r="DJ13" s="609"/>
      <c r="DK13" s="609"/>
      <c r="DL13" s="609"/>
      <c r="DM13" s="609"/>
      <c r="DN13" s="609"/>
      <c r="DO13" s="609"/>
      <c r="DP13" s="610"/>
      <c r="DQ13" s="614">
        <v>623816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130201</v>
      </c>
      <c r="BH14" s="609"/>
      <c r="BI14" s="609"/>
      <c r="BJ14" s="609"/>
      <c r="BK14" s="609"/>
      <c r="BL14" s="609"/>
      <c r="BM14" s="609"/>
      <c r="BN14" s="610"/>
      <c r="BO14" s="646">
        <v>2.2000000000000002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655353</v>
      </c>
      <c r="CS14" s="609"/>
      <c r="CT14" s="609"/>
      <c r="CU14" s="609"/>
      <c r="CV14" s="609"/>
      <c r="CW14" s="609"/>
      <c r="CX14" s="609"/>
      <c r="CY14" s="610"/>
      <c r="CZ14" s="646">
        <v>4.0999999999999996</v>
      </c>
      <c r="DA14" s="646"/>
      <c r="DB14" s="646"/>
      <c r="DC14" s="646"/>
      <c r="DD14" s="614">
        <v>64975</v>
      </c>
      <c r="DE14" s="609"/>
      <c r="DF14" s="609"/>
      <c r="DG14" s="609"/>
      <c r="DH14" s="609"/>
      <c r="DI14" s="609"/>
      <c r="DJ14" s="609"/>
      <c r="DK14" s="609"/>
      <c r="DL14" s="609"/>
      <c r="DM14" s="609"/>
      <c r="DN14" s="609"/>
      <c r="DO14" s="609"/>
      <c r="DP14" s="610"/>
      <c r="DQ14" s="614">
        <v>595353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24084</v>
      </c>
      <c r="S15" s="609"/>
      <c r="T15" s="609"/>
      <c r="U15" s="609"/>
      <c r="V15" s="609"/>
      <c r="W15" s="609"/>
      <c r="X15" s="609"/>
      <c r="Y15" s="610"/>
      <c r="Z15" s="646">
        <v>0.1</v>
      </c>
      <c r="AA15" s="646"/>
      <c r="AB15" s="646"/>
      <c r="AC15" s="646"/>
      <c r="AD15" s="647">
        <v>24084</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277070</v>
      </c>
      <c r="BH15" s="609"/>
      <c r="BI15" s="609"/>
      <c r="BJ15" s="609"/>
      <c r="BK15" s="609"/>
      <c r="BL15" s="609"/>
      <c r="BM15" s="609"/>
      <c r="BN15" s="610"/>
      <c r="BO15" s="646">
        <v>4.5999999999999996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1331665</v>
      </c>
      <c r="CS15" s="609"/>
      <c r="CT15" s="609"/>
      <c r="CU15" s="609"/>
      <c r="CV15" s="609"/>
      <c r="CW15" s="609"/>
      <c r="CX15" s="609"/>
      <c r="CY15" s="610"/>
      <c r="CZ15" s="646">
        <v>8.3000000000000007</v>
      </c>
      <c r="DA15" s="646"/>
      <c r="DB15" s="646"/>
      <c r="DC15" s="646"/>
      <c r="DD15" s="614">
        <v>198099</v>
      </c>
      <c r="DE15" s="609"/>
      <c r="DF15" s="609"/>
      <c r="DG15" s="609"/>
      <c r="DH15" s="609"/>
      <c r="DI15" s="609"/>
      <c r="DJ15" s="609"/>
      <c r="DK15" s="609"/>
      <c r="DL15" s="609"/>
      <c r="DM15" s="609"/>
      <c r="DN15" s="609"/>
      <c r="DO15" s="609"/>
      <c r="DP15" s="610"/>
      <c r="DQ15" s="614">
        <v>1116610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79150</v>
      </c>
      <c r="S16" s="609"/>
      <c r="T16" s="609"/>
      <c r="U16" s="609"/>
      <c r="V16" s="609"/>
      <c r="W16" s="609"/>
      <c r="X16" s="609"/>
      <c r="Y16" s="610"/>
      <c r="Z16" s="646">
        <v>0.5</v>
      </c>
      <c r="AA16" s="646"/>
      <c r="AB16" s="646"/>
      <c r="AC16" s="646"/>
      <c r="AD16" s="647">
        <v>79150</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276195</v>
      </c>
      <c r="S17" s="609"/>
      <c r="T17" s="609"/>
      <c r="U17" s="609"/>
      <c r="V17" s="609"/>
      <c r="W17" s="609"/>
      <c r="X17" s="609"/>
      <c r="Y17" s="610"/>
      <c r="Z17" s="646">
        <v>1.7</v>
      </c>
      <c r="AA17" s="646"/>
      <c r="AB17" s="646"/>
      <c r="AC17" s="646"/>
      <c r="AD17" s="647">
        <v>276195</v>
      </c>
      <c r="AE17" s="647"/>
      <c r="AF17" s="647"/>
      <c r="AG17" s="647"/>
      <c r="AH17" s="647"/>
      <c r="AI17" s="647"/>
      <c r="AJ17" s="647"/>
      <c r="AK17" s="647"/>
      <c r="AL17" s="611">
        <v>2.9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1275332</v>
      </c>
      <c r="CS17" s="609"/>
      <c r="CT17" s="609"/>
      <c r="CU17" s="609"/>
      <c r="CV17" s="609"/>
      <c r="CW17" s="609"/>
      <c r="CX17" s="609"/>
      <c r="CY17" s="610"/>
      <c r="CZ17" s="646">
        <v>7.9</v>
      </c>
      <c r="DA17" s="646"/>
      <c r="DB17" s="646"/>
      <c r="DC17" s="646"/>
      <c r="DD17" s="614" t="s">
        <v>122</v>
      </c>
      <c r="DE17" s="609"/>
      <c r="DF17" s="609"/>
      <c r="DG17" s="609"/>
      <c r="DH17" s="609"/>
      <c r="DI17" s="609"/>
      <c r="DJ17" s="609"/>
      <c r="DK17" s="609"/>
      <c r="DL17" s="609"/>
      <c r="DM17" s="609"/>
      <c r="DN17" s="609"/>
      <c r="DO17" s="609"/>
      <c r="DP17" s="610"/>
      <c r="DQ17" s="614">
        <v>1275332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54252</v>
      </c>
      <c r="S18" s="609"/>
      <c r="T18" s="609"/>
      <c r="U18" s="609"/>
      <c r="V18" s="609"/>
      <c r="W18" s="609"/>
      <c r="X18" s="609"/>
      <c r="Y18" s="610"/>
      <c r="Z18" s="646">
        <v>0.3</v>
      </c>
      <c r="AA18" s="646"/>
      <c r="AB18" s="646"/>
      <c r="AC18" s="646"/>
      <c r="AD18" s="647">
        <v>54252</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217237</v>
      </c>
      <c r="S19" s="609"/>
      <c r="T19" s="609"/>
      <c r="U19" s="609"/>
      <c r="V19" s="609"/>
      <c r="W19" s="609"/>
      <c r="X19" s="609"/>
      <c r="Y19" s="610"/>
      <c r="Z19" s="646">
        <v>1.3</v>
      </c>
      <c r="AA19" s="646"/>
      <c r="AB19" s="646"/>
      <c r="AC19" s="646"/>
      <c r="AD19" s="647">
        <v>217237</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4706</v>
      </c>
      <c r="S20" s="609"/>
      <c r="T20" s="609"/>
      <c r="U20" s="609"/>
      <c r="V20" s="609"/>
      <c r="W20" s="609"/>
      <c r="X20" s="609"/>
      <c r="Y20" s="610"/>
      <c r="Z20" s="646">
        <v>0</v>
      </c>
      <c r="AA20" s="646"/>
      <c r="AB20" s="646"/>
      <c r="AC20" s="646"/>
      <c r="AD20" s="647">
        <v>4706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16062697</v>
      </c>
      <c r="CS20" s="609"/>
      <c r="CT20" s="609"/>
      <c r="CU20" s="609"/>
      <c r="CV20" s="609"/>
      <c r="CW20" s="609"/>
      <c r="CX20" s="609"/>
      <c r="CY20" s="610"/>
      <c r="CZ20" s="646">
        <v>100</v>
      </c>
      <c r="DA20" s="646"/>
      <c r="DB20" s="646"/>
      <c r="DC20" s="646"/>
      <c r="DD20" s="614">
        <v>2319743</v>
      </c>
      <c r="DE20" s="609"/>
      <c r="DF20" s="609"/>
      <c r="DG20" s="609"/>
      <c r="DH20" s="609"/>
      <c r="DI20" s="609"/>
      <c r="DJ20" s="609"/>
      <c r="DK20" s="609"/>
      <c r="DL20" s="609"/>
      <c r="DM20" s="609"/>
      <c r="DN20" s="609"/>
      <c r="DO20" s="609"/>
      <c r="DP20" s="610"/>
      <c r="DQ20" s="614">
        <v>10349653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1847700</v>
      </c>
      <c r="S21" s="609"/>
      <c r="T21" s="609"/>
      <c r="U21" s="609"/>
      <c r="V21" s="609"/>
      <c r="W21" s="609"/>
      <c r="X21" s="609"/>
      <c r="Y21" s="610"/>
      <c r="Z21" s="646">
        <v>11</v>
      </c>
      <c r="AA21" s="646"/>
      <c r="AB21" s="646"/>
      <c r="AC21" s="646"/>
      <c r="AD21" s="647">
        <v>1757284</v>
      </c>
      <c r="AE21" s="647"/>
      <c r="AF21" s="647"/>
      <c r="AG21" s="647"/>
      <c r="AH21" s="647"/>
      <c r="AI21" s="647"/>
      <c r="AJ21" s="647"/>
      <c r="AK21" s="647"/>
      <c r="AL21" s="611">
        <v>18.399999999999999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1757284</v>
      </c>
      <c r="S22" s="609"/>
      <c r="T22" s="609"/>
      <c r="U22" s="609"/>
      <c r="V22" s="609"/>
      <c r="W22" s="609"/>
      <c r="X22" s="609"/>
      <c r="Y22" s="610"/>
      <c r="Z22" s="646">
        <v>10.5</v>
      </c>
      <c r="AA22" s="646"/>
      <c r="AB22" s="646"/>
      <c r="AC22" s="646"/>
      <c r="AD22" s="647">
        <v>1757284</v>
      </c>
      <c r="AE22" s="647"/>
      <c r="AF22" s="647"/>
      <c r="AG22" s="647"/>
      <c r="AH22" s="647"/>
      <c r="AI22" s="647"/>
      <c r="AJ22" s="647"/>
      <c r="AK22" s="647"/>
      <c r="AL22" s="611">
        <v>18.399999999999999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90416</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7924184</v>
      </c>
      <c r="CS24" s="664"/>
      <c r="CT24" s="664"/>
      <c r="CU24" s="664"/>
      <c r="CV24" s="664"/>
      <c r="CW24" s="664"/>
      <c r="CX24" s="664"/>
      <c r="CY24" s="689"/>
      <c r="CZ24" s="690">
        <v>49.3</v>
      </c>
      <c r="DA24" s="672"/>
      <c r="DB24" s="672"/>
      <c r="DC24" s="692"/>
      <c r="DD24" s="688">
        <v>5065726</v>
      </c>
      <c r="DE24" s="664"/>
      <c r="DF24" s="664"/>
      <c r="DG24" s="664"/>
      <c r="DH24" s="664"/>
      <c r="DI24" s="664"/>
      <c r="DJ24" s="664"/>
      <c r="DK24" s="689"/>
      <c r="DL24" s="688">
        <v>4629757</v>
      </c>
      <c r="DM24" s="664"/>
      <c r="DN24" s="664"/>
      <c r="DO24" s="664"/>
      <c r="DP24" s="664"/>
      <c r="DQ24" s="664"/>
      <c r="DR24" s="664"/>
      <c r="DS24" s="664"/>
      <c r="DT24" s="664"/>
      <c r="DU24" s="664"/>
      <c r="DV24" s="689"/>
      <c r="DW24" s="690">
        <v>48.3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9563310</v>
      </c>
      <c r="S25" s="609"/>
      <c r="T25" s="609"/>
      <c r="U25" s="609"/>
      <c r="V25" s="609"/>
      <c r="W25" s="609"/>
      <c r="X25" s="609"/>
      <c r="Y25" s="610"/>
      <c r="Z25" s="646">
        <v>57.2</v>
      </c>
      <c r="AA25" s="646"/>
      <c r="AB25" s="646"/>
      <c r="AC25" s="646"/>
      <c r="AD25" s="647">
        <v>9472894</v>
      </c>
      <c r="AE25" s="647"/>
      <c r="AF25" s="647"/>
      <c r="AG25" s="647"/>
      <c r="AH25" s="647"/>
      <c r="AI25" s="647"/>
      <c r="AJ25" s="647"/>
      <c r="AK25" s="647"/>
      <c r="AL25" s="611">
        <v>99.3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2673224</v>
      </c>
      <c r="CS25" s="621"/>
      <c r="CT25" s="621"/>
      <c r="CU25" s="621"/>
      <c r="CV25" s="621"/>
      <c r="CW25" s="621"/>
      <c r="CX25" s="621"/>
      <c r="CY25" s="622"/>
      <c r="CZ25" s="611">
        <v>16.600000000000001</v>
      </c>
      <c r="DA25" s="623"/>
      <c r="DB25" s="623"/>
      <c r="DC25" s="624"/>
      <c r="DD25" s="614">
        <v>2278983</v>
      </c>
      <c r="DE25" s="621"/>
      <c r="DF25" s="621"/>
      <c r="DG25" s="621"/>
      <c r="DH25" s="621"/>
      <c r="DI25" s="621"/>
      <c r="DJ25" s="621"/>
      <c r="DK25" s="622"/>
      <c r="DL25" s="614">
        <v>2265463</v>
      </c>
      <c r="DM25" s="621"/>
      <c r="DN25" s="621"/>
      <c r="DO25" s="621"/>
      <c r="DP25" s="621"/>
      <c r="DQ25" s="621"/>
      <c r="DR25" s="621"/>
      <c r="DS25" s="621"/>
      <c r="DT25" s="621"/>
      <c r="DU25" s="621"/>
      <c r="DV25" s="622"/>
      <c r="DW25" s="611">
        <v>23.6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4301</v>
      </c>
      <c r="S26" s="609"/>
      <c r="T26" s="609"/>
      <c r="U26" s="609"/>
      <c r="V26" s="609"/>
      <c r="W26" s="609"/>
      <c r="X26" s="609"/>
      <c r="Y26" s="610"/>
      <c r="Z26" s="646">
        <v>0</v>
      </c>
      <c r="AA26" s="646"/>
      <c r="AB26" s="646"/>
      <c r="AC26" s="646"/>
      <c r="AD26" s="647">
        <v>4301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1616305</v>
      </c>
      <c r="CS26" s="609"/>
      <c r="CT26" s="609"/>
      <c r="CU26" s="609"/>
      <c r="CV26" s="609"/>
      <c r="CW26" s="609"/>
      <c r="CX26" s="609"/>
      <c r="CY26" s="610"/>
      <c r="CZ26" s="611">
        <v>10.1</v>
      </c>
      <c r="DA26" s="623"/>
      <c r="DB26" s="623"/>
      <c r="DC26" s="624"/>
      <c r="DD26" s="614">
        <v>1399979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41460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6021309</v>
      </c>
      <c r="BH27" s="609"/>
      <c r="BI27" s="609"/>
      <c r="BJ27" s="609"/>
      <c r="BK27" s="609"/>
      <c r="BL27" s="609"/>
      <c r="BM27" s="609"/>
      <c r="BN27" s="610"/>
      <c r="BO27" s="646">
        <v>100</v>
      </c>
      <c r="BP27" s="646"/>
      <c r="BQ27" s="646"/>
      <c r="BR27" s="646"/>
      <c r="BS27" s="647">
        <v>67300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3975628</v>
      </c>
      <c r="CS27" s="621"/>
      <c r="CT27" s="621"/>
      <c r="CU27" s="621"/>
      <c r="CV27" s="621"/>
      <c r="CW27" s="621"/>
      <c r="CX27" s="621"/>
      <c r="CY27" s="622"/>
      <c r="CZ27" s="611">
        <v>24.8</v>
      </c>
      <c r="DA27" s="623"/>
      <c r="DB27" s="623"/>
      <c r="DC27" s="624"/>
      <c r="DD27" s="614">
        <v>1511411</v>
      </c>
      <c r="DE27" s="621"/>
      <c r="DF27" s="621"/>
      <c r="DG27" s="621"/>
      <c r="DH27" s="621"/>
      <c r="DI27" s="621"/>
      <c r="DJ27" s="621"/>
      <c r="DK27" s="622"/>
      <c r="DL27" s="614">
        <v>1088962</v>
      </c>
      <c r="DM27" s="621"/>
      <c r="DN27" s="621"/>
      <c r="DO27" s="621"/>
      <c r="DP27" s="621"/>
      <c r="DQ27" s="621"/>
      <c r="DR27" s="621"/>
      <c r="DS27" s="621"/>
      <c r="DT27" s="621"/>
      <c r="DU27" s="621"/>
      <c r="DV27" s="622"/>
      <c r="DW27" s="611">
        <v>11.4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184777</v>
      </c>
      <c r="S28" s="609"/>
      <c r="T28" s="609"/>
      <c r="U28" s="609"/>
      <c r="V28" s="609"/>
      <c r="W28" s="609"/>
      <c r="X28" s="609"/>
      <c r="Y28" s="610"/>
      <c r="Z28" s="646">
        <v>1.1000000000000001</v>
      </c>
      <c r="AA28" s="646"/>
      <c r="AB28" s="646"/>
      <c r="AC28" s="646"/>
      <c r="AD28" s="647">
        <v>38667</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1275332</v>
      </c>
      <c r="CS28" s="609"/>
      <c r="CT28" s="609"/>
      <c r="CU28" s="609"/>
      <c r="CV28" s="609"/>
      <c r="CW28" s="609"/>
      <c r="CX28" s="609"/>
      <c r="CY28" s="610"/>
      <c r="CZ28" s="611">
        <v>7.9</v>
      </c>
      <c r="DA28" s="623"/>
      <c r="DB28" s="623"/>
      <c r="DC28" s="624"/>
      <c r="DD28" s="614">
        <v>1275332</v>
      </c>
      <c r="DE28" s="609"/>
      <c r="DF28" s="609"/>
      <c r="DG28" s="609"/>
      <c r="DH28" s="609"/>
      <c r="DI28" s="609"/>
      <c r="DJ28" s="609"/>
      <c r="DK28" s="610"/>
      <c r="DL28" s="614">
        <v>1275332</v>
      </c>
      <c r="DM28" s="609"/>
      <c r="DN28" s="609"/>
      <c r="DO28" s="609"/>
      <c r="DP28" s="609"/>
      <c r="DQ28" s="609"/>
      <c r="DR28" s="609"/>
      <c r="DS28" s="609"/>
      <c r="DT28" s="609"/>
      <c r="DU28" s="609"/>
      <c r="DV28" s="610"/>
      <c r="DW28" s="611">
        <v>13.3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85852</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1275332</v>
      </c>
      <c r="CS29" s="621"/>
      <c r="CT29" s="621"/>
      <c r="CU29" s="621"/>
      <c r="CV29" s="621"/>
      <c r="CW29" s="621"/>
      <c r="CX29" s="621"/>
      <c r="CY29" s="622"/>
      <c r="CZ29" s="611">
        <v>7.9</v>
      </c>
      <c r="DA29" s="623"/>
      <c r="DB29" s="623"/>
      <c r="DC29" s="624"/>
      <c r="DD29" s="614">
        <v>1275332</v>
      </c>
      <c r="DE29" s="621"/>
      <c r="DF29" s="621"/>
      <c r="DG29" s="621"/>
      <c r="DH29" s="621"/>
      <c r="DI29" s="621"/>
      <c r="DJ29" s="621"/>
      <c r="DK29" s="622"/>
      <c r="DL29" s="614">
        <v>1275332</v>
      </c>
      <c r="DM29" s="621"/>
      <c r="DN29" s="621"/>
      <c r="DO29" s="621"/>
      <c r="DP29" s="621"/>
      <c r="DQ29" s="621"/>
      <c r="DR29" s="621"/>
      <c r="DS29" s="621"/>
      <c r="DT29" s="621"/>
      <c r="DU29" s="621"/>
      <c r="DV29" s="622"/>
      <c r="DW29" s="611">
        <v>13.3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2878793</v>
      </c>
      <c r="S30" s="609"/>
      <c r="T30" s="609"/>
      <c r="U30" s="609"/>
      <c r="V30" s="609"/>
      <c r="W30" s="609"/>
      <c r="X30" s="609"/>
      <c r="Y30" s="610"/>
      <c r="Z30" s="646">
        <v>17.2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1240342</v>
      </c>
      <c r="CS30" s="609"/>
      <c r="CT30" s="609"/>
      <c r="CU30" s="609"/>
      <c r="CV30" s="609"/>
      <c r="CW30" s="609"/>
      <c r="CX30" s="609"/>
      <c r="CY30" s="610"/>
      <c r="CZ30" s="611">
        <v>7.7</v>
      </c>
      <c r="DA30" s="623"/>
      <c r="DB30" s="623"/>
      <c r="DC30" s="624"/>
      <c r="DD30" s="614">
        <v>1240342</v>
      </c>
      <c r="DE30" s="609"/>
      <c r="DF30" s="609"/>
      <c r="DG30" s="609"/>
      <c r="DH30" s="609"/>
      <c r="DI30" s="609"/>
      <c r="DJ30" s="609"/>
      <c r="DK30" s="610"/>
      <c r="DL30" s="614">
        <v>1240342</v>
      </c>
      <c r="DM30" s="609"/>
      <c r="DN30" s="609"/>
      <c r="DO30" s="609"/>
      <c r="DP30" s="609"/>
      <c r="DQ30" s="609"/>
      <c r="DR30" s="609"/>
      <c r="DS30" s="609"/>
      <c r="DT30" s="609"/>
      <c r="DU30" s="609"/>
      <c r="DV30" s="610"/>
      <c r="DW30" s="611">
        <v>12.9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98.7</v>
      </c>
      <c r="BN31" s="671"/>
      <c r="BO31" s="671"/>
      <c r="BP31" s="671"/>
      <c r="BQ31" s="673"/>
      <c r="BR31" s="670">
        <v>99.5</v>
      </c>
      <c r="BS31" s="671"/>
      <c r="BT31" s="671"/>
      <c r="BU31" s="671"/>
      <c r="BV31" s="671"/>
      <c r="BW31" s="671"/>
      <c r="BX31" s="672">
        <v>98.6</v>
      </c>
      <c r="BY31" s="671"/>
      <c r="BZ31" s="671"/>
      <c r="CA31" s="671"/>
      <c r="CB31" s="673"/>
      <c r="CD31" s="629"/>
      <c r="CE31" s="630"/>
      <c r="CF31" s="605" t="s">
        <v>300</v>
      </c>
      <c r="CG31" s="606"/>
      <c r="CH31" s="606"/>
      <c r="CI31" s="606"/>
      <c r="CJ31" s="606"/>
      <c r="CK31" s="606"/>
      <c r="CL31" s="606"/>
      <c r="CM31" s="606"/>
      <c r="CN31" s="606"/>
      <c r="CO31" s="606"/>
      <c r="CP31" s="606"/>
      <c r="CQ31" s="607"/>
      <c r="CR31" s="608">
        <v>34990</v>
      </c>
      <c r="CS31" s="621"/>
      <c r="CT31" s="621"/>
      <c r="CU31" s="621"/>
      <c r="CV31" s="621"/>
      <c r="CW31" s="621"/>
      <c r="CX31" s="621"/>
      <c r="CY31" s="622"/>
      <c r="CZ31" s="611">
        <v>0.2</v>
      </c>
      <c r="DA31" s="623"/>
      <c r="DB31" s="623"/>
      <c r="DC31" s="624"/>
      <c r="DD31" s="614">
        <v>34990</v>
      </c>
      <c r="DE31" s="621"/>
      <c r="DF31" s="621"/>
      <c r="DG31" s="621"/>
      <c r="DH31" s="621"/>
      <c r="DI31" s="621"/>
      <c r="DJ31" s="621"/>
      <c r="DK31" s="622"/>
      <c r="DL31" s="614">
        <v>34990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1125400</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v>
      </c>
      <c r="BN32" s="621"/>
      <c r="BO32" s="621"/>
      <c r="BP32" s="621"/>
      <c r="BQ32" s="644"/>
      <c r="BR32" s="674">
        <v>99.2</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21094</v>
      </c>
      <c r="S33" s="609"/>
      <c r="T33" s="609"/>
      <c r="U33" s="609"/>
      <c r="V33" s="609"/>
      <c r="W33" s="609"/>
      <c r="X33" s="609"/>
      <c r="Y33" s="610"/>
      <c r="Z33" s="646">
        <v>0.1</v>
      </c>
      <c r="AA33" s="646"/>
      <c r="AB33" s="646"/>
      <c r="AC33" s="646"/>
      <c r="AD33" s="647">
        <v>13284</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99.8</v>
      </c>
      <c r="BH33" s="593"/>
      <c r="BI33" s="593"/>
      <c r="BJ33" s="593"/>
      <c r="BK33" s="593"/>
      <c r="BL33" s="593"/>
      <c r="BM33" s="639">
        <v>99.5</v>
      </c>
      <c r="BN33" s="593"/>
      <c r="BO33" s="593"/>
      <c r="BP33" s="593"/>
      <c r="BQ33" s="656"/>
      <c r="BR33" s="669">
        <v>99.7</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5818770</v>
      </c>
      <c r="CS33" s="621"/>
      <c r="CT33" s="621"/>
      <c r="CU33" s="621"/>
      <c r="CV33" s="621"/>
      <c r="CW33" s="621"/>
      <c r="CX33" s="621"/>
      <c r="CY33" s="622"/>
      <c r="CZ33" s="611">
        <v>36.200000000000003</v>
      </c>
      <c r="DA33" s="623"/>
      <c r="DB33" s="623"/>
      <c r="DC33" s="624"/>
      <c r="DD33" s="614">
        <v>5077453</v>
      </c>
      <c r="DE33" s="621"/>
      <c r="DF33" s="621"/>
      <c r="DG33" s="621"/>
      <c r="DH33" s="621"/>
      <c r="DI33" s="621"/>
      <c r="DJ33" s="621"/>
      <c r="DK33" s="622"/>
      <c r="DL33" s="614">
        <v>4229665</v>
      </c>
      <c r="DM33" s="621"/>
      <c r="DN33" s="621"/>
      <c r="DO33" s="621"/>
      <c r="DP33" s="621"/>
      <c r="DQ33" s="621"/>
      <c r="DR33" s="621"/>
      <c r="DS33" s="621"/>
      <c r="DT33" s="621"/>
      <c r="DU33" s="621"/>
      <c r="DV33" s="622"/>
      <c r="DW33" s="611">
        <v>44.1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36596</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2730880</v>
      </c>
      <c r="CS34" s="609"/>
      <c r="CT34" s="609"/>
      <c r="CU34" s="609"/>
      <c r="CV34" s="609"/>
      <c r="CW34" s="609"/>
      <c r="CX34" s="609"/>
      <c r="CY34" s="610"/>
      <c r="CZ34" s="611">
        <v>17</v>
      </c>
      <c r="DA34" s="623"/>
      <c r="DB34" s="623"/>
      <c r="DC34" s="624"/>
      <c r="DD34" s="614">
        <v>2317081</v>
      </c>
      <c r="DE34" s="609"/>
      <c r="DF34" s="609"/>
      <c r="DG34" s="609"/>
      <c r="DH34" s="609"/>
      <c r="DI34" s="609"/>
      <c r="DJ34" s="609"/>
      <c r="DK34" s="610"/>
      <c r="DL34" s="614">
        <v>2090506</v>
      </c>
      <c r="DM34" s="609"/>
      <c r="DN34" s="609"/>
      <c r="DO34" s="609"/>
      <c r="DP34" s="609"/>
      <c r="DQ34" s="609"/>
      <c r="DR34" s="609"/>
      <c r="DS34" s="609"/>
      <c r="DT34" s="609"/>
      <c r="DU34" s="609"/>
      <c r="DV34" s="610"/>
      <c r="DW34" s="611">
        <v>21.8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236494</v>
      </c>
      <c r="S35" s="609"/>
      <c r="T35" s="609"/>
      <c r="U35" s="609"/>
      <c r="V35" s="609"/>
      <c r="W35" s="609"/>
      <c r="X35" s="609"/>
      <c r="Y35" s="610"/>
      <c r="Z35" s="646">
        <v>1.4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166423</v>
      </c>
      <c r="CS35" s="621"/>
      <c r="CT35" s="621"/>
      <c r="CU35" s="621"/>
      <c r="CV35" s="621"/>
      <c r="CW35" s="621"/>
      <c r="CX35" s="621"/>
      <c r="CY35" s="622"/>
      <c r="CZ35" s="611">
        <v>1</v>
      </c>
      <c r="DA35" s="623"/>
      <c r="DB35" s="623"/>
      <c r="DC35" s="624"/>
      <c r="DD35" s="614">
        <v>160659</v>
      </c>
      <c r="DE35" s="621"/>
      <c r="DF35" s="621"/>
      <c r="DG35" s="621"/>
      <c r="DH35" s="621"/>
      <c r="DI35" s="621"/>
      <c r="DJ35" s="621"/>
      <c r="DK35" s="622"/>
      <c r="DL35" s="614">
        <v>130783</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643221</v>
      </c>
      <c r="S36" s="609"/>
      <c r="T36" s="609"/>
      <c r="U36" s="609"/>
      <c r="V36" s="609"/>
      <c r="W36" s="609"/>
      <c r="X36" s="609"/>
      <c r="Y36" s="610"/>
      <c r="Z36" s="646">
        <v>3.8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1471380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5055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1366067</v>
      </c>
      <c r="CS36" s="609"/>
      <c r="CT36" s="609"/>
      <c r="CU36" s="609"/>
      <c r="CV36" s="609"/>
      <c r="CW36" s="609"/>
      <c r="CX36" s="609"/>
      <c r="CY36" s="610"/>
      <c r="CZ36" s="611">
        <v>8.5</v>
      </c>
      <c r="DA36" s="623"/>
      <c r="DB36" s="623"/>
      <c r="DC36" s="624"/>
      <c r="DD36" s="614">
        <v>1271606</v>
      </c>
      <c r="DE36" s="609"/>
      <c r="DF36" s="609"/>
      <c r="DG36" s="609"/>
      <c r="DH36" s="609"/>
      <c r="DI36" s="609"/>
      <c r="DJ36" s="609"/>
      <c r="DK36" s="610"/>
      <c r="DL36" s="614">
        <v>955625</v>
      </c>
      <c r="DM36" s="609"/>
      <c r="DN36" s="609"/>
      <c r="DO36" s="609"/>
      <c r="DP36" s="609"/>
      <c r="DQ36" s="609"/>
      <c r="DR36" s="609"/>
      <c r="DS36" s="609"/>
      <c r="DT36" s="609"/>
      <c r="DU36" s="609"/>
      <c r="DV36" s="610"/>
      <c r="DW36" s="611">
        <v>10</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225548</v>
      </c>
      <c r="S37" s="609"/>
      <c r="T37" s="609"/>
      <c r="U37" s="609"/>
      <c r="V37" s="609"/>
      <c r="W37" s="609"/>
      <c r="X37" s="609"/>
      <c r="Y37" s="610"/>
      <c r="Z37" s="646">
        <v>1.3</v>
      </c>
      <c r="AA37" s="646"/>
      <c r="AB37" s="646"/>
      <c r="AC37" s="646"/>
      <c r="AD37" s="647">
        <v>13462</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166900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-3616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93544</v>
      </c>
      <c r="CS37" s="621"/>
      <c r="CT37" s="621"/>
      <c r="CU37" s="621"/>
      <c r="CV37" s="621"/>
      <c r="CW37" s="621"/>
      <c r="CX37" s="621"/>
      <c r="CY37" s="622"/>
      <c r="CZ37" s="611">
        <v>0.6</v>
      </c>
      <c r="DA37" s="623"/>
      <c r="DB37" s="623"/>
      <c r="DC37" s="624"/>
      <c r="DD37" s="614">
        <v>56041</v>
      </c>
      <c r="DE37" s="621"/>
      <c r="DF37" s="621"/>
      <c r="DG37" s="621"/>
      <c r="DH37" s="621"/>
      <c r="DI37" s="621"/>
      <c r="DJ37" s="621"/>
      <c r="DK37" s="622"/>
      <c r="DL37" s="614">
        <v>56041</v>
      </c>
      <c r="DM37" s="621"/>
      <c r="DN37" s="621"/>
      <c r="DO37" s="621"/>
      <c r="DP37" s="621"/>
      <c r="DQ37" s="621"/>
      <c r="DR37" s="621"/>
      <c r="DS37" s="621"/>
      <c r="DT37" s="621"/>
      <c r="DU37" s="621"/>
      <c r="DV37" s="622"/>
      <c r="DW37" s="611">
        <v>0.6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1677966</v>
      </c>
      <c r="S38" s="609"/>
      <c r="T38" s="609"/>
      <c r="U38" s="609"/>
      <c r="V38" s="609"/>
      <c r="W38" s="609"/>
      <c r="X38" s="609"/>
      <c r="Y38" s="610"/>
      <c r="Z38" s="646">
        <v>10</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6644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4629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1297836</v>
      </c>
      <c r="CS38" s="609"/>
      <c r="CT38" s="609"/>
      <c r="CU38" s="609"/>
      <c r="CV38" s="609"/>
      <c r="CW38" s="609"/>
      <c r="CX38" s="609"/>
      <c r="CY38" s="610"/>
      <c r="CZ38" s="611">
        <v>8.1</v>
      </c>
      <c r="DA38" s="623"/>
      <c r="DB38" s="623"/>
      <c r="DC38" s="624"/>
      <c r="DD38" s="614">
        <v>1086540</v>
      </c>
      <c r="DE38" s="609"/>
      <c r="DF38" s="609"/>
      <c r="DG38" s="609"/>
      <c r="DH38" s="609"/>
      <c r="DI38" s="609"/>
      <c r="DJ38" s="609"/>
      <c r="DK38" s="610"/>
      <c r="DL38" s="614">
        <v>1052568</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6734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247714</v>
      </c>
      <c r="CS39" s="621"/>
      <c r="CT39" s="621"/>
      <c r="CU39" s="621"/>
      <c r="CV39" s="621"/>
      <c r="CW39" s="621"/>
      <c r="CX39" s="621"/>
      <c r="CY39" s="622"/>
      <c r="CZ39" s="611">
        <v>1.5</v>
      </c>
      <c r="DA39" s="623"/>
      <c r="DB39" s="623"/>
      <c r="DC39" s="624"/>
      <c r="DD39" s="614">
        <v>241384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48866</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9850</v>
      </c>
      <c r="CS40" s="609"/>
      <c r="CT40" s="609"/>
      <c r="CU40" s="609"/>
      <c r="CV40" s="609"/>
      <c r="CW40" s="609"/>
      <c r="CX40" s="609"/>
      <c r="CY40" s="610"/>
      <c r="CZ40" s="611">
        <v>0.1</v>
      </c>
      <c r="DA40" s="623"/>
      <c r="DB40" s="623"/>
      <c r="DC40" s="624"/>
      <c r="DD40" s="614">
        <v>183</v>
      </c>
      <c r="DE40" s="609"/>
      <c r="DF40" s="609"/>
      <c r="DG40" s="609"/>
      <c r="DH40" s="609"/>
      <c r="DI40" s="609"/>
      <c r="DJ40" s="609"/>
      <c r="DK40" s="610"/>
      <c r="DL40" s="614">
        <v>183</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16724812</v>
      </c>
      <c r="S41" s="633"/>
      <c r="T41" s="633"/>
      <c r="U41" s="633"/>
      <c r="V41" s="633"/>
      <c r="W41" s="633"/>
      <c r="X41" s="633"/>
      <c r="Y41" s="636"/>
      <c r="Z41" s="637">
        <v>100</v>
      </c>
      <c r="AA41" s="637"/>
      <c r="AB41" s="637"/>
      <c r="AC41" s="637"/>
      <c r="AD41" s="638">
        <v>9542608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240140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1057696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323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2319743</v>
      </c>
      <c r="CS42" s="621"/>
      <c r="CT42" s="621"/>
      <c r="CU42" s="621"/>
      <c r="CV42" s="621"/>
      <c r="CW42" s="621"/>
      <c r="CX42" s="621"/>
      <c r="CY42" s="622"/>
      <c r="CZ42" s="611">
        <v>14.4</v>
      </c>
      <c r="DA42" s="623"/>
      <c r="DB42" s="623"/>
      <c r="DC42" s="624"/>
      <c r="DD42" s="614">
        <v>206474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39015</v>
      </c>
      <c r="CS43" s="621"/>
      <c r="CT43" s="621"/>
      <c r="CU43" s="621"/>
      <c r="CV43" s="621"/>
      <c r="CW43" s="621"/>
      <c r="CX43" s="621"/>
      <c r="CY43" s="622"/>
      <c r="CZ43" s="611">
        <v>0.2</v>
      </c>
      <c r="DA43" s="623"/>
      <c r="DB43" s="623"/>
      <c r="DC43" s="624"/>
      <c r="DD43" s="614">
        <v>39015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2319743</v>
      </c>
      <c r="CS44" s="609"/>
      <c r="CT44" s="609"/>
      <c r="CU44" s="609"/>
      <c r="CV44" s="609"/>
      <c r="CW44" s="609"/>
      <c r="CX44" s="609"/>
      <c r="CY44" s="610"/>
      <c r="CZ44" s="611">
        <v>14.4</v>
      </c>
      <c r="DA44" s="612"/>
      <c r="DB44" s="612"/>
      <c r="DC44" s="613"/>
      <c r="DD44" s="614">
        <v>206474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1267792</v>
      </c>
      <c r="CS45" s="621"/>
      <c r="CT45" s="621"/>
      <c r="CU45" s="621"/>
      <c r="CV45" s="621"/>
      <c r="CW45" s="621"/>
      <c r="CX45" s="621"/>
      <c r="CY45" s="622"/>
      <c r="CZ45" s="611">
        <v>7.9</v>
      </c>
      <c r="DA45" s="623"/>
      <c r="DB45" s="623"/>
      <c r="DC45" s="624"/>
      <c r="DD45" s="614">
        <v>39013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1051951</v>
      </c>
      <c r="CS46" s="609"/>
      <c r="CT46" s="609"/>
      <c r="CU46" s="609"/>
      <c r="CV46" s="609"/>
      <c r="CW46" s="609"/>
      <c r="CX46" s="609"/>
      <c r="CY46" s="610"/>
      <c r="CZ46" s="611">
        <v>6.5</v>
      </c>
      <c r="DA46" s="612"/>
      <c r="DB46" s="612"/>
      <c r="DC46" s="613"/>
      <c r="DD46" s="614">
        <v>167461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16062697</v>
      </c>
      <c r="CS49" s="593"/>
      <c r="CT49" s="593"/>
      <c r="CU49" s="593"/>
      <c r="CV49" s="593"/>
      <c r="CW49" s="593"/>
      <c r="CX49" s="593"/>
      <c r="CY49" s="594"/>
      <c r="CZ49" s="595">
        <v>100</v>
      </c>
      <c r="DA49" s="596"/>
      <c r="DB49" s="596"/>
      <c r="DC49" s="597"/>
      <c r="DD49" s="598">
        <v>10349653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bmmdDX4vLXxfu7ZyV7zOQDqxZ7BPwz4iXIFyrxzHpt5q6kN8kgH2+vcXxwWMR3QCJW1Xox39WbqWeqYtLtrtA==" saltValue="fRnjTl2M71Ecyd7G4Vl6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O1" zoomScale="85" zoomScaleNormal="85" zoomScaleSheetLayoutView="70" workbookViewId="0">
      <selection activeCell="AU60" sqref="AU60:AY60"/>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16724</v>
      </c>
      <c r="R7" s="1090"/>
      <c r="S7" s="1090"/>
      <c r="T7" s="1090"/>
      <c r="U7" s="1090"/>
      <c r="V7" s="1090">
        <v>16063</v>
      </c>
      <c r="W7" s="1090"/>
      <c r="X7" s="1090"/>
      <c r="Y7" s="1090"/>
      <c r="Z7" s="1090"/>
      <c r="AA7" s="1090">
        <v>661</v>
      </c>
      <c r="AB7" s="1090"/>
      <c r="AC7" s="1090"/>
      <c r="AD7" s="1090"/>
      <c r="AE7" s="1091"/>
      <c r="AF7" s="1092">
        <v>637</v>
      </c>
      <c r="AG7" s="1093"/>
      <c r="AH7" s="1093"/>
      <c r="AI7" s="1093"/>
      <c r="AJ7" s="1094"/>
      <c r="AK7" s="1095">
        <v>241</v>
      </c>
      <c r="AL7" s="1096"/>
      <c r="AM7" s="1096"/>
      <c r="AN7" s="1096"/>
      <c r="AO7" s="1096"/>
      <c r="AP7" s="1096">
        <v>10901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13</v>
      </c>
      <c r="R8" s="1026"/>
      <c r="S8" s="1026"/>
      <c r="T8" s="1026"/>
      <c r="U8" s="1026"/>
      <c r="V8" s="1026">
        <v>12</v>
      </c>
      <c r="W8" s="1026"/>
      <c r="X8" s="1026"/>
      <c r="Y8" s="1026"/>
      <c r="Z8" s="1026"/>
      <c r="AA8" s="1026">
        <v>1</v>
      </c>
      <c r="AB8" s="1026"/>
      <c r="AC8" s="1026"/>
      <c r="AD8" s="1026"/>
      <c r="AE8" s="1027"/>
      <c r="AF8" s="1022">
        <v>1</v>
      </c>
      <c r="AG8" s="1023"/>
      <c r="AH8" s="1023"/>
      <c r="AI8" s="1023"/>
      <c r="AJ8" s="1024"/>
      <c r="AK8" s="1067">
        <v>7</v>
      </c>
      <c r="AL8" s="1068"/>
      <c r="AM8" s="1068"/>
      <c r="AN8" s="1068"/>
      <c r="AO8" s="1068"/>
      <c r="AP8" s="1068" t="s">
        <v>545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16737</v>
      </c>
      <c r="R23" s="1048"/>
      <c r="S23" s="1048"/>
      <c r="T23" s="1048"/>
      <c r="U23" s="1048"/>
      <c r="V23" s="1048">
        <v>16075</v>
      </c>
      <c r="W23" s="1048"/>
      <c r="X23" s="1048"/>
      <c r="Y23" s="1048"/>
      <c r="Z23" s="1048"/>
      <c r="AA23" s="1048">
        <v>662</v>
      </c>
      <c r="AB23" s="1048"/>
      <c r="AC23" s="1048"/>
      <c r="AD23" s="1048"/>
      <c r="AE23" s="1055"/>
      <c r="AF23" s="1056">
        <v>638</v>
      </c>
      <c r="AG23" s="1048"/>
      <c r="AH23" s="1048"/>
      <c r="AI23" s="1048"/>
      <c r="AJ23" s="1057"/>
      <c r="AK23" s="1058"/>
      <c r="AL23" s="1059"/>
      <c r="AM23" s="1059"/>
      <c r="AN23" s="1059"/>
      <c r="AO23" s="1059"/>
      <c r="AP23" s="1048">
        <v>10901</v>
      </c>
      <c r="AQ23" s="1048"/>
      <c r="AR23" s="1048"/>
      <c r="AS23" s="1048"/>
      <c r="AT23" s="1048"/>
      <c r="AU23" s="1049"/>
      <c r="AV23" s="1049"/>
      <c r="AW23" s="1049"/>
      <c r="AX23" s="1049"/>
      <c r="AY23" s="1050"/>
      <c r="AZ23" s="1051" t="s">
        <v>545</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3269</v>
      </c>
      <c r="R28" s="1038"/>
      <c r="S28" s="1038"/>
      <c r="T28" s="1038"/>
      <c r="U28" s="1038"/>
      <c r="V28" s="1038">
        <v>3264</v>
      </c>
      <c r="W28" s="1038"/>
      <c r="X28" s="1038"/>
      <c r="Y28" s="1038"/>
      <c r="Z28" s="1038"/>
      <c r="AA28" s="1038">
        <v>5</v>
      </c>
      <c r="AB28" s="1038"/>
      <c r="AC28" s="1038"/>
      <c r="AD28" s="1038"/>
      <c r="AE28" s="1039"/>
      <c r="AF28" s="1040">
        <v>5</v>
      </c>
      <c r="AG28" s="1038"/>
      <c r="AH28" s="1038"/>
      <c r="AI28" s="1038"/>
      <c r="AJ28" s="1041"/>
      <c r="AK28" s="1029">
        <v>240</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3381</v>
      </c>
      <c r="R29" s="1026"/>
      <c r="S29" s="1026"/>
      <c r="T29" s="1026"/>
      <c r="U29" s="1026"/>
      <c r="V29" s="1026">
        <v>3231</v>
      </c>
      <c r="W29" s="1026"/>
      <c r="X29" s="1026"/>
      <c r="Y29" s="1026"/>
      <c r="Z29" s="1026"/>
      <c r="AA29" s="1026">
        <v>149</v>
      </c>
      <c r="AB29" s="1026"/>
      <c r="AC29" s="1026"/>
      <c r="AD29" s="1026"/>
      <c r="AE29" s="1027"/>
      <c r="AF29" s="1022">
        <v>149</v>
      </c>
      <c r="AG29" s="1023"/>
      <c r="AH29" s="1023"/>
      <c r="AI29" s="1023"/>
      <c r="AJ29" s="1024"/>
      <c r="AK29" s="967">
        <v>548</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649</v>
      </c>
      <c r="R30" s="1026"/>
      <c r="S30" s="1026"/>
      <c r="T30" s="1026"/>
      <c r="U30" s="1026"/>
      <c r="V30" s="1026">
        <v>649</v>
      </c>
      <c r="W30" s="1026"/>
      <c r="X30" s="1026"/>
      <c r="Y30" s="1026"/>
      <c r="Z30" s="1026"/>
      <c r="AA30" s="1026">
        <v>0</v>
      </c>
      <c r="AB30" s="1026"/>
      <c r="AC30" s="1026"/>
      <c r="AD30" s="1026"/>
      <c r="AE30" s="1027"/>
      <c r="AF30" s="1022">
        <v>0</v>
      </c>
      <c r="AG30" s="1023"/>
      <c r="AH30" s="1023"/>
      <c r="AI30" s="1023"/>
      <c r="AJ30" s="1024"/>
      <c r="AK30" s="967">
        <v>96</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1042</v>
      </c>
      <c r="R31" s="1026"/>
      <c r="S31" s="1026"/>
      <c r="T31" s="1026"/>
      <c r="U31" s="1026"/>
      <c r="V31" s="1026">
        <v>968</v>
      </c>
      <c r="W31" s="1026"/>
      <c r="X31" s="1026"/>
      <c r="Y31" s="1026"/>
      <c r="Z31" s="1026"/>
      <c r="AA31" s="1026">
        <v>75</v>
      </c>
      <c r="AB31" s="1026"/>
      <c r="AC31" s="1026"/>
      <c r="AD31" s="1026"/>
      <c r="AE31" s="1027"/>
      <c r="AF31" s="1022">
        <v>1451</v>
      </c>
      <c r="AG31" s="1023"/>
      <c r="AH31" s="1023"/>
      <c r="AI31" s="1023"/>
      <c r="AJ31" s="1024"/>
      <c r="AK31" s="967">
        <v>6</v>
      </c>
      <c r="AL31" s="958"/>
      <c r="AM31" s="958"/>
      <c r="AN31" s="958"/>
      <c r="AO31" s="958"/>
      <c r="AP31" s="958">
        <v>969</v>
      </c>
      <c r="AQ31" s="958"/>
      <c r="AR31" s="958"/>
      <c r="AS31" s="958"/>
      <c r="AT31" s="958"/>
      <c r="AU31" s="958">
        <v>2</v>
      </c>
      <c r="AV31" s="958"/>
      <c r="AW31" s="958"/>
      <c r="AX31" s="958"/>
      <c r="AY31" s="958"/>
      <c r="AZ31" s="1028">
        <v>0</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884</v>
      </c>
      <c r="R32" s="1026"/>
      <c r="S32" s="1026"/>
      <c r="T32" s="1026"/>
      <c r="U32" s="1026"/>
      <c r="V32" s="1026">
        <v>799</v>
      </c>
      <c r="W32" s="1026"/>
      <c r="X32" s="1026"/>
      <c r="Y32" s="1026"/>
      <c r="Z32" s="1026"/>
      <c r="AA32" s="1026">
        <v>84</v>
      </c>
      <c r="AB32" s="1026"/>
      <c r="AC32" s="1026"/>
      <c r="AD32" s="1026"/>
      <c r="AE32" s="1027"/>
      <c r="AF32" s="1022">
        <v>131</v>
      </c>
      <c r="AG32" s="1023"/>
      <c r="AH32" s="1023"/>
      <c r="AI32" s="1023"/>
      <c r="AJ32" s="1024"/>
      <c r="AK32" s="967">
        <v>167</v>
      </c>
      <c r="AL32" s="958"/>
      <c r="AM32" s="958"/>
      <c r="AN32" s="958"/>
      <c r="AO32" s="958"/>
      <c r="AP32" s="958">
        <v>3228</v>
      </c>
      <c r="AQ32" s="958"/>
      <c r="AR32" s="958"/>
      <c r="AS32" s="958"/>
      <c r="AT32" s="958"/>
      <c r="AU32" s="958">
        <v>668</v>
      </c>
      <c r="AV32" s="958"/>
      <c r="AW32" s="958"/>
      <c r="AX32" s="958"/>
      <c r="AY32" s="958"/>
      <c r="AZ32" s="1028">
        <v>0</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1737</v>
      </c>
      <c r="AG63" s="946"/>
      <c r="AH63" s="946"/>
      <c r="AI63" s="946"/>
      <c r="AJ63" s="1009"/>
      <c r="AK63" s="1010"/>
      <c r="AL63" s="950"/>
      <c r="AM63" s="950"/>
      <c r="AN63" s="950"/>
      <c r="AO63" s="950"/>
      <c r="AP63" s="946">
        <v>4197</v>
      </c>
      <c r="AQ63" s="946"/>
      <c r="AR63" s="946"/>
      <c r="AS63" s="946"/>
      <c r="AT63" s="946"/>
      <c r="AU63" s="946">
        <v>670</v>
      </c>
      <c r="AV63" s="946"/>
      <c r="AW63" s="946"/>
      <c r="AX63" s="946"/>
      <c r="AY63" s="946"/>
      <c r="AZ63" s="1004"/>
      <c r="BA63" s="1004"/>
      <c r="BB63" s="1004"/>
      <c r="BC63" s="1004"/>
      <c r="BD63" s="1004"/>
      <c r="BE63" s="947"/>
      <c r="BF63" s="947"/>
      <c r="BG63" s="947"/>
      <c r="BH63" s="947"/>
      <c r="BI63" s="948"/>
      <c r="BJ63" s="1005" t="s">
        <v>545</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546</v>
      </c>
      <c r="C68" s="973"/>
      <c r="D68" s="973"/>
      <c r="E68" s="973"/>
      <c r="F68" s="973"/>
      <c r="G68" s="973"/>
      <c r="H68" s="973"/>
      <c r="I68" s="973"/>
      <c r="J68" s="973"/>
      <c r="K68" s="973"/>
      <c r="L68" s="973"/>
      <c r="M68" s="973"/>
      <c r="N68" s="973"/>
      <c r="O68" s="973"/>
      <c r="P68" s="974"/>
      <c r="Q68" s="975">
        <v>275</v>
      </c>
      <c r="R68" s="969"/>
      <c r="S68" s="969"/>
      <c r="T68" s="969"/>
      <c r="U68" s="969"/>
      <c r="V68" s="969">
        <v>264</v>
      </c>
      <c r="W68" s="969"/>
      <c r="X68" s="969"/>
      <c r="Y68" s="969"/>
      <c r="Z68" s="969"/>
      <c r="AA68" s="969">
        <v>12</v>
      </c>
      <c r="AB68" s="969"/>
      <c r="AC68" s="969"/>
      <c r="AD68" s="969"/>
      <c r="AE68" s="969"/>
      <c r="AF68" s="969">
        <v>12</v>
      </c>
      <c r="AG68" s="969"/>
      <c r="AH68" s="969"/>
      <c r="AI68" s="969"/>
      <c r="AJ68" s="969"/>
      <c r="AK68" s="969">
        <v>1</v>
      </c>
      <c r="AL68" s="969"/>
      <c r="AM68" s="969"/>
      <c r="AN68" s="969"/>
      <c r="AO68" s="969"/>
      <c r="AP68" s="969" t="s">
        <v>545</v>
      </c>
      <c r="AQ68" s="969"/>
      <c r="AR68" s="969"/>
      <c r="AS68" s="969"/>
      <c r="AT68" s="969"/>
      <c r="AU68" s="969"/>
      <c r="AV68" s="969"/>
      <c r="AW68" s="969"/>
      <c r="AX68" s="969"/>
      <c r="AY68" s="969"/>
      <c r="AZ68" s="970" t="s">
        <v>551</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547</v>
      </c>
      <c r="C69" s="962"/>
      <c r="D69" s="962"/>
      <c r="E69" s="962"/>
      <c r="F69" s="962"/>
      <c r="G69" s="962"/>
      <c r="H69" s="962"/>
      <c r="I69" s="962"/>
      <c r="J69" s="962"/>
      <c r="K69" s="962"/>
      <c r="L69" s="962"/>
      <c r="M69" s="962"/>
      <c r="N69" s="962"/>
      <c r="O69" s="962"/>
      <c r="P69" s="963"/>
      <c r="Q69" s="964">
        <v>133</v>
      </c>
      <c r="R69" s="958"/>
      <c r="S69" s="958"/>
      <c r="T69" s="958"/>
      <c r="U69" s="958"/>
      <c r="V69" s="958">
        <v>132</v>
      </c>
      <c r="W69" s="958"/>
      <c r="X69" s="958"/>
      <c r="Y69" s="958"/>
      <c r="Z69" s="958"/>
      <c r="AA69" s="958">
        <v>1</v>
      </c>
      <c r="AB69" s="958"/>
      <c r="AC69" s="958"/>
      <c r="AD69" s="958"/>
      <c r="AE69" s="958"/>
      <c r="AF69" s="958">
        <v>1</v>
      </c>
      <c r="AG69" s="958"/>
      <c r="AH69" s="958"/>
      <c r="AI69" s="958"/>
      <c r="AJ69" s="958"/>
      <c r="AK69" s="958" t="s">
        <v>545</v>
      </c>
      <c r="AL69" s="958"/>
      <c r="AM69" s="958"/>
      <c r="AN69" s="958"/>
      <c r="AO69" s="958"/>
      <c r="AP69" s="958" t="s">
        <v>545</v>
      </c>
      <c r="AQ69" s="958"/>
      <c r="AR69" s="958"/>
      <c r="AS69" s="958"/>
      <c r="AT69" s="958"/>
      <c r="AU69" s="958"/>
      <c r="AV69" s="958"/>
      <c r="AW69" s="958"/>
      <c r="AX69" s="958"/>
      <c r="AY69" s="958"/>
      <c r="AZ69" s="959" t="s">
        <v>551</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548</v>
      </c>
      <c r="C70" s="962"/>
      <c r="D70" s="962"/>
      <c r="E70" s="962"/>
      <c r="F70" s="962"/>
      <c r="G70" s="962"/>
      <c r="H70" s="962"/>
      <c r="I70" s="962"/>
      <c r="J70" s="962"/>
      <c r="K70" s="962"/>
      <c r="L70" s="962"/>
      <c r="M70" s="962"/>
      <c r="N70" s="962"/>
      <c r="O70" s="962"/>
      <c r="P70" s="963"/>
      <c r="Q70" s="964">
        <v>2263</v>
      </c>
      <c r="R70" s="958"/>
      <c r="S70" s="958"/>
      <c r="T70" s="958"/>
      <c r="U70" s="958"/>
      <c r="V70" s="958">
        <v>2225</v>
      </c>
      <c r="W70" s="958"/>
      <c r="X70" s="958"/>
      <c r="Y70" s="958"/>
      <c r="Z70" s="958"/>
      <c r="AA70" s="958">
        <v>38</v>
      </c>
      <c r="AB70" s="958"/>
      <c r="AC70" s="958"/>
      <c r="AD70" s="958"/>
      <c r="AE70" s="958"/>
      <c r="AF70" s="958">
        <v>38</v>
      </c>
      <c r="AG70" s="958"/>
      <c r="AH70" s="958"/>
      <c r="AI70" s="958"/>
      <c r="AJ70" s="958"/>
      <c r="AK70" s="958" t="s">
        <v>545</v>
      </c>
      <c r="AL70" s="958"/>
      <c r="AM70" s="958"/>
      <c r="AN70" s="958"/>
      <c r="AO70" s="958"/>
      <c r="AP70" s="958" t="s">
        <v>545</v>
      </c>
      <c r="AQ70" s="958"/>
      <c r="AR70" s="958"/>
      <c r="AS70" s="958"/>
      <c r="AT70" s="958"/>
      <c r="AU70" s="958"/>
      <c r="AV70" s="958"/>
      <c r="AW70" s="958"/>
      <c r="AX70" s="958"/>
      <c r="AY70" s="958"/>
      <c r="AZ70" s="959" t="s">
        <v>551</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548</v>
      </c>
      <c r="C71" s="962"/>
      <c r="D71" s="962"/>
      <c r="E71" s="962"/>
      <c r="F71" s="962"/>
      <c r="G71" s="962"/>
      <c r="H71" s="962"/>
      <c r="I71" s="962"/>
      <c r="J71" s="962"/>
      <c r="K71" s="962"/>
      <c r="L71" s="962"/>
      <c r="M71" s="962"/>
      <c r="N71" s="962"/>
      <c r="O71" s="962"/>
      <c r="P71" s="963"/>
      <c r="Q71" s="964">
        <v>924950</v>
      </c>
      <c r="R71" s="958"/>
      <c r="S71" s="958"/>
      <c r="T71" s="958"/>
      <c r="U71" s="958"/>
      <c r="V71" s="958">
        <v>909345</v>
      </c>
      <c r="W71" s="958"/>
      <c r="X71" s="958"/>
      <c r="Y71" s="958"/>
      <c r="Z71" s="958"/>
      <c r="AA71" s="958">
        <v>15606</v>
      </c>
      <c r="AB71" s="958"/>
      <c r="AC71" s="958"/>
      <c r="AD71" s="958"/>
      <c r="AE71" s="958"/>
      <c r="AF71" s="958">
        <v>15606</v>
      </c>
      <c r="AG71" s="958"/>
      <c r="AH71" s="958"/>
      <c r="AI71" s="958"/>
      <c r="AJ71" s="958"/>
      <c r="AK71" s="958">
        <v>9690</v>
      </c>
      <c r="AL71" s="958"/>
      <c r="AM71" s="958"/>
      <c r="AN71" s="958"/>
      <c r="AO71" s="958"/>
      <c r="AP71" s="958" t="s">
        <v>545</v>
      </c>
      <c r="AQ71" s="958"/>
      <c r="AR71" s="958"/>
      <c r="AS71" s="958"/>
      <c r="AT71" s="958"/>
      <c r="AU71" s="958"/>
      <c r="AV71" s="958"/>
      <c r="AW71" s="958"/>
      <c r="AX71" s="958"/>
      <c r="AY71" s="958"/>
      <c r="AZ71" s="959" t="s">
        <v>552</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549</v>
      </c>
      <c r="C72" s="962"/>
      <c r="D72" s="962"/>
      <c r="E72" s="962"/>
      <c r="F72" s="962"/>
      <c r="G72" s="962"/>
      <c r="H72" s="962"/>
      <c r="I72" s="962"/>
      <c r="J72" s="962"/>
      <c r="K72" s="962"/>
      <c r="L72" s="962"/>
      <c r="M72" s="962"/>
      <c r="N72" s="962"/>
      <c r="O72" s="962"/>
      <c r="P72" s="963"/>
      <c r="Q72" s="964">
        <v>22583</v>
      </c>
      <c r="R72" s="958"/>
      <c r="S72" s="958"/>
      <c r="T72" s="958"/>
      <c r="U72" s="958"/>
      <c r="V72" s="958">
        <v>21732</v>
      </c>
      <c r="W72" s="958"/>
      <c r="X72" s="958"/>
      <c r="Y72" s="958"/>
      <c r="Z72" s="958"/>
      <c r="AA72" s="958">
        <v>851</v>
      </c>
      <c r="AB72" s="958"/>
      <c r="AC72" s="958"/>
      <c r="AD72" s="958"/>
      <c r="AE72" s="958"/>
      <c r="AF72" s="958">
        <v>851</v>
      </c>
      <c r="AG72" s="958"/>
      <c r="AH72" s="958"/>
      <c r="AI72" s="958"/>
      <c r="AJ72" s="958"/>
      <c r="AK72" s="958">
        <v>21</v>
      </c>
      <c r="AL72" s="958"/>
      <c r="AM72" s="958"/>
      <c r="AN72" s="958"/>
      <c r="AO72" s="958"/>
      <c r="AP72" s="958" t="s">
        <v>545</v>
      </c>
      <c r="AQ72" s="958"/>
      <c r="AR72" s="958"/>
      <c r="AS72" s="958"/>
      <c r="AT72" s="958"/>
      <c r="AU72" s="958"/>
      <c r="AV72" s="958"/>
      <c r="AW72" s="958"/>
      <c r="AX72" s="958"/>
      <c r="AY72" s="958"/>
      <c r="AZ72" s="959" t="s">
        <v>551</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549</v>
      </c>
      <c r="C73" s="962"/>
      <c r="D73" s="962"/>
      <c r="E73" s="962"/>
      <c r="F73" s="962"/>
      <c r="G73" s="962"/>
      <c r="H73" s="962"/>
      <c r="I73" s="962"/>
      <c r="J73" s="962"/>
      <c r="K73" s="962"/>
      <c r="L73" s="962"/>
      <c r="M73" s="962"/>
      <c r="N73" s="962"/>
      <c r="O73" s="962"/>
      <c r="P73" s="963"/>
      <c r="Q73" s="964">
        <v>138</v>
      </c>
      <c r="R73" s="958"/>
      <c r="S73" s="958"/>
      <c r="T73" s="958"/>
      <c r="U73" s="958"/>
      <c r="V73" s="958">
        <v>94</v>
      </c>
      <c r="W73" s="958"/>
      <c r="X73" s="958"/>
      <c r="Y73" s="958"/>
      <c r="Z73" s="958"/>
      <c r="AA73" s="958">
        <v>44</v>
      </c>
      <c r="AB73" s="958"/>
      <c r="AC73" s="958"/>
      <c r="AD73" s="958"/>
      <c r="AE73" s="958"/>
      <c r="AF73" s="958">
        <v>44</v>
      </c>
      <c r="AG73" s="958"/>
      <c r="AH73" s="958"/>
      <c r="AI73" s="958"/>
      <c r="AJ73" s="958"/>
      <c r="AK73" s="958" t="s">
        <v>545</v>
      </c>
      <c r="AL73" s="958"/>
      <c r="AM73" s="958"/>
      <c r="AN73" s="958"/>
      <c r="AO73" s="958"/>
      <c r="AP73" s="958" t="s">
        <v>545</v>
      </c>
      <c r="AQ73" s="958"/>
      <c r="AR73" s="958"/>
      <c r="AS73" s="958"/>
      <c r="AT73" s="958"/>
      <c r="AU73" s="958"/>
      <c r="AV73" s="958"/>
      <c r="AW73" s="958"/>
      <c r="AX73" s="958"/>
      <c r="AY73" s="958"/>
      <c r="AZ73" s="959" t="s">
        <v>553</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550</v>
      </c>
      <c r="C74" s="962"/>
      <c r="D74" s="962"/>
      <c r="E74" s="962"/>
      <c r="F74" s="962"/>
      <c r="G74" s="962"/>
      <c r="H74" s="962"/>
      <c r="I74" s="962"/>
      <c r="J74" s="962"/>
      <c r="K74" s="962"/>
      <c r="L74" s="962"/>
      <c r="M74" s="962"/>
      <c r="N74" s="962"/>
      <c r="O74" s="962"/>
      <c r="P74" s="963"/>
      <c r="Q74" s="964">
        <v>308</v>
      </c>
      <c r="R74" s="958"/>
      <c r="S74" s="958"/>
      <c r="T74" s="958"/>
      <c r="U74" s="958"/>
      <c r="V74" s="958">
        <v>290</v>
      </c>
      <c r="W74" s="958"/>
      <c r="X74" s="958"/>
      <c r="Y74" s="958"/>
      <c r="Z74" s="958"/>
      <c r="AA74" s="958">
        <v>18</v>
      </c>
      <c r="AB74" s="958"/>
      <c r="AC74" s="958"/>
      <c r="AD74" s="958"/>
      <c r="AE74" s="958"/>
      <c r="AF74" s="958">
        <v>18</v>
      </c>
      <c r="AG74" s="958"/>
      <c r="AH74" s="958"/>
      <c r="AI74" s="958"/>
      <c r="AJ74" s="958"/>
      <c r="AK74" s="958">
        <v>7</v>
      </c>
      <c r="AL74" s="958"/>
      <c r="AM74" s="958"/>
      <c r="AN74" s="958"/>
      <c r="AO74" s="958"/>
      <c r="AP74" s="958" t="s">
        <v>545</v>
      </c>
      <c r="AQ74" s="958"/>
      <c r="AR74" s="958"/>
      <c r="AS74" s="958"/>
      <c r="AT74" s="958"/>
      <c r="AU74" s="958"/>
      <c r="AV74" s="958"/>
      <c r="AW74" s="958"/>
      <c r="AX74" s="958"/>
      <c r="AY74" s="958"/>
      <c r="AZ74" s="959" t="s">
        <v>551</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16570</v>
      </c>
      <c r="AG88" s="946"/>
      <c r="AH88" s="946"/>
      <c r="AI88" s="946"/>
      <c r="AJ88" s="946"/>
      <c r="AK88" s="950"/>
      <c r="AL88" s="950"/>
      <c r="AM88" s="950"/>
      <c r="AN88" s="950"/>
      <c r="AO88" s="950"/>
      <c r="AP88" s="946" t="s">
        <v>545</v>
      </c>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1216845</v>
      </c>
      <c r="AB110" s="876"/>
      <c r="AC110" s="876"/>
      <c r="AD110" s="876"/>
      <c r="AE110" s="877"/>
      <c r="AF110" s="878">
        <v>1311859</v>
      </c>
      <c r="AG110" s="876"/>
      <c r="AH110" s="876"/>
      <c r="AI110" s="876"/>
      <c r="AJ110" s="877"/>
      <c r="AK110" s="878">
        <v>1275332</v>
      </c>
      <c r="AL110" s="876"/>
      <c r="AM110" s="876"/>
      <c r="AN110" s="876"/>
      <c r="AO110" s="877"/>
      <c r="AP110" s="879">
        <v>15.2</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10590931</v>
      </c>
      <c r="BR110" s="829"/>
      <c r="BS110" s="829"/>
      <c r="BT110" s="829"/>
      <c r="BU110" s="829"/>
      <c r="BV110" s="829">
        <v>10463519</v>
      </c>
      <c r="BW110" s="829"/>
      <c r="BX110" s="829"/>
      <c r="BY110" s="829"/>
      <c r="BZ110" s="829"/>
      <c r="CA110" s="829">
        <v>10901143</v>
      </c>
      <c r="CB110" s="829"/>
      <c r="CC110" s="829"/>
      <c r="CD110" s="829"/>
      <c r="CE110" s="829"/>
      <c r="CF110" s="853">
        <v>129.9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210000</v>
      </c>
      <c r="BR111" s="804"/>
      <c r="BS111" s="804"/>
      <c r="BT111" s="804"/>
      <c r="BU111" s="804"/>
      <c r="BV111" s="804">
        <v>200000</v>
      </c>
      <c r="BW111" s="804"/>
      <c r="BX111" s="804"/>
      <c r="BY111" s="804"/>
      <c r="BZ111" s="804"/>
      <c r="CA111" s="804">
        <v>190000</v>
      </c>
      <c r="CB111" s="804"/>
      <c r="CC111" s="804"/>
      <c r="CD111" s="804"/>
      <c r="CE111" s="804"/>
      <c r="CF111" s="862">
        <v>2.2999999999999998</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712444</v>
      </c>
      <c r="BR112" s="804"/>
      <c r="BS112" s="804"/>
      <c r="BT112" s="804"/>
      <c r="BU112" s="804"/>
      <c r="BV112" s="804">
        <v>623420</v>
      </c>
      <c r="BW112" s="804"/>
      <c r="BX112" s="804"/>
      <c r="BY112" s="804"/>
      <c r="BZ112" s="804"/>
      <c r="CA112" s="804">
        <v>670092</v>
      </c>
      <c r="CB112" s="804"/>
      <c r="CC112" s="804"/>
      <c r="CD112" s="804"/>
      <c r="CE112" s="804"/>
      <c r="CF112" s="862">
        <v>8</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93991</v>
      </c>
      <c r="AB113" s="906"/>
      <c r="AC113" s="906"/>
      <c r="AD113" s="906"/>
      <c r="AE113" s="907"/>
      <c r="AF113" s="908">
        <v>80567</v>
      </c>
      <c r="AG113" s="906"/>
      <c r="AH113" s="906"/>
      <c r="AI113" s="906"/>
      <c r="AJ113" s="907"/>
      <c r="AK113" s="908">
        <v>105021</v>
      </c>
      <c r="AL113" s="906"/>
      <c r="AM113" s="906"/>
      <c r="AN113" s="906"/>
      <c r="AO113" s="907"/>
      <c r="AP113" s="909">
        <v>1.3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v>96864</v>
      </c>
      <c r="BW114" s="804"/>
      <c r="BX114" s="804"/>
      <c r="BY114" s="804"/>
      <c r="BZ114" s="804"/>
      <c r="CA114" s="804">
        <v>40907</v>
      </c>
      <c r="CB114" s="804"/>
      <c r="CC114" s="804"/>
      <c r="CD114" s="804"/>
      <c r="CE114" s="804"/>
      <c r="CF114" s="862">
        <v>0.5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10000</v>
      </c>
      <c r="AB115" s="906"/>
      <c r="AC115" s="906"/>
      <c r="AD115" s="906"/>
      <c r="AE115" s="907"/>
      <c r="AF115" s="908">
        <v>10000</v>
      </c>
      <c r="AG115" s="906"/>
      <c r="AH115" s="906"/>
      <c r="AI115" s="906"/>
      <c r="AJ115" s="907"/>
      <c r="AK115" s="908">
        <v>10000</v>
      </c>
      <c r="AL115" s="906"/>
      <c r="AM115" s="906"/>
      <c r="AN115" s="906"/>
      <c r="AO115" s="907"/>
      <c r="AP115" s="909">
        <v>0.1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1320836</v>
      </c>
      <c r="AB117" s="890"/>
      <c r="AC117" s="890"/>
      <c r="AD117" s="890"/>
      <c r="AE117" s="891"/>
      <c r="AF117" s="892">
        <v>1402426</v>
      </c>
      <c r="AG117" s="890"/>
      <c r="AH117" s="890"/>
      <c r="AI117" s="890"/>
      <c r="AJ117" s="891"/>
      <c r="AK117" s="892">
        <v>1390353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11513375</v>
      </c>
      <c r="BR119" s="832"/>
      <c r="BS119" s="832"/>
      <c r="BT119" s="832"/>
      <c r="BU119" s="832"/>
      <c r="BV119" s="832">
        <v>11383803</v>
      </c>
      <c r="BW119" s="832"/>
      <c r="BX119" s="832"/>
      <c r="BY119" s="832"/>
      <c r="BZ119" s="832"/>
      <c r="CA119" s="832">
        <v>11802142</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210000</v>
      </c>
      <c r="DH119" s="751"/>
      <c r="DI119" s="751"/>
      <c r="DJ119" s="751"/>
      <c r="DK119" s="752"/>
      <c r="DL119" s="753">
        <v>200000</v>
      </c>
      <c r="DM119" s="751"/>
      <c r="DN119" s="751"/>
      <c r="DO119" s="751"/>
      <c r="DP119" s="752"/>
      <c r="DQ119" s="753">
        <v>190000</v>
      </c>
      <c r="DR119" s="751"/>
      <c r="DS119" s="751"/>
      <c r="DT119" s="751"/>
      <c r="DU119" s="752"/>
      <c r="DV119" s="835">
        <v>2.2999999999999998</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3213119</v>
      </c>
      <c r="BR120" s="829"/>
      <c r="BS120" s="829"/>
      <c r="BT120" s="829"/>
      <c r="BU120" s="829"/>
      <c r="BV120" s="829">
        <v>2905838</v>
      </c>
      <c r="BW120" s="829"/>
      <c r="BX120" s="829"/>
      <c r="BY120" s="829"/>
      <c r="BZ120" s="829"/>
      <c r="CA120" s="829">
        <v>2986637</v>
      </c>
      <c r="CB120" s="829"/>
      <c r="CC120" s="829"/>
      <c r="CD120" s="829"/>
      <c r="CE120" s="829"/>
      <c r="CF120" s="853">
        <v>35.6</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711397</v>
      </c>
      <c r="DH120" s="829"/>
      <c r="DI120" s="829"/>
      <c r="DJ120" s="829"/>
      <c r="DK120" s="829"/>
      <c r="DL120" s="829">
        <v>621364</v>
      </c>
      <c r="DM120" s="829"/>
      <c r="DN120" s="829"/>
      <c r="DO120" s="829"/>
      <c r="DP120" s="829"/>
      <c r="DQ120" s="829">
        <v>668155</v>
      </c>
      <c r="DR120" s="829"/>
      <c r="DS120" s="829"/>
      <c r="DT120" s="829"/>
      <c r="DU120" s="829"/>
      <c r="DV120" s="830">
        <v>8</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1047</v>
      </c>
      <c r="DH121" s="804"/>
      <c r="DI121" s="804"/>
      <c r="DJ121" s="804"/>
      <c r="DK121" s="804"/>
      <c r="DL121" s="804">
        <v>2056</v>
      </c>
      <c r="DM121" s="804"/>
      <c r="DN121" s="804"/>
      <c r="DO121" s="804"/>
      <c r="DP121" s="804"/>
      <c r="DQ121" s="804">
        <v>1937</v>
      </c>
      <c r="DR121" s="804"/>
      <c r="DS121" s="804"/>
      <c r="DT121" s="804"/>
      <c r="DU121" s="804"/>
      <c r="DV121" s="781">
        <v>0</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9494743</v>
      </c>
      <c r="BR122" s="832"/>
      <c r="BS122" s="832"/>
      <c r="BT122" s="832"/>
      <c r="BU122" s="832"/>
      <c r="BV122" s="832">
        <v>9267001</v>
      </c>
      <c r="BW122" s="832"/>
      <c r="BX122" s="832"/>
      <c r="BY122" s="832"/>
      <c r="BZ122" s="832"/>
      <c r="CA122" s="832">
        <v>9222499</v>
      </c>
      <c r="CB122" s="832"/>
      <c r="CC122" s="832"/>
      <c r="CD122" s="832"/>
      <c r="CE122" s="832"/>
      <c r="CF122" s="833">
        <v>109.9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12707862</v>
      </c>
      <c r="BR123" s="820"/>
      <c r="BS123" s="820"/>
      <c r="BT123" s="820"/>
      <c r="BU123" s="820"/>
      <c r="BV123" s="820">
        <v>12172839</v>
      </c>
      <c r="BW123" s="820"/>
      <c r="BX123" s="820"/>
      <c r="BY123" s="820"/>
      <c r="BZ123" s="820"/>
      <c r="CA123" s="820">
        <v>12209136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10000</v>
      </c>
      <c r="AB126" s="767"/>
      <c r="AC126" s="767"/>
      <c r="AD126" s="767"/>
      <c r="AE126" s="768"/>
      <c r="AF126" s="769">
        <v>10000</v>
      </c>
      <c r="AG126" s="767"/>
      <c r="AH126" s="767"/>
      <c r="AI126" s="767"/>
      <c r="AJ126" s="768"/>
      <c r="AK126" s="769">
        <v>10000</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13.48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8638669</v>
      </c>
      <c r="AB129" s="767"/>
      <c r="AC129" s="767"/>
      <c r="AD129" s="767"/>
      <c r="AE129" s="768"/>
      <c r="AF129" s="769">
        <v>8925374</v>
      </c>
      <c r="AG129" s="767"/>
      <c r="AH129" s="767"/>
      <c r="AI129" s="767"/>
      <c r="AJ129" s="768"/>
      <c r="AK129" s="769">
        <v>9187129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18.48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822011</v>
      </c>
      <c r="AB130" s="767"/>
      <c r="AC130" s="767"/>
      <c r="AD130" s="767"/>
      <c r="AE130" s="768"/>
      <c r="AF130" s="769">
        <v>809338</v>
      </c>
      <c r="AG130" s="767"/>
      <c r="AH130" s="767"/>
      <c r="AI130" s="767"/>
      <c r="AJ130" s="768"/>
      <c r="AK130" s="769">
        <v>797965</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7816658</v>
      </c>
      <c r="AB131" s="751"/>
      <c r="AC131" s="751"/>
      <c r="AD131" s="751"/>
      <c r="AE131" s="752"/>
      <c r="AF131" s="753">
        <v>8116036</v>
      </c>
      <c r="AG131" s="751"/>
      <c r="AH131" s="751"/>
      <c r="AI131" s="751"/>
      <c r="AJ131" s="752"/>
      <c r="AK131" s="753">
        <v>8389164</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6.3815635789999998</v>
      </c>
      <c r="AB132" s="732"/>
      <c r="AC132" s="732"/>
      <c r="AD132" s="732"/>
      <c r="AE132" s="733"/>
      <c r="AF132" s="734">
        <v>7.3076068169999999</v>
      </c>
      <c r="AG132" s="732"/>
      <c r="AH132" s="732"/>
      <c r="AI132" s="732"/>
      <c r="AJ132" s="733"/>
      <c r="AK132" s="734">
        <v>7.0613472330000002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6.2</v>
      </c>
      <c r="AB133" s="711"/>
      <c r="AC133" s="711"/>
      <c r="AD133" s="711"/>
      <c r="AE133" s="712"/>
      <c r="AF133" s="710">
        <v>6.6</v>
      </c>
      <c r="AG133" s="711"/>
      <c r="AH133" s="711"/>
      <c r="AI133" s="711"/>
      <c r="AJ133" s="712"/>
      <c r="AK133" s="710">
        <v>6.9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mQe7whPiDc+RwRcFcWMceerHkOncyi5M8gu8U1fLEK9TLkVL/gx0uXGlJ26+wM0QshqkPBXb+rcm3QqnSRBjQ==" saltValue="X4FlBed4Kczb7JtKGPeE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 bottom="0" header="0" footer="0"/>
  <pageSetup paperSize="8" scale="4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75" zoomScale="115" zoomScaleNormal="85" zoomScaleSheetLayoutView="115" workbookViewId="0">
      <selection activeCell="B1" sqref="B1"/>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WQAgJGkKyvDgFUuDUXylaj44V13rg+ghQBjIQLpk6JmGTTfY3TkaGjDQ+NHrin4xL4N3DUek3TZF8z9bkA7lQ==" saltValue="soYgnypuO5BgUm7LoJEgY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hz+iT8bF+eBvAT5G8ULXu1K0RcaJiiyQnu9JX45u/atcJJIbQF8Y9JaM58TM0Rp0UEG0/SawVzyM9PRbgX+uA==" saltValue="SzqfHHLVxxZzJcB2qTLRF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2673224</v>
      </c>
      <c r="AP9" s="262">
        <v>59350</v>
      </c>
      <c r="AQ9" s="263">
        <v>72090</v>
      </c>
      <c r="AR9" s="264">
        <v>-17.7</v>
      </c>
    </row>
    <row r="10" spans="1:46" ht="13.5" customHeight="1" x14ac:dyDescent="0.2">
      <c r="A10" s="247"/>
      <c r="AK10" s="1117" t="s">
        <v>484</v>
      </c>
      <c r="AL10" s="1118"/>
      <c r="AM10" s="1118"/>
      <c r="AN10" s="1119"/>
      <c r="AO10" s="265">
        <v>13062</v>
      </c>
      <c r="AP10" s="265">
        <v>290</v>
      </c>
      <c r="AQ10" s="266">
        <v>9072</v>
      </c>
      <c r="AR10" s="267">
        <v>-96.8</v>
      </c>
    </row>
    <row r="11" spans="1:46" ht="13.5" customHeight="1" x14ac:dyDescent="0.2">
      <c r="A11" s="247"/>
      <c r="AK11" s="1117" t="s">
        <v>485</v>
      </c>
      <c r="AL11" s="1118"/>
      <c r="AM11" s="1118"/>
      <c r="AN11" s="1119"/>
      <c r="AO11" s="265">
        <v>14710</v>
      </c>
      <c r="AP11" s="265">
        <v>327</v>
      </c>
      <c r="AQ11" s="266">
        <v>383</v>
      </c>
      <c r="AR11" s="267">
        <v>-14.6</v>
      </c>
    </row>
    <row r="12" spans="1:46" ht="13.5" customHeight="1" x14ac:dyDescent="0.2">
      <c r="A12" s="247"/>
      <c r="AK12" s="1117" t="s">
        <v>486</v>
      </c>
      <c r="AL12" s="1118"/>
      <c r="AM12" s="1118"/>
      <c r="AN12" s="1119"/>
      <c r="AO12" s="265" t="s">
        <v>487</v>
      </c>
      <c r="AP12" s="265" t="s">
        <v>487</v>
      </c>
      <c r="AQ12" s="266">
        <v>26</v>
      </c>
      <c r="AR12" s="267" t="s">
        <v>487</v>
      </c>
    </row>
    <row r="13" spans="1:46" ht="13.5" customHeight="1" x14ac:dyDescent="0.2">
      <c r="A13" s="247"/>
      <c r="AK13" s="1117" t="s">
        <v>488</v>
      </c>
      <c r="AL13" s="1118"/>
      <c r="AM13" s="1118"/>
      <c r="AN13" s="1119"/>
      <c r="AO13" s="265">
        <v>88266</v>
      </c>
      <c r="AP13" s="265">
        <v>1960</v>
      </c>
      <c r="AQ13" s="266">
        <v>2732</v>
      </c>
      <c r="AR13" s="267">
        <v>-28.3</v>
      </c>
    </row>
    <row r="14" spans="1:46" ht="13.5" customHeight="1" x14ac:dyDescent="0.2">
      <c r="A14" s="247"/>
      <c r="AK14" s="1117" t="s">
        <v>489</v>
      </c>
      <c r="AL14" s="1118"/>
      <c r="AM14" s="1118"/>
      <c r="AN14" s="1119"/>
      <c r="AO14" s="265">
        <v>39015</v>
      </c>
      <c r="AP14" s="265">
        <v>866</v>
      </c>
      <c r="AQ14" s="266">
        <v>1315</v>
      </c>
      <c r="AR14" s="267">
        <v>-34.1</v>
      </c>
    </row>
    <row r="15" spans="1:46" ht="13.5" customHeight="1" x14ac:dyDescent="0.2">
      <c r="A15" s="247"/>
      <c r="AK15" s="1120" t="s">
        <v>490</v>
      </c>
      <c r="AL15" s="1121"/>
      <c r="AM15" s="1121"/>
      <c r="AN15" s="1122"/>
      <c r="AO15" s="265">
        <v>-144756</v>
      </c>
      <c r="AP15" s="265">
        <v>-3214</v>
      </c>
      <c r="AQ15" s="266">
        <v>-4107</v>
      </c>
      <c r="AR15" s="267">
        <v>-21.7</v>
      </c>
    </row>
    <row r="16" spans="1:46" ht="13" x14ac:dyDescent="0.2">
      <c r="A16" s="247"/>
      <c r="AK16" s="1120" t="s">
        <v>177</v>
      </c>
      <c r="AL16" s="1121"/>
      <c r="AM16" s="1121"/>
      <c r="AN16" s="1122"/>
      <c r="AO16" s="265">
        <v>2683521</v>
      </c>
      <c r="AP16" s="265">
        <v>59578</v>
      </c>
      <c r="AQ16" s="266">
        <v>81511</v>
      </c>
      <c r="AR16" s="267">
        <v>-26.9</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6.04</v>
      </c>
      <c r="AP21" s="278">
        <v>6.74</v>
      </c>
      <c r="AQ21" s="279">
        <v>-0.7</v>
      </c>
      <c r="AS21" s="280"/>
      <c r="AT21" s="276"/>
    </row>
    <row r="22" spans="1:46" s="248" customFormat="1" ht="13" x14ac:dyDescent="0.2">
      <c r="A22" s="276"/>
      <c r="AK22" s="1123" t="s">
        <v>496</v>
      </c>
      <c r="AL22" s="1124"/>
      <c r="AM22" s="1124"/>
      <c r="AN22" s="1125"/>
      <c r="AO22" s="281">
        <v>99.8</v>
      </c>
      <c r="AP22" s="282">
        <v>97</v>
      </c>
      <c r="AQ22" s="283">
        <v>2.8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1275332</v>
      </c>
      <c r="AP32" s="291">
        <v>28314</v>
      </c>
      <c r="AQ32" s="292">
        <v>33695</v>
      </c>
      <c r="AR32" s="293">
        <v>-16</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t="s">
        <v>487</v>
      </c>
      <c r="AR34" s="293" t="s">
        <v>487</v>
      </c>
    </row>
    <row r="35" spans="1:46" ht="27" customHeight="1" x14ac:dyDescent="0.2">
      <c r="A35" s="247"/>
      <c r="AK35" s="1107" t="s">
        <v>503</v>
      </c>
      <c r="AL35" s="1108"/>
      <c r="AM35" s="1108"/>
      <c r="AN35" s="1109"/>
      <c r="AO35" s="291">
        <v>105021</v>
      </c>
      <c r="AP35" s="291">
        <v>2332</v>
      </c>
      <c r="AQ35" s="292">
        <v>8394</v>
      </c>
      <c r="AR35" s="293">
        <v>-72.2</v>
      </c>
    </row>
    <row r="36" spans="1:46" ht="27" customHeight="1" x14ac:dyDescent="0.2">
      <c r="A36" s="247"/>
      <c r="AK36" s="1107" t="s">
        <v>504</v>
      </c>
      <c r="AL36" s="1108"/>
      <c r="AM36" s="1108"/>
      <c r="AN36" s="1109"/>
      <c r="AO36" s="291" t="s">
        <v>487</v>
      </c>
      <c r="AP36" s="291" t="s">
        <v>487</v>
      </c>
      <c r="AQ36" s="292">
        <v>1998</v>
      </c>
      <c r="AR36" s="293" t="s">
        <v>487</v>
      </c>
    </row>
    <row r="37" spans="1:46" ht="13.5" customHeight="1" x14ac:dyDescent="0.2">
      <c r="A37" s="247"/>
      <c r="AK37" s="1107" t="s">
        <v>505</v>
      </c>
      <c r="AL37" s="1108"/>
      <c r="AM37" s="1108"/>
      <c r="AN37" s="1109"/>
      <c r="AO37" s="291">
        <v>10000</v>
      </c>
      <c r="AP37" s="291">
        <v>222</v>
      </c>
      <c r="AQ37" s="292">
        <v>1021</v>
      </c>
      <c r="AR37" s="293">
        <v>-78.3</v>
      </c>
    </row>
    <row r="38" spans="1:46" ht="27" customHeight="1" x14ac:dyDescent="0.2">
      <c r="A38" s="247"/>
      <c r="AK38" s="1110" t="s">
        <v>506</v>
      </c>
      <c r="AL38" s="1111"/>
      <c r="AM38" s="1111"/>
      <c r="AN38" s="1112"/>
      <c r="AO38" s="294" t="s">
        <v>487</v>
      </c>
      <c r="AP38" s="294" t="s">
        <v>487</v>
      </c>
      <c r="AQ38" s="295">
        <v>3</v>
      </c>
      <c r="AR38" s="283" t="s">
        <v>487</v>
      </c>
      <c r="AS38" s="290"/>
    </row>
    <row r="39" spans="1:46" ht="13" x14ac:dyDescent="0.2">
      <c r="A39" s="247"/>
      <c r="AK39" s="1110" t="s">
        <v>507</v>
      </c>
      <c r="AL39" s="1111"/>
      <c r="AM39" s="1111"/>
      <c r="AN39" s="1112"/>
      <c r="AO39" s="291" t="s">
        <v>487</v>
      </c>
      <c r="AP39" s="291" t="s">
        <v>487</v>
      </c>
      <c r="AQ39" s="292">
        <v>-3210</v>
      </c>
      <c r="AR39" s="293" t="s">
        <v>487</v>
      </c>
      <c r="AS39" s="290"/>
    </row>
    <row r="40" spans="1:46" ht="27" customHeight="1" x14ac:dyDescent="0.2">
      <c r="A40" s="247"/>
      <c r="AK40" s="1107" t="s">
        <v>508</v>
      </c>
      <c r="AL40" s="1108"/>
      <c r="AM40" s="1108"/>
      <c r="AN40" s="1109"/>
      <c r="AO40" s="291">
        <v>-797965</v>
      </c>
      <c r="AP40" s="291">
        <v>-17716</v>
      </c>
      <c r="AQ40" s="292">
        <v>-26336</v>
      </c>
      <c r="AR40" s="293">
        <v>-32.700000000000003</v>
      </c>
      <c r="AS40" s="290"/>
    </row>
    <row r="41" spans="1:46" ht="13" x14ac:dyDescent="0.2">
      <c r="A41" s="247"/>
      <c r="AK41" s="1113" t="s">
        <v>287</v>
      </c>
      <c r="AL41" s="1114"/>
      <c r="AM41" s="1114"/>
      <c r="AN41" s="1115"/>
      <c r="AO41" s="291">
        <v>592388</v>
      </c>
      <c r="AP41" s="291">
        <v>13152</v>
      </c>
      <c r="AQ41" s="292">
        <v>15565</v>
      </c>
      <c r="AR41" s="293">
        <v>-15.5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538938</v>
      </c>
      <c r="AN51" s="313">
        <v>11987</v>
      </c>
      <c r="AO51" s="314">
        <v>8.6</v>
      </c>
      <c r="AP51" s="315">
        <v>52068</v>
      </c>
      <c r="AQ51" s="316">
        <v>1.6</v>
      </c>
      <c r="AR51" s="317">
        <v>7</v>
      </c>
    </row>
    <row r="52" spans="1:44" ht="13" x14ac:dyDescent="0.2">
      <c r="A52" s="247"/>
      <c r="AK52" s="318"/>
      <c r="AL52" s="319" t="s">
        <v>518</v>
      </c>
      <c r="AM52" s="320">
        <v>341306</v>
      </c>
      <c r="AN52" s="321">
        <v>7591</v>
      </c>
      <c r="AO52" s="322">
        <v>-7.8</v>
      </c>
      <c r="AP52" s="323">
        <v>26936</v>
      </c>
      <c r="AQ52" s="324">
        <v>3.4</v>
      </c>
      <c r="AR52" s="325">
        <v>-11.2</v>
      </c>
    </row>
    <row r="53" spans="1:44" ht="13" x14ac:dyDescent="0.2">
      <c r="A53" s="247"/>
      <c r="AK53" s="303" t="s">
        <v>519</v>
      </c>
      <c r="AL53" s="304"/>
      <c r="AM53" s="312">
        <v>992811</v>
      </c>
      <c r="AN53" s="313">
        <v>22048</v>
      </c>
      <c r="AO53" s="314">
        <v>83.9</v>
      </c>
      <c r="AP53" s="315">
        <v>47161</v>
      </c>
      <c r="AQ53" s="316">
        <v>-9.4</v>
      </c>
      <c r="AR53" s="317">
        <v>93.3</v>
      </c>
    </row>
    <row r="54" spans="1:44" ht="13" x14ac:dyDescent="0.2">
      <c r="A54" s="247"/>
      <c r="AK54" s="318"/>
      <c r="AL54" s="319" t="s">
        <v>518</v>
      </c>
      <c r="AM54" s="320">
        <v>817687</v>
      </c>
      <c r="AN54" s="321">
        <v>18159</v>
      </c>
      <c r="AO54" s="322">
        <v>139.19999999999999</v>
      </c>
      <c r="AP54" s="323">
        <v>24595</v>
      </c>
      <c r="AQ54" s="324">
        <v>-8.6999999999999993</v>
      </c>
      <c r="AR54" s="325">
        <v>147.9</v>
      </c>
    </row>
    <row r="55" spans="1:44" ht="13" x14ac:dyDescent="0.2">
      <c r="A55" s="247"/>
      <c r="AK55" s="303" t="s">
        <v>520</v>
      </c>
      <c r="AL55" s="304"/>
      <c r="AM55" s="312">
        <v>677711</v>
      </c>
      <c r="AN55" s="313">
        <v>14987</v>
      </c>
      <c r="AO55" s="314">
        <v>-32</v>
      </c>
      <c r="AP55" s="315">
        <v>43423</v>
      </c>
      <c r="AQ55" s="316">
        <v>-7.9</v>
      </c>
      <c r="AR55" s="317">
        <v>-24.1</v>
      </c>
    </row>
    <row r="56" spans="1:44" ht="13" x14ac:dyDescent="0.2">
      <c r="A56" s="247"/>
      <c r="AK56" s="318"/>
      <c r="AL56" s="319" t="s">
        <v>518</v>
      </c>
      <c r="AM56" s="320">
        <v>421256</v>
      </c>
      <c r="AN56" s="321">
        <v>9315</v>
      </c>
      <c r="AO56" s="322">
        <v>-48.7</v>
      </c>
      <c r="AP56" s="323">
        <v>22207</v>
      </c>
      <c r="AQ56" s="324">
        <v>-9.6999999999999993</v>
      </c>
      <c r="AR56" s="325">
        <v>-39</v>
      </c>
    </row>
    <row r="57" spans="1:44" ht="13" x14ac:dyDescent="0.2">
      <c r="A57" s="247"/>
      <c r="AK57" s="303" t="s">
        <v>521</v>
      </c>
      <c r="AL57" s="304"/>
      <c r="AM57" s="312">
        <v>1592326</v>
      </c>
      <c r="AN57" s="313">
        <v>35350</v>
      </c>
      <c r="AO57" s="314">
        <v>135.9</v>
      </c>
      <c r="AP57" s="315">
        <v>45265</v>
      </c>
      <c r="AQ57" s="316">
        <v>4.2</v>
      </c>
      <c r="AR57" s="317">
        <v>131.69999999999999</v>
      </c>
    </row>
    <row r="58" spans="1:44" ht="13" x14ac:dyDescent="0.2">
      <c r="A58" s="247"/>
      <c r="AK58" s="318"/>
      <c r="AL58" s="319" t="s">
        <v>518</v>
      </c>
      <c r="AM58" s="320">
        <v>472110</v>
      </c>
      <c r="AN58" s="321">
        <v>10481</v>
      </c>
      <c r="AO58" s="322">
        <v>12.5</v>
      </c>
      <c r="AP58" s="323">
        <v>22600</v>
      </c>
      <c r="AQ58" s="324">
        <v>1.8</v>
      </c>
      <c r="AR58" s="325">
        <v>10.7</v>
      </c>
    </row>
    <row r="59" spans="1:44" ht="13" x14ac:dyDescent="0.2">
      <c r="A59" s="247"/>
      <c r="AK59" s="303" t="s">
        <v>522</v>
      </c>
      <c r="AL59" s="304"/>
      <c r="AM59" s="312">
        <v>2319743</v>
      </c>
      <c r="AN59" s="313">
        <v>51502</v>
      </c>
      <c r="AO59" s="314">
        <v>45.7</v>
      </c>
      <c r="AP59" s="315">
        <v>54621</v>
      </c>
      <c r="AQ59" s="316">
        <v>20.7</v>
      </c>
      <c r="AR59" s="317">
        <v>25</v>
      </c>
    </row>
    <row r="60" spans="1:44" ht="13" x14ac:dyDescent="0.2">
      <c r="A60" s="247"/>
      <c r="AK60" s="318"/>
      <c r="AL60" s="319" t="s">
        <v>518</v>
      </c>
      <c r="AM60" s="320">
        <v>1051951</v>
      </c>
      <c r="AN60" s="321">
        <v>23355</v>
      </c>
      <c r="AO60" s="322">
        <v>122.8</v>
      </c>
      <c r="AP60" s="323">
        <v>30892</v>
      </c>
      <c r="AQ60" s="324">
        <v>36.700000000000003</v>
      </c>
      <c r="AR60" s="325">
        <v>86.1</v>
      </c>
    </row>
    <row r="61" spans="1:44" ht="13" x14ac:dyDescent="0.2">
      <c r="A61" s="247"/>
      <c r="AK61" s="303" t="s">
        <v>523</v>
      </c>
      <c r="AL61" s="326"/>
      <c r="AM61" s="312">
        <v>1224306</v>
      </c>
      <c r="AN61" s="313">
        <v>27175</v>
      </c>
      <c r="AO61" s="314">
        <v>48.4</v>
      </c>
      <c r="AP61" s="315">
        <v>48508</v>
      </c>
      <c r="AQ61" s="327">
        <v>1.8</v>
      </c>
      <c r="AR61" s="317">
        <v>46.6</v>
      </c>
    </row>
    <row r="62" spans="1:44" ht="13" x14ac:dyDescent="0.2">
      <c r="A62" s="247"/>
      <c r="AK62" s="318"/>
      <c r="AL62" s="319" t="s">
        <v>518</v>
      </c>
      <c r="AM62" s="320">
        <v>620862</v>
      </c>
      <c r="AN62" s="321">
        <v>13780</v>
      </c>
      <c r="AO62" s="322">
        <v>43.6</v>
      </c>
      <c r="AP62" s="323">
        <v>25446</v>
      </c>
      <c r="AQ62" s="324">
        <v>4.7</v>
      </c>
      <c r="AR62" s="325">
        <v>38.9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MpttnMLQW9tA770NOpehUCRRMRojI0gUiB3FlYnS6zaEEbILaqQnJpmdq/ql37ZfOl/9F97HMvPwqgZyf8BHHA==" saltValue="2dmaNrJmYcfh6KT+X74i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3" zoomScale="40" zoomScaleNormal="4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RPtBWDy78l6CmLkjfo/3kl9n2dCFCzHR7AtcQJESBpuuzld8I9A2KjzjkIcXJ53tm9t3q5+NIlT1AVJORQQp2A==" saltValue="EL8rpHgIfrwvyIKMbq7sZ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0" zoomScale="40" zoomScaleNormal="40" zoomScaleSheetLayoutView="55" workbookViewId="0">
      <selection activeCell="AE99" sqref="AE99"/>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tPKwxqdaY3tas3SD1Szmby12sIiO41GBNx5ITy/QSTw7eTkqHvdIE4xhZuSEtq1ej9KaTogpimTI/x0J7aRV4w==" saltValue="U+0/094DA6ybS2CqdPKyD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8" zoomScale="40" zoomScaleNormal="4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10.14</v>
      </c>
      <c r="G47" s="12">
        <v>10.62</v>
      </c>
      <c r="H47" s="12">
        <v>11.69</v>
      </c>
      <c r="I47" s="12">
        <v>11.57</v>
      </c>
      <c r="J47" s="13">
        <v>12.88</v>
      </c>
    </row>
    <row r="48" spans="2:10" ht="57.75" customHeight="1" x14ac:dyDescent="0.2">
      <c r="B48" s="14"/>
      <c r="C48" s="1128" t="s">
        <v>4</v>
      </c>
      <c r="D48" s="1128"/>
      <c r="E48" s="1129"/>
      <c r="F48" s="15">
        <v>6.19</v>
      </c>
      <c r="G48" s="16">
        <v>7.33</v>
      </c>
      <c r="H48" s="16">
        <v>7.57</v>
      </c>
      <c r="I48" s="16">
        <v>6.87</v>
      </c>
      <c r="J48" s="17">
        <v>6.94</v>
      </c>
    </row>
    <row r="49" spans="2:10" ht="57.75" customHeight="1" thickBot="1" x14ac:dyDescent="0.25">
      <c r="B49" s="18"/>
      <c r="C49" s="1130" t="s">
        <v>5</v>
      </c>
      <c r="D49" s="1130"/>
      <c r="E49" s="1131"/>
      <c r="F49" s="19">
        <v>0.63</v>
      </c>
      <c r="G49" s="20">
        <v>2.61</v>
      </c>
      <c r="H49" s="20">
        <v>0.89</v>
      </c>
      <c r="I49" s="20" t="s">
        <v>530</v>
      </c>
      <c r="J49" s="21">
        <v>1.9</v>
      </c>
    </row>
    <row r="50" spans="2:10" ht="13" x14ac:dyDescent="0.2"/>
  </sheetData>
  <sheetProtection algorithmName="SHA-512" hashValue="nJ8Q/3y7pgpoHMnm3+MoLKm+XCIgPKpN1QmsgIaLzYuKEHdAm/GmlZrheQb+Dam4GY44ROc1DfV1TcyWNn7TNQ==" saltValue="1SFHyzi1wKUEQIKVlUnO2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S052</cp:lastModifiedBy>
  <cp:lastPrinted>2026-03-12T11:46:47Z</cp:lastPrinted>
  <dcterms:created xsi:type="dcterms:W3CDTF">2026-02-26T09:36:17Z</dcterms:created>
  <dcterms:modified xsi:type="dcterms:W3CDTF">2026-03-17T05:54:24Z</dcterms:modified>
  <cp:category/>
</cp:coreProperties>
</file>