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mc:Choice Requires="x15">
      <x15ac:absPath xmlns:x15ac="http://schemas.microsoft.com/office/spreadsheetml/2010/11/ac" url="R:\令和7年度\財政課\005_調査･照会\01_予算･事業費に関する調査\R8.3.3令和６年度財政状況資料集の作成及び提出について（依頼）\02起案\"/>
    </mc:Choice>
  </mc:AlternateContent>
  <xr:revisionPtr revIDLastSave="0" documentId="13_ncr:1_{0EE4F049-99A9-4D28-A137-C5166CD30555}" xr6:coauthVersionLast="47" xr6:coauthVersionMax="47" xr10:uidLastSave="{00000000-0000-0000-0000-000000000000}"/>
  <bookViews>
    <workbookView xWindow="-120" yWindow="-120" windowWidth="21840" windowHeight="13920" tabRatio="871"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35" i="10"/>
  <c r="C36" i="10" s="1"/>
  <c r="U34" i="10" s="1"/>
  <c r="U35" i="10" s="1"/>
  <c r="U36" i="10" s="1"/>
  <c r="CO34" i="10"/>
  <c r="BW34" i="10"/>
  <c r="BW35" i="10" s="1"/>
  <c r="BW36" i="10" s="1"/>
  <c r="BW37" i="10" s="1"/>
  <c r="BW38" i="10" s="1"/>
  <c r="BW39" i="10" s="1"/>
  <c r="BW40" i="10" s="1"/>
  <c r="BW41" i="10" s="1"/>
  <c r="BW42" i="10" s="1"/>
  <c r="BW43" i="10" s="1"/>
  <c r="BE34" i="10"/>
  <c r="AM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<sst xmlns="http://schemas.openxmlformats.org/spreadsheetml/2006/main" count="1096" uniqueCount="561">
  <si>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</si>
  <si>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</si>
  <si>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</si>
  <si>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</si>
  <si>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</si>
  <si>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</si>
  <si>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</si>
  <si>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</si>
  <si>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</si>
  <si>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</si>
  <si>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</si>
  <si>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</si>
  <si>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</si>
  <si>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</si>
  <si>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</si>
  <si>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</si>
  <si>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</si>
  <si>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</si>
  <si>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</si>
  <si>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</si>
  <si>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</si>
  <si>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</si>
  <si>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</si>
  <si>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</si>
  <si>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</si>
  <si>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</si>
  <si>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</si>
  <si>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</si>
  <si>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</si>
  <si>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</si>
  <si>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</si>
  <si>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</si>
  <si>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</si>
  <si>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</si>
  <si>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</si>
  <si>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</si>
  <si>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</si>
  <si>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</si>
  <si>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</si>
  <si>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</si>
  <si>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</si>
  <si>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</si>
  <si>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</si>
  <si>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</si>
  <si>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</si>
  <si>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</si>
  <si>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</si>
  <si>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</si>
  <si>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</si>
  <si>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</si>
  <si>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</si>
  <si>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</si>
  <si>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</si>
  <si>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</si>
  <si>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</si>
  <si>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</si>
  <si>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</si>
  <si>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</si>
  <si>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</si>
  <si>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</si>
  <si>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</si>
  <si>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</si>
  <si>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</si>
  <si>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</si>
  <si>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</si>
  <si>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</si>
  <si>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</si>
  <si>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</si>
  <si>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</si>
  <si>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</si>
  <si>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</si>
  <si>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</si>
  <si>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</si>
  <si>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</si>
  <si>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</si>
  <si>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</si>
  <si>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</si>
  <si>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</si>
  <si>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</si>
  <si>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</si>
  <si>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</si>
  <si>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</si>
  <si>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</si>
  <si>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</si>
  <si>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</si>
  <si>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</si>
  <si>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</si>
  <si>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</si>
  <si>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</si>
  <si>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</si>
  <si>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</si>
  <si>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</si>
  <si>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</si>
  <si>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</si>
  <si>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鶴ケ島市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</si>
  <si>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</si>
  <si>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</si>
  <si>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</si>
  <si>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</si>
  <si>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</si>
  <si>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</si>
  <si>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</si>
  <si>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</si>
  <si>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</si>
  <si>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</si>
  <si>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</si>
  <si>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</si>
  <si>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</si>
  <si>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</si>
  <si>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</si>
  <si>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</si>
  <si>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</si>
  <si>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</si>
  <si>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</si>
  <si>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</si>
  <si>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</si>
  <si>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</si>
  <si>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</si>
  <si>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</si>
  <si>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</si>
  <si>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</si>
  <si>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</si>
  <si>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</si>
  <si>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</si>
  <si>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</si>
  <si>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</si>
  <si>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</si>
  <si>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</si>
  <si>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</si>
  <si>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</si>
  <si>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</si>
  <si>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</si>
  <si>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</si>
  <si>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</si>
  <si>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</si>
  <si>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</si>
  <si>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</si>
  <si>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</si>
  <si>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</si>
  <si>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</si>
  <si>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</si>
  <si>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</si>
  <si>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</si>
  <si>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</si>
  <si>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</si>
  <si>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</si>
  <si>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</si>
  <si>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</si>
  <si>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</si>
  <si>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</si>
  <si>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</si>
  <si>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</si>
  <si>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</si>
  <si>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</si>
  <si>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</si>
  <si>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</si>
  <si>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</si>
  <si>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</si>
  <si>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</si>
  <si>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</si>
  <si>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</si>
  <si>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</si>
  <si>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</si>
  <si>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</si>
  <si>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</si>
  <si>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</si>
  <si>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</si>
  <si>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</si>
  <si>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</si>
  <si>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</si>
  <si>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</si>
  <si>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</si>
  <si>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</si>
  <si>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</si>
  <si>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</si>
  <si>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</si>
  <si>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</si>
  <si>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</si>
  <si>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</si>
  <si>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</si>
  <si>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</si>
  <si>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</si>
  <si>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</si>
  <si>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</si>
  <si>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</si>
  <si>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</si>
  <si>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</si>
  <si>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</si>
  <si>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</si>
  <si>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</si>
  <si>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</si>
  <si>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</si>
  <si>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</si>
  <si>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</si>
  <si>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</si>
  <si>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</si>
  <si>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</si>
  <si>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</si>
  <si>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</si>
  <si>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</si>
  <si>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</si>
  <si>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</si>
  <si>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</si>
  <si>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</si>
  <si>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埼玉県鶴ケ島市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</si>
  <si>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</si>
  <si>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</si>
  <si>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</si>
  <si>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</si>
  <si>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</si>
  <si>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</si>
  <si>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</si>
  <si>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</si>
  <si>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</si>
  <si>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</si>
  <si>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</si>
  <si>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</si>
  <si>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</si>
  <si>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</si>
  <si>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</si>
  <si>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</si>
  <si>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</si>
  <si>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</si>
  <si>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</si>
  <si>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</si>
  <si>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</si>
  <si>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</si>
  <si>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</si>
  <si>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</si>
  <si>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</si>
  <si>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</si>
  <si>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</si>
  <si>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</si>
  <si>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</si>
  <si>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</si>
  <si>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</si>
  <si>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</si>
  <si>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</si>
  <si>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</si>
  <si>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</si>
  <si>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</si>
  <si>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</si>
  <si>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</si>
  <si>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</si>
  <si>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</si>
  <si>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</si>
  <si>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</si>
  <si>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</si>
  <si>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</si>
  <si>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</si>
  <si>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</si>
  <si>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</si>
  <si>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</si>
  <si>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</si>
  <si>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</si>
  <si>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</si>
  <si>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</si>
  <si>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</si>
  <si>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</si>
  <si>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</si>
  <si>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</si>
  <si>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</si>
  <si>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</si>
  <si>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</si>
  <si>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</si>
  <si>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</si>
  <si>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</si>
  <si>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</si>
  <si>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</si>
  <si>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</si>
  <si>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</si>
  <si>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</si>
  <si>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</si>
  <si>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</si>
  <si>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</si>
  <si>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</si>
  <si>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</si>
  <si>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</si>
  <si>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</si>
  <si>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</si>
  <si>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</si>
  <si>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</si>
  <si>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</si>
  <si>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</si>
  <si>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</si>
  <si>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</si>
  <si>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</si>
  <si>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</si>
  <si>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</si>
  <si>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</si>
  <si>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</si>
  <si>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</si>
  <si>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</si>
  <si>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</si>
  <si>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</si>
  <si>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</si>
  <si>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</si>
  <si>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</si>
  <si>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</si>
  <si>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</si>
  <si>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</si>
  <si>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</si>
  <si>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</si>
  <si>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</si>
  <si>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</si>
  <si>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</si>
  <si>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</si>
  <si>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</si>
  <si>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</si>
  <si>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</si>
  <si>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</si>
  <si>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</si>
  <si>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</si>
  <si>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</si>
  <si>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</si>
  <si>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</si>
  <si>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</si>
  <si>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</si>
  <si>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</si>
  <si>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</si>
  <si>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</si>
  <si>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</si>
  <si>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</si>
  <si>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</si>
  <si>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</si>
  <si>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</si>
  <si>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</si>
  <si>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</si>
  <si>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</si>
  <si>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</si>
  <si>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</si>
  <si>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</si>
  <si>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</si>
  <si>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</si>
  <si>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</si>
  <si>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</si>
  <si>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</si>
  <si>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</si>
  <si>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</si>
  <si>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</si>
  <si>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</si>
  <si>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</si>
  <si>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</si>
  <si>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</si>
  <si>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</si>
  <si>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</si>
  <si>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</si>
  <si>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</si>
  <si>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</si>
  <si>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</si>
  <si>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</si>
  <si>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</si>
  <si>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</si>
  <si>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</si>
  <si>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</si>
  <si>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埼玉県鶴ケ島市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</si>
  <si>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</si>
  <si>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</si>
  <si>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</si>
  <si>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</si>
  <si>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</si>
  <si>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</si>
  <si>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</si>
  <si>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</si>
  <si>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</si>
  <si>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</si>
  <si>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</si>
  <si>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</si>
  <si>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</si>
  <si>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</si>
  <si>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</si>
  <si>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</si>
  <si>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</si>
  <si>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</si>
  <si>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</si>
  <si>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</si>
  <si>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坂戸都市計画事業一本松土地区画整理事業特別会計</t>
    <phoneticPr fontId="5"/>
  </si>
  <si>
    <t>坂戸都市計画事業若葉駅西口土地区画整理事業特別会計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</si>
  <si>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</si>
  <si>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</si>
  <si>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</si>
  <si>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</si>
  <si>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</si>
  <si>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</si>
  <si>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</si>
  <si>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</si>
  <si>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</si>
  <si>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</si>
  <si>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</si>
  <si>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</si>
  <si>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</si>
  <si>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</si>
  <si>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</si>
  <si>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</si>
  <si>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</si>
  <si>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</si>
  <si>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</si>
  <si>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</si>
  <si>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</si>
  <si>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</si>
  <si>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</si>
  <si>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</si>
  <si>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</si>
  <si>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</si>
  <si>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</si>
  <si>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</si>
  <si>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</si>
  <si>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</si>
  <si>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</si>
  <si>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</si>
  <si>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</si>
  <si>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</si>
  <si>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</si>
  <si>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</si>
  <si>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</si>
  <si>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</si>
  <si>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</si>
  <si>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</si>
  <si>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</si>
  <si>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</si>
  <si>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</si>
  <si>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</si>
  <si>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</si>
  <si>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</si>
  <si>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</si>
  <si>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</si>
  <si>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</si>
  <si>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</si>
  <si>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</si>
  <si>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</si>
  <si>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</si>
  <si>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</si>
  <si>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</si>
  <si>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</si>
  <si>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</si>
  <si>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</si>
  <si>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</si>
  <si>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</si>
  <si>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</si>
  <si>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</si>
  <si>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</si>
  <si>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</si>
  <si>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</si>
  <si>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</si>
  <si>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</si>
  <si>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</si>
  <si>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</si>
  <si>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</si>
  <si>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</si>
  <si>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</si>
  <si>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</si>
  <si>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</si>
  <si>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</si>
  <si>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</si>
  <si>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</si>
  <si>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</si>
  <si>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</si>
  <si>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</si>
  <si>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</si>
  <si>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</si>
  <si>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</si>
  <si>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</si>
  <si>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</si>
  <si>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</si>
  <si>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</si>
  <si>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</si>
  <si>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</si>
  <si>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</si>
  <si>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</si>
  <si>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</si>
  <si>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</si>
  <si>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</si>
  <si>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</si>
  <si>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</si>
  <si>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</si>
  <si>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</si>
  <si>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</si>
  <si>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</si>
  <si>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</si>
  <si>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</si>
  <si>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</si>
  <si>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</si>
  <si>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</si>
  <si>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</si>
  <si>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</si>
  <si>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</si>
  <si>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</si>
  <si>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</si>
  <si>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</si>
  <si>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</si>
  <si>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</si>
  <si>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</si>
  <si>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</si>
  <si>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</si>
  <si>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</si>
  <si>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</si>
  <si>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</si>
  <si>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</si>
  <si>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</si>
  <si>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</si>
  <si>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</si>
  <si>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</si>
  <si>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</si>
  <si>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</si>
  <si>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</si>
  <si>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</si>
  <si>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</si>
  <si>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</si>
  <si>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</si>
  <si>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</si>
  <si>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</si>
  <si>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</si>
  <si>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</si>
  <si>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</si>
  <si>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</si>
  <si>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</si>
  <si>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</si>
  <si>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</si>
  <si>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</si>
  <si>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</si>
  <si>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</si>
  <si>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</si>
  <si>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</si>
  <si>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</si>
  <si>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</si>
  <si>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</si>
  <si>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</si>
  <si>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</si>
  <si>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</si>
  <si>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3.85</t>
  </si>
  <si>
    <t>▲ 1.06</t>
  </si>
  <si>
    <t>一般会計</t>
  </si>
  <si>
    <t>国民健康保険特別会計</t>
  </si>
  <si>
    <t>介護保険特別会計</t>
  </si>
  <si>
    <t>坂戸都市計画事業若葉駅西口土地区画整理事業特別会計</t>
  </si>
  <si>
    <t>坂戸都市計画事業一本松土地区画整理事業特別会計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</si>
  <si>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</si>
  <si>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</si>
  <si>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</si>
  <si>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</si>
  <si>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</si>
  <si>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</si>
  <si>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</si>
  <si>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</si>
  <si>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公営企業会計</t>
  </si>
  <si>
    <t>特別会計</t>
  </si>
  <si>
    <t>交通災害共済事業特別会計</t>
  </si>
  <si>
    <t>埼玉西部環境保全組合</t>
  </si>
  <si>
    <t>坂戸地区衛生組合</t>
  </si>
  <si>
    <t>坂戸、鶴ヶ島下水道組合</t>
  </si>
  <si>
    <t>坂戸、鶴ヶ島水道企業団</t>
  </si>
  <si>
    <t>広域静苑組合</t>
  </si>
  <si>
    <t>坂戸・鶴ヶ島消防組合</t>
  </si>
  <si>
    <t>埼玉県後期高齢者医療広域連合</t>
  </si>
  <si>
    <t>彩の国さいたま人づくり広域連合</t>
  </si>
  <si>
    <t>埼玉県市町村総合事務組合</t>
  </si>
  <si>
    <t>公共施設保全基金</t>
    <rPh sb="0" eb="4">
      <t>コウキョウシセツ</t>
    </rPh>
    <rPh sb="4" eb="8">
      <t>ホゼンキキン</t>
    </rPh>
    <phoneticPr fontId="5"/>
  </si>
  <si>
    <t>都市施設整備基金</t>
    <rPh sb="0" eb="2">
      <t>トシ</t>
    </rPh>
    <rPh sb="2" eb="4">
      <t>シセツ</t>
    </rPh>
    <rPh sb="4" eb="6">
      <t>セイビ</t>
    </rPh>
    <rPh sb="6" eb="8">
      <t>キキン</t>
    </rPh>
    <phoneticPr fontId="2"/>
  </si>
  <si>
    <t>寄附によるまちづくり基金</t>
    <rPh sb="0" eb="2">
      <t>キフ</t>
    </rPh>
    <rPh sb="10" eb="12">
      <t>キキン</t>
    </rPh>
    <phoneticPr fontId="2"/>
  </si>
  <si>
    <t>福祉基金</t>
    <rPh sb="0" eb="2">
      <t>フクシ</t>
    </rPh>
    <rPh sb="2" eb="4">
      <t>キキン</t>
    </rPh>
    <phoneticPr fontId="2"/>
  </si>
  <si>
    <t>水土里の基金</t>
    <rPh sb="0" eb="1">
      <t>ミズ</t>
    </rPh>
    <rPh sb="1" eb="2">
      <t>ツチ</t>
    </rPh>
    <rPh sb="2" eb="3">
      <t>サト</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</si>
</sst>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28F-496B-9BE2-3ABBD9260E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29893</c:v>
                </c:pt>
                <c:pt idx="1">
                  <c:v>24006</c:v>
                </c:pt>
                <c:pt idx="2">
                  <c:v>22690</c:v>
                </c:pt>
                <c:pt idx="3">
                  <c:v>15661</c:v>
                </c:pt>
                <c:pt idx="4">
                  <c:v>31692</c:v>
                </c:pt>
              </c:numCache>
            </c:numRef>
          </c:val>
          <c:smooth val="0"/>
          <c:extLst>
            <c:ext xmlns:c16="http://schemas.microsoft.com/office/drawing/2014/chart" uri="{C3380CC4-5D6E-409C-BE32-E72D297353CC}">
              <c16:uniqueId val="{00000001-A28F-496B-9BE2-3ABBD9260E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8.31</c:v>
                </c:pt>
                <c:pt idx="1">
                  <c:v>8.65</c:v>
                </c:pt>
                <c:pt idx="2">
                  <c:v>12.65</c:v>
                </c:pt>
                <c:pt idx="3">
                  <c:v>8.42</c:v>
                </c:pt>
                <c:pt idx="4">
                  <c:v>7.35</c:v>
                </c:pt>
              </c:numCache>
            </c:numRef>
          </c:val>
          <c:extLst>
            <c:ext xmlns:c16="http://schemas.microsoft.com/office/drawing/2014/chart" uri="{C3380CC4-5D6E-409C-BE32-E72D297353CC}">
              <c16:uniqueId val="{00000000-9230-4D7C-AD8F-67CD285F69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10.25</c:v>
                </c:pt>
                <c:pt idx="1">
                  <c:v>12.37</c:v>
                </c:pt>
                <c:pt idx="2">
                  <c:v>14.52</c:v>
                </c:pt>
                <c:pt idx="3">
                  <c:v>14.39</c:v>
                </c:pt>
                <c:pt idx="4">
                  <c:v>13.71</c:v>
                </c:pt>
              </c:numCache>
            </c:numRef>
          </c:val>
          <c:extLst>
            <c:ext xmlns:c16="http://schemas.microsoft.com/office/drawing/2014/chart" uri="{C3380CC4-5D6E-409C-BE32-E72D297353CC}">
              <c16:uniqueId val="{00000001-9230-4D7C-AD8F-67CD285F69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c:v>
                </c:pt>
                <c:pt idx="1">
                  <c:v>3.53</c:v>
                </c:pt>
                <c:pt idx="2">
                  <c:v>5.73</c:v>
                </c:pt>
                <c:pt idx="3">
                  <c:v>-3.85</c:v>
                </c:pt>
                <c:pt idx="4">
                  <c:v>-1.06</c:v>
                </c:pt>
              </c:numCache>
            </c:numRef>
          </c:val>
          <c:smooth val="0"/>
          <c:extLst>
            <c:ext xmlns:c16="http://schemas.microsoft.com/office/drawing/2014/chart" uri="{C3380CC4-5D6E-409C-BE32-E72D297353CC}">
              <c16:uniqueId val="{00000002-9230-4D7C-AD8F-67CD285F69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08-44CF-8C40-58BA88296A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08-44CF-8C40-58BA88296A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08-44CF-8C40-58BA88296A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808-44CF-8C40-58BA88296A1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808-44CF-8C40-58BA88296A15}"/>
            </c:ext>
          </c:extLst>
        </c:ser>
        <c:ser>
          <c:idx val="5"/>
          <c:order val="5"/>
          <c:tx>
            <c:strRef>
              <c:f>データシート!$A$32</c:f>
              <c:strCache>
                <c:ptCount val="1"/>
                <c:pt idx="0">
                  <c:v>坂戸都市計画事業一本松土地区画整理事業特別会計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0.12</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5-6808-44CF-8C40-58BA88296A15}"/>
            </c:ext>
          </c:extLst>
        </c:ser>
        <c:ser>
          <c:idx val="6"/>
          <c:order val="6"/>
          <c:tx>
            <c:strRef>
              <c:f>データシート!$A$33</c:f>
              <c:strCache>
                <c:ptCount val="1"/>
                <c:pt idx="0">
                  <c:v>坂戸都市計画事業若葉駅西口土地区画整理事業特別会計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0.12</c:v>
                </c:pt>
                <c:pt idx="4">
                  <c:v>#N/A</c:v>
                </c:pt>
                <c:pt idx="5">
                  <c:v>0.03</c:v>
                </c:pt>
                <c:pt idx="6">
                  <c:v>#N/A</c:v>
                </c:pt>
                <c:pt idx="7">
                  <c:v>0.03</c:v>
                </c:pt>
                <c:pt idx="8">
                  <c:v>#N/A</c:v>
                </c:pt>
                <c:pt idx="9">
                  <c:v>0.08</c:v>
                </c:pt>
              </c:numCache>
            </c:numRef>
          </c:val>
          <c:extLst>
            <c:ext xmlns:c16="http://schemas.microsoft.com/office/drawing/2014/chart" uri="{C3380CC4-5D6E-409C-BE32-E72D297353CC}">
              <c16:uniqueId val="{00000006-6808-44CF-8C40-58BA88296A1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3.32</c:v>
                </c:pt>
                <c:pt idx="2">
                  <c:v>#N/A</c:v>
                </c:pt>
                <c:pt idx="3">
                  <c:v>1.1399999999999999</c:v>
                </c:pt>
                <c:pt idx="4">
                  <c:v>#N/A</c:v>
                </c:pt>
                <c:pt idx="5">
                  <c:v>2.16</c:v>
                </c:pt>
                <c:pt idx="6">
                  <c:v>#N/A</c:v>
                </c:pt>
                <c:pt idx="7">
                  <c:v>1.95</c:v>
                </c:pt>
                <c:pt idx="8">
                  <c:v>#N/A</c:v>
                </c:pt>
                <c:pt idx="9">
                  <c:v>1.08</c:v>
                </c:pt>
              </c:numCache>
            </c:numRef>
          </c:val>
          <c:extLst>
            <c:ext xmlns:c16="http://schemas.microsoft.com/office/drawing/2014/chart" uri="{C3380CC4-5D6E-409C-BE32-E72D297353CC}">
              <c16:uniqueId val="{00000007-6808-44CF-8C40-58BA88296A1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1.62</c:v>
                </c:pt>
                <c:pt idx="2">
                  <c:v>#N/A</c:v>
                </c:pt>
                <c:pt idx="3">
                  <c:v>1.38</c:v>
                </c:pt>
                <c:pt idx="4">
                  <c:v>#N/A</c:v>
                </c:pt>
                <c:pt idx="5">
                  <c:v>0.81</c:v>
                </c:pt>
                <c:pt idx="6">
                  <c:v>#N/A</c:v>
                </c:pt>
                <c:pt idx="7">
                  <c:v>0.73</c:v>
                </c:pt>
                <c:pt idx="8">
                  <c:v>#N/A</c:v>
                </c:pt>
                <c:pt idx="9">
                  <c:v>1.1299999999999999</c:v>
                </c:pt>
              </c:numCache>
            </c:numRef>
          </c:val>
          <c:extLst>
            <c:ext xmlns:c16="http://schemas.microsoft.com/office/drawing/2014/chart" uri="{C3380CC4-5D6E-409C-BE32-E72D297353CC}">
              <c16:uniqueId val="{00000008-6808-44CF-8C40-58BA88296A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8.0399999999999991</c:v>
                </c:pt>
                <c:pt idx="2">
                  <c:v>#N/A</c:v>
                </c:pt>
                <c:pt idx="3">
                  <c:v>8.4</c:v>
                </c:pt>
                <c:pt idx="4">
                  <c:v>#N/A</c:v>
                </c:pt>
                <c:pt idx="5">
                  <c:v>12.55</c:v>
                </c:pt>
                <c:pt idx="6">
                  <c:v>#N/A</c:v>
                </c:pt>
                <c:pt idx="7">
                  <c:v>8.33</c:v>
                </c:pt>
                <c:pt idx="8">
                  <c:v>#N/A</c:v>
                </c:pt>
                <c:pt idx="9">
                  <c:v>7.19</c:v>
                </c:pt>
              </c:numCache>
            </c:numRef>
          </c:val>
          <c:extLst>
            <c:ext xmlns:c16="http://schemas.microsoft.com/office/drawing/2014/chart" uri="{C3380CC4-5D6E-409C-BE32-E72D297353CC}">
              <c16:uniqueId val="{00000009-6808-44CF-8C40-58BA88296A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1605</c:v>
                </c:pt>
                <c:pt idx="5">
                  <c:v>1607</c:v>
                </c:pt>
                <c:pt idx="8">
                  <c:v>1571</c:v>
                </c:pt>
                <c:pt idx="11">
                  <c:v>1605</c:v>
                </c:pt>
                <c:pt idx="14">
                  <c:v>1482</c:v>
                </c:pt>
              </c:numCache>
            </c:numRef>
          </c:val>
          <c:extLst>
            <c:ext xmlns:c16="http://schemas.microsoft.com/office/drawing/2014/chart" uri="{C3380CC4-5D6E-409C-BE32-E72D297353CC}">
              <c16:uniqueId val="{00000000-FFEB-4704-B6F5-61757B1220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EB-4704-B6F5-61757B1220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232</c:v>
                </c:pt>
                <c:pt idx="3">
                  <c:v>229</c:v>
                </c:pt>
                <c:pt idx="6">
                  <c:v>225</c:v>
                </c:pt>
                <c:pt idx="9">
                  <c:v>49</c:v>
                </c:pt>
                <c:pt idx="12">
                  <c:v>49</c:v>
                </c:pt>
              </c:numCache>
            </c:numRef>
          </c:val>
          <c:extLst>
            <c:ext xmlns:c16="http://schemas.microsoft.com/office/drawing/2014/chart" uri="{C3380CC4-5D6E-409C-BE32-E72D297353CC}">
              <c16:uniqueId val="{00000002-FFEB-4704-B6F5-61757B1220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466</c:v>
                </c:pt>
                <c:pt idx="3">
                  <c:v>481</c:v>
                </c:pt>
                <c:pt idx="6">
                  <c:v>459</c:v>
                </c:pt>
                <c:pt idx="9">
                  <c:v>410</c:v>
                </c:pt>
                <c:pt idx="12">
                  <c:v>518</c:v>
                </c:pt>
              </c:numCache>
            </c:numRef>
          </c:val>
          <c:extLst>
            <c:ext xmlns:c16="http://schemas.microsoft.com/office/drawing/2014/chart" uri="{C3380CC4-5D6E-409C-BE32-E72D297353CC}">
              <c16:uniqueId val="{00000003-FFEB-4704-B6F5-61757B1220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EB-4704-B6F5-61757B1220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EB-4704-B6F5-61757B1220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EB-4704-B6F5-61757B1220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1706</c:v>
                </c:pt>
                <c:pt idx="3">
                  <c:v>1722</c:v>
                </c:pt>
                <c:pt idx="6">
                  <c:v>1690</c:v>
                </c:pt>
                <c:pt idx="9">
                  <c:v>1679</c:v>
                </c:pt>
                <c:pt idx="12">
                  <c:v>1566</c:v>
                </c:pt>
              </c:numCache>
            </c:numRef>
          </c:val>
          <c:extLst>
            <c:ext xmlns:c16="http://schemas.microsoft.com/office/drawing/2014/chart" uri="{C3380CC4-5D6E-409C-BE32-E72D297353CC}">
              <c16:uniqueId val="{00000007-FFEB-4704-B6F5-61757B1220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799</c:v>
                </c:pt>
                <c:pt idx="2">
                  <c:v>#N/A</c:v>
                </c:pt>
                <c:pt idx="3">
                  <c:v>#N/A</c:v>
                </c:pt>
                <c:pt idx="4">
                  <c:v>825</c:v>
                </c:pt>
                <c:pt idx="5">
                  <c:v>#N/A</c:v>
                </c:pt>
                <c:pt idx="6">
                  <c:v>#N/A</c:v>
                </c:pt>
                <c:pt idx="7">
                  <c:v>803</c:v>
                </c:pt>
                <c:pt idx="8">
                  <c:v>#N/A</c:v>
                </c:pt>
                <c:pt idx="9">
                  <c:v>#N/A</c:v>
                </c:pt>
                <c:pt idx="10">
                  <c:v>533</c:v>
                </c:pt>
                <c:pt idx="11">
                  <c:v>#N/A</c:v>
                </c:pt>
                <c:pt idx="12">
                  <c:v>#N/A</c:v>
                </c:pt>
                <c:pt idx="13">
                  <c:v>651</c:v>
                </c:pt>
                <c:pt idx="14">
                  <c:v>#N/A</c:v>
                </c:pt>
              </c:numCache>
            </c:numRef>
          </c:val>
          <c:smooth val="0"/>
          <c:extLst>
            <c:ext xmlns:c16="http://schemas.microsoft.com/office/drawing/2014/chart" uri="{C3380CC4-5D6E-409C-BE32-E72D297353CC}">
              <c16:uniqueId val="{00000008-FFEB-4704-B6F5-61757B1220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16238</c:v>
                </c:pt>
                <c:pt idx="5">
                  <c:v>17174</c:v>
                </c:pt>
                <c:pt idx="8">
                  <c:v>17346</c:v>
                </c:pt>
                <c:pt idx="11">
                  <c:v>16755</c:v>
                </c:pt>
                <c:pt idx="14">
                  <c:v>16408</c:v>
                </c:pt>
              </c:numCache>
            </c:numRef>
          </c:val>
          <c:extLst>
            <c:ext xmlns:c16="http://schemas.microsoft.com/office/drawing/2014/chart" uri="{C3380CC4-5D6E-409C-BE32-E72D297353CC}">
              <c16:uniqueId val="{00000000-CFCF-4595-A90F-19BA94E9D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3441</c:v>
                </c:pt>
                <c:pt idx="5">
                  <c:v>3689</c:v>
                </c:pt>
                <c:pt idx="8">
                  <c:v>3798</c:v>
                </c:pt>
                <c:pt idx="11">
                  <c:v>4396</c:v>
                </c:pt>
                <c:pt idx="14">
                  <c:v>4526</c:v>
                </c:pt>
              </c:numCache>
            </c:numRef>
          </c:val>
          <c:extLst>
            <c:ext xmlns:c16="http://schemas.microsoft.com/office/drawing/2014/chart" uri="{C3380CC4-5D6E-409C-BE32-E72D297353CC}">
              <c16:uniqueId val="{00000001-CFCF-4595-A90F-19BA94E9D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5293</c:v>
                </c:pt>
                <c:pt idx="5">
                  <c:v>6799</c:v>
                </c:pt>
                <c:pt idx="8">
                  <c:v>7195</c:v>
                </c:pt>
                <c:pt idx="11">
                  <c:v>7399</c:v>
                </c:pt>
                <c:pt idx="14">
                  <c:v>6937</c:v>
                </c:pt>
              </c:numCache>
            </c:numRef>
          </c:val>
          <c:extLst>
            <c:ext xmlns:c16="http://schemas.microsoft.com/office/drawing/2014/chart" uri="{C3380CC4-5D6E-409C-BE32-E72D297353CC}">
              <c16:uniqueId val="{00000002-CFCF-4595-A90F-19BA94E9D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CF-4595-A90F-19BA94E9D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CF-4595-A90F-19BA94E9D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CF-4595-A90F-19BA94E9D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325</c:v>
                </c:pt>
                <c:pt idx="3">
                  <c:v>328</c:v>
                </c:pt>
                <c:pt idx="6">
                  <c:v>312</c:v>
                </c:pt>
                <c:pt idx="9">
                  <c:v>583</c:v>
                </c:pt>
                <c:pt idx="12">
                  <c:v>722</c:v>
                </c:pt>
              </c:numCache>
            </c:numRef>
          </c:val>
          <c:extLst>
            <c:ext xmlns:c16="http://schemas.microsoft.com/office/drawing/2014/chart" uri="{C3380CC4-5D6E-409C-BE32-E72D297353CC}">
              <c16:uniqueId val="{00000006-CFCF-4595-A90F-19BA94E9D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4672</c:v>
                </c:pt>
                <c:pt idx="3">
                  <c:v>5792</c:v>
                </c:pt>
                <c:pt idx="6">
                  <c:v>7477</c:v>
                </c:pt>
                <c:pt idx="9">
                  <c:v>8005</c:v>
                </c:pt>
                <c:pt idx="12">
                  <c:v>8151</c:v>
                </c:pt>
              </c:numCache>
            </c:numRef>
          </c:val>
          <c:extLst>
            <c:ext xmlns:c16="http://schemas.microsoft.com/office/drawing/2014/chart" uri="{C3380CC4-5D6E-409C-BE32-E72D297353CC}">
              <c16:uniqueId val="{00000007-CFCF-4595-A90F-19BA94E9D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FCF-4595-A90F-19BA94E9D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697</c:v>
                </c:pt>
                <c:pt idx="3">
                  <c:v>468</c:v>
                </c:pt>
                <c:pt idx="6">
                  <c:v>243</c:v>
                </c:pt>
                <c:pt idx="9">
                  <c:v>195</c:v>
                </c:pt>
                <c:pt idx="12">
                  <c:v>146</c:v>
                </c:pt>
              </c:numCache>
            </c:numRef>
          </c:val>
          <c:extLst>
            <c:ext xmlns:c16="http://schemas.microsoft.com/office/drawing/2014/chart" uri="{C3380CC4-5D6E-409C-BE32-E72D297353CC}">
              <c16:uniqueId val="{00000009-CFCF-4595-A90F-19BA94E9D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17563</c:v>
                </c:pt>
                <c:pt idx="3">
                  <c:v>17429</c:v>
                </c:pt>
                <c:pt idx="6">
                  <c:v>16513</c:v>
                </c:pt>
                <c:pt idx="9">
                  <c:v>15317</c:v>
                </c:pt>
                <c:pt idx="12">
                  <c:v>14677</c:v>
                </c:pt>
              </c:numCache>
            </c:numRef>
          </c:val>
          <c:extLst>
            <c:ext xmlns:c16="http://schemas.microsoft.com/office/drawing/2014/chart" uri="{C3380CC4-5D6E-409C-BE32-E72D297353CC}">
              <c16:uniqueId val="{0000000A-CFCF-4595-A90F-19BA94E9D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CF-4595-A90F-19BA94E9D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2025</c:v>
                </c:pt>
                <c:pt idx="1">
                  <c:v>2044</c:v>
                </c:pt>
                <c:pt idx="2">
                  <c:v>2009</c:v>
                </c:pt>
              </c:numCache>
            </c:numRef>
          </c:val>
          <c:extLst>
            <c:ext xmlns:c16="http://schemas.microsoft.com/office/drawing/2014/chart" uri="{C3380CC4-5D6E-409C-BE32-E72D297353CC}">
              <c16:uniqueId val="{00000000-3293-431E-9322-684C7F645B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293-431E-9322-684C7F645B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3029</c:v>
                </c:pt>
                <c:pt idx="1">
                  <c:v>3181</c:v>
                </c:pt>
                <c:pt idx="2">
                  <c:v>2767</c:v>
                </c:pt>
              </c:numCache>
            </c:numRef>
          </c:val>
          <c:extLst>
            <c:ext xmlns:c16="http://schemas.microsoft.com/office/drawing/2014/chart" uri="{C3380CC4-5D6E-409C-BE32-E72D297353CC}">
              <c16:uniqueId val="{00000002-3293-431E-9322-684C7F645B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年度の元利償還金等は、前年度に比べ</a:t>
          </a:r>
          <a:r>
            <a:rPr kumimoji="1" lang="ja-JP" altLang="ja-JP" sz="900">
              <a:solidFill>
                <a:sysClr val="windowText" lastClr="000000"/>
              </a:solidFill>
              <a:effectLst/>
              <a:latin typeface="+mn-lt"/>
              <a:ea typeface="+mn-ea"/>
              <a:cs typeface="+mn-cs"/>
            </a:rPr>
            <a:t>約</a:t>
          </a:r>
          <a:r>
            <a:rPr kumimoji="1" lang="ja-JP" altLang="en-US" sz="900">
              <a:solidFill>
                <a:sysClr val="windowText" lastClr="000000"/>
              </a:solidFill>
              <a:effectLst/>
              <a:latin typeface="+mn-lt"/>
              <a:ea typeface="+mn-ea"/>
              <a:cs typeface="+mn-cs"/>
            </a:rPr>
            <a:t>５４７</a:t>
          </a:r>
          <a:r>
            <a:rPr kumimoji="1" lang="ja-JP" altLang="ja-JP" sz="900">
              <a:solidFill>
                <a:sysClr val="windowText" lastClr="000000"/>
              </a:solidFill>
              <a:effectLst/>
              <a:latin typeface="+mn-lt"/>
              <a:ea typeface="+mn-ea"/>
              <a:cs typeface="+mn-cs"/>
            </a:rPr>
            <a:t>万円減少</a:t>
          </a:r>
          <a:r>
            <a:rPr kumimoji="1" lang="ja-JP" altLang="ja-JP" sz="900">
              <a:solidFill>
                <a:schemeClr val="dk1"/>
              </a:solidFill>
              <a:effectLst/>
              <a:latin typeface="+mn-lt"/>
              <a:ea typeface="+mn-ea"/>
              <a:cs typeface="+mn-cs"/>
            </a:rPr>
            <a:t>している。</a:t>
          </a:r>
          <a:endParaRPr lang="ja-JP" altLang="ja-JP" sz="1050">
            <a:effectLst/>
          </a:endParaRPr>
        </a:p>
        <a:p>
          <a:r>
            <a:rPr kumimoji="1" lang="ja-JP" altLang="ja-JP" sz="900">
              <a:solidFill>
                <a:schemeClr val="dk1"/>
              </a:solidFill>
              <a:effectLst/>
              <a:latin typeface="+mn-lt"/>
              <a:ea typeface="+mn-ea"/>
              <a:cs typeface="+mn-cs"/>
            </a:rPr>
            <a:t>　元利償還金については、</a:t>
          </a:r>
          <a:r>
            <a:rPr kumimoji="1" lang="ja-JP" altLang="en-US" sz="900">
              <a:solidFill>
                <a:sysClr val="windowText" lastClr="000000"/>
              </a:solidFill>
              <a:effectLst/>
              <a:latin typeface="+mn-lt"/>
              <a:ea typeface="+mn-ea"/>
              <a:cs typeface="+mn-cs"/>
            </a:rPr>
            <a:t>土地開発公社用地取得事業（Ｈ２１、２２、２３）や市道整備事業（</a:t>
          </a:r>
          <a:r>
            <a:rPr kumimoji="1" lang="en-US" altLang="ja-JP" sz="900">
              <a:solidFill>
                <a:sysClr val="windowText" lastClr="000000"/>
              </a:solidFill>
              <a:effectLst/>
              <a:latin typeface="+mn-lt"/>
              <a:ea typeface="+mn-ea"/>
              <a:cs typeface="+mn-cs"/>
            </a:rPr>
            <a:t>H</a:t>
          </a:r>
          <a:r>
            <a:rPr kumimoji="1" lang="ja-JP" altLang="en-US" sz="900">
              <a:solidFill>
                <a:sysClr val="windowText" lastClr="000000"/>
              </a:solidFill>
              <a:effectLst/>
              <a:latin typeface="+mn-lt"/>
              <a:ea typeface="+mn-ea"/>
              <a:cs typeface="+mn-cs"/>
            </a:rPr>
            <a:t>２３、２４、２５）などの起債が償還終了したこと</a:t>
          </a:r>
          <a:r>
            <a:rPr kumimoji="1" lang="ja-JP" altLang="ja-JP" sz="900">
              <a:solidFill>
                <a:sysClr val="windowText" lastClr="000000"/>
              </a:solidFill>
              <a:effectLst/>
              <a:latin typeface="+mn-lt"/>
              <a:ea typeface="+mn-ea"/>
              <a:cs typeface="+mn-cs"/>
            </a:rPr>
            <a:t>などから、前年度に比べ約</a:t>
          </a:r>
          <a:r>
            <a:rPr kumimoji="1" lang="ja-JP" altLang="en-US" sz="900">
              <a:solidFill>
                <a:sysClr val="windowText" lastClr="000000"/>
              </a:solidFill>
              <a:effectLst/>
              <a:latin typeface="+mn-lt"/>
              <a:ea typeface="+mn-ea"/>
              <a:cs typeface="+mn-cs"/>
            </a:rPr>
            <a:t>１億</a:t>
          </a:r>
          <a:r>
            <a:rPr kumimoji="1" lang="ja-JP" altLang="ja-JP" sz="900">
              <a:solidFill>
                <a:sysClr val="windowText" lastClr="000000"/>
              </a:solidFill>
              <a:effectLst/>
              <a:latin typeface="+mn-lt"/>
              <a:ea typeface="+mn-ea"/>
              <a:cs typeface="+mn-cs"/>
            </a:rPr>
            <a:t>１，</a:t>
          </a:r>
          <a:r>
            <a:rPr kumimoji="1" lang="ja-JP" altLang="en-US" sz="900">
              <a:solidFill>
                <a:sysClr val="windowText" lastClr="000000"/>
              </a:solidFill>
              <a:effectLst/>
              <a:latin typeface="+mn-lt"/>
              <a:ea typeface="+mn-ea"/>
              <a:cs typeface="+mn-cs"/>
            </a:rPr>
            <a:t>３</a:t>
          </a:r>
          <a:r>
            <a:rPr kumimoji="1" lang="ja-JP" altLang="ja-JP" sz="900">
              <a:solidFill>
                <a:sysClr val="windowText" lastClr="000000"/>
              </a:solidFill>
              <a:effectLst/>
              <a:latin typeface="+mn-lt"/>
              <a:ea typeface="+mn-ea"/>
              <a:cs typeface="+mn-cs"/>
            </a:rPr>
            <a:t>００万円減少した。</a:t>
          </a:r>
          <a:endParaRPr lang="ja-JP" altLang="ja-JP" sz="1050">
            <a:solidFill>
              <a:sysClr val="windowText" lastClr="000000"/>
            </a:solidFill>
            <a:effectLst/>
          </a:endParaRPr>
        </a:p>
        <a:p>
          <a:r>
            <a:rPr kumimoji="1" lang="ja-JP" altLang="ja-JP" sz="900">
              <a:solidFill>
                <a:schemeClr val="dk1"/>
              </a:solidFill>
              <a:effectLst/>
              <a:latin typeface="+mn-lt"/>
              <a:ea typeface="+mn-ea"/>
              <a:cs typeface="+mn-cs"/>
            </a:rPr>
            <a:t>　準元利償還金については、</a:t>
          </a:r>
          <a:r>
            <a:rPr kumimoji="1" lang="ja-JP" altLang="en-US" sz="900">
              <a:solidFill>
                <a:schemeClr val="dk1"/>
              </a:solidFill>
              <a:effectLst/>
              <a:latin typeface="+mn-lt"/>
              <a:ea typeface="+mn-ea"/>
              <a:cs typeface="+mn-cs"/>
            </a:rPr>
            <a:t>一部事務組合が起こした地方債の元利償還金に対する負担金のうち、埼玉西部環境保全組合公債費部分が増加</a:t>
          </a:r>
          <a:r>
            <a:rPr kumimoji="1" lang="ja-JP" altLang="ja-JP" sz="900">
              <a:solidFill>
                <a:sysClr val="windowText" lastClr="000000"/>
              </a:solidFill>
              <a:effectLst/>
              <a:latin typeface="+mn-lt"/>
              <a:ea typeface="+mn-ea"/>
              <a:cs typeface="+mn-cs"/>
            </a:rPr>
            <a:t>したことなどから、前年度に比べ約</a:t>
          </a: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億</a:t>
          </a:r>
          <a:r>
            <a:rPr kumimoji="1" lang="ja-JP" altLang="en-US" sz="900">
              <a:solidFill>
                <a:sysClr val="windowText" lastClr="000000"/>
              </a:solidFill>
              <a:effectLst/>
              <a:latin typeface="+mn-lt"/>
              <a:ea typeface="+mn-ea"/>
              <a:cs typeface="+mn-cs"/>
            </a:rPr>
            <a:t>７８０</a:t>
          </a:r>
          <a:r>
            <a:rPr kumimoji="1" lang="ja-JP" altLang="ja-JP" sz="900">
              <a:solidFill>
                <a:sysClr val="windowText" lastClr="000000"/>
              </a:solidFill>
              <a:effectLst/>
              <a:latin typeface="+mn-lt"/>
              <a:ea typeface="+mn-ea"/>
              <a:cs typeface="+mn-cs"/>
            </a:rPr>
            <a:t>万円</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した。</a:t>
          </a:r>
          <a:endParaRPr lang="ja-JP" altLang="ja-JP" sz="1050">
            <a:solidFill>
              <a:sysClr val="windowText" lastClr="000000"/>
            </a:solidFill>
            <a:effectLst/>
          </a:endParaRPr>
        </a:p>
        <a:p>
          <a:r>
            <a:rPr kumimoji="1" lang="ja-JP" altLang="ja-JP" sz="900">
              <a:solidFill>
                <a:schemeClr val="dk1"/>
              </a:solidFill>
              <a:effectLst/>
              <a:latin typeface="+mn-lt"/>
              <a:ea typeface="+mn-ea"/>
              <a:cs typeface="+mn-cs"/>
            </a:rPr>
            <a:t>　控除要因である特定財源については、都市計画事業（一般会計等）の減額、都市計画税収入が増額したことなどから、前年度に比べ</a:t>
          </a:r>
          <a:r>
            <a:rPr kumimoji="1" lang="ja-JP" altLang="en-US" sz="900">
              <a:solidFill>
                <a:sysClr val="windowText" lastClr="000000"/>
              </a:solidFill>
              <a:effectLst/>
              <a:latin typeface="+mn-lt"/>
              <a:ea typeface="+mn-ea"/>
              <a:cs typeface="+mn-cs"/>
            </a:rPr>
            <a:t>７，７</a:t>
          </a:r>
          <a:r>
            <a:rPr kumimoji="1" lang="ja-JP" altLang="ja-JP" sz="900">
              <a:solidFill>
                <a:sysClr val="windowText" lastClr="000000"/>
              </a:solidFill>
              <a:effectLst/>
              <a:latin typeface="+mn-lt"/>
              <a:ea typeface="+mn-ea"/>
              <a:cs typeface="+mn-cs"/>
            </a:rPr>
            <a:t>００万円</a:t>
          </a:r>
          <a:r>
            <a:rPr kumimoji="1" lang="ja-JP" altLang="en-US" sz="900">
              <a:solidFill>
                <a:sysClr val="windowText" lastClr="000000"/>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1050">
            <a:effectLst/>
          </a:endParaRPr>
        </a:p>
        <a:p>
          <a:r>
            <a:rPr kumimoji="1" lang="ja-JP" altLang="ja-JP" sz="900">
              <a:solidFill>
                <a:schemeClr val="dk1"/>
              </a:solidFill>
              <a:effectLst/>
              <a:latin typeface="+mn-lt"/>
              <a:ea typeface="+mn-ea"/>
              <a:cs typeface="+mn-cs"/>
            </a:rPr>
            <a:t>　元利償還金等の減少幅が控除要因の</a:t>
          </a:r>
          <a:r>
            <a:rPr kumimoji="1" lang="ja-JP" altLang="en-US" sz="900">
              <a:solidFill>
                <a:schemeClr val="dk1"/>
              </a:solidFill>
              <a:effectLst/>
              <a:latin typeface="+mn-lt"/>
              <a:ea typeface="+mn-ea"/>
              <a:cs typeface="+mn-cs"/>
            </a:rPr>
            <a:t>減小よりも小さい</a:t>
          </a:r>
          <a:r>
            <a:rPr kumimoji="1" lang="ja-JP" altLang="ja-JP" sz="900">
              <a:solidFill>
                <a:schemeClr val="dk1"/>
              </a:solidFill>
              <a:effectLst/>
              <a:latin typeface="+mn-lt"/>
              <a:ea typeface="+mn-ea"/>
              <a:cs typeface="+mn-cs"/>
            </a:rPr>
            <a:t>ことから、実質公債費比率の分子については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前年度に比べ</a:t>
          </a:r>
          <a:r>
            <a:rPr kumimoji="1" lang="ja-JP" altLang="ja-JP" sz="900">
              <a:solidFill>
                <a:sysClr val="windowText" lastClr="000000"/>
              </a:solidFill>
              <a:effectLst/>
              <a:latin typeface="+mn-lt"/>
              <a:ea typeface="+mn-ea"/>
              <a:cs typeface="+mn-cs"/>
            </a:rPr>
            <a:t>約</a:t>
          </a: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億</a:t>
          </a:r>
          <a:r>
            <a:rPr kumimoji="1" lang="ja-JP" altLang="en-US" sz="900">
              <a:solidFill>
                <a:sysClr val="windowText" lastClr="000000"/>
              </a:solidFill>
              <a:effectLst/>
              <a:latin typeface="+mn-lt"/>
              <a:ea typeface="+mn-ea"/>
              <a:cs typeface="+mn-cs"/>
            </a:rPr>
            <a:t>１，８３８</a:t>
          </a:r>
          <a:r>
            <a:rPr kumimoji="1" lang="ja-JP" altLang="ja-JP" sz="900">
              <a:solidFill>
                <a:sysClr val="windowText" lastClr="000000"/>
              </a:solidFill>
              <a:effectLst/>
              <a:latin typeface="+mn-lt"/>
              <a:ea typeface="+mn-ea"/>
              <a:cs typeface="+mn-cs"/>
            </a:rPr>
            <a:t>万円</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している。</a:t>
          </a:r>
          <a:endParaRPr lang="ja-JP" altLang="ja-JP" sz="105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年度の将来負担額は、前年度に比べ</a:t>
          </a:r>
          <a:r>
            <a:rPr kumimoji="1" lang="ja-JP" altLang="ja-JP" sz="1100">
              <a:solidFill>
                <a:sysClr val="windowText" lastClr="000000"/>
              </a:solidFill>
              <a:effectLst/>
              <a:latin typeface="+mn-lt"/>
              <a:ea typeface="+mn-ea"/>
              <a:cs typeface="+mn-cs"/>
            </a:rPr>
            <a:t>約４億</a:t>
          </a:r>
          <a:r>
            <a:rPr kumimoji="1" lang="ja-JP" altLang="en-US" sz="1100">
              <a:solidFill>
                <a:sysClr val="windowText" lastClr="000000"/>
              </a:solidFill>
              <a:effectLst/>
              <a:latin typeface="+mn-lt"/>
              <a:ea typeface="+mn-ea"/>
              <a:cs typeface="+mn-cs"/>
            </a:rPr>
            <a:t>５００</a:t>
          </a:r>
          <a:r>
            <a:rPr kumimoji="1" lang="ja-JP" altLang="ja-JP" sz="1100">
              <a:solidFill>
                <a:sysClr val="windowText" lastClr="000000"/>
              </a:solidFill>
              <a:effectLst/>
              <a:latin typeface="+mn-lt"/>
              <a:ea typeface="+mn-ea"/>
              <a:cs typeface="+mn-cs"/>
            </a:rPr>
            <a:t>万円減少している。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中でも一般会計等に係る地方債の現在高については、</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年度の借入額が前年度と比較して減となったことにより約</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４，０００</a:t>
          </a:r>
          <a:r>
            <a:rPr kumimoji="1" lang="ja-JP" altLang="ja-JP" sz="1100">
              <a:solidFill>
                <a:sysClr val="windowText" lastClr="000000"/>
              </a:solidFill>
              <a:effectLst/>
              <a:latin typeface="+mn-lt"/>
              <a:ea typeface="+mn-ea"/>
              <a:cs typeface="+mn-cs"/>
            </a:rPr>
            <a:t>万円と減少している。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分子の控除要因である充当可能財源等については、都</a:t>
          </a:r>
          <a:r>
            <a:rPr kumimoji="1" lang="ja-JP" altLang="ja-JP" sz="1100">
              <a:solidFill>
                <a:schemeClr val="dk1"/>
              </a:solidFill>
              <a:effectLst/>
              <a:latin typeface="+mn-lt"/>
              <a:ea typeface="+mn-ea"/>
              <a:cs typeface="+mn-cs"/>
            </a:rPr>
            <a:t>市計画税の増による充当可能特定算入の増などにより</a:t>
          </a:r>
          <a:r>
            <a:rPr kumimoji="1" lang="ja-JP" altLang="ja-JP" sz="1100">
              <a:solidFill>
                <a:sysClr val="windowText" lastClr="000000"/>
              </a:solidFill>
              <a:effectLst/>
              <a:latin typeface="+mn-lt"/>
              <a:ea typeface="+mn-ea"/>
              <a:cs typeface="+mn-cs"/>
            </a:rPr>
            <a:t>、約</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９，２００</a:t>
          </a:r>
          <a:r>
            <a:rPr kumimoji="1" lang="ja-JP" altLang="ja-JP" sz="1100">
              <a:solidFill>
                <a:sysClr val="windowText" lastClr="000000"/>
              </a:solidFill>
              <a:effectLst/>
              <a:latin typeface="+mn-lt"/>
              <a:ea typeface="+mn-ea"/>
              <a:cs typeface="+mn-cs"/>
            </a:rPr>
            <a:t>万円増加している。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将来負担額と充当可能財源等の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により、将来負担比率の分子は、前年度と比較し</a:t>
          </a:r>
          <a:r>
            <a:rPr kumimoji="1" lang="ja-JP" altLang="ja-JP" sz="1100">
              <a:solidFill>
                <a:sysClr val="windowText" lastClr="000000"/>
              </a:solidFill>
              <a:effectLst/>
              <a:latin typeface="+mn-lt"/>
              <a:ea typeface="+mn-ea"/>
              <a:cs typeface="+mn-cs"/>
            </a:rPr>
            <a:t>約</a:t>
          </a:r>
          <a:r>
            <a:rPr kumimoji="1" lang="ja-JP" altLang="en-US" sz="1100">
              <a:solidFill>
                <a:sysClr val="windowText" lastClr="000000"/>
              </a:solidFill>
              <a:effectLst/>
              <a:latin typeface="+mn-lt"/>
              <a:ea typeface="+mn-ea"/>
              <a:cs typeface="+mn-cs"/>
            </a:rPr>
            <a:t>９，２００</a:t>
          </a:r>
          <a:r>
            <a:rPr kumimoji="1" lang="ja-JP" altLang="ja-JP" sz="1100">
              <a:solidFill>
                <a:sysClr val="windowText" lastClr="000000"/>
              </a:solidFill>
              <a:effectLst/>
              <a:latin typeface="+mn-lt"/>
              <a:ea typeface="+mn-ea"/>
              <a:cs typeface="+mn-cs"/>
            </a:rPr>
            <a:t>万円減少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埼玉県鶴ケ島市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個別利用実施計画に位置付けのある大規模事業などに備えた</a:t>
          </a:r>
          <a:r>
            <a:rPr kumimoji="1" lang="ja-JP" altLang="ja-JP" sz="1100">
              <a:solidFill>
                <a:sysClr val="windowText" lastClr="000000"/>
              </a:solidFill>
              <a:effectLst/>
              <a:latin typeface="+mn-lt"/>
              <a:ea typeface="+mn-ea"/>
              <a:cs typeface="+mn-cs"/>
            </a:rPr>
            <a:t>「公共施設保全基金」の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や、都市施設の計画的な整備に備えた「都市施設整備基金」の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などにより、基金全体としては約</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５，０００</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個々の特定目的基金に必要な金額を積み立てていく。</a:t>
          </a:r>
          <a:endParaRPr lang="ja-JP" altLang="ja-JP" sz="1400">
            <a:effectLst/>
          </a:endParaRPr>
        </a:p>
        <a:p>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財政状況及び県内類団平均を勘案し、 標準財政規模の１４％程度</a:t>
          </a:r>
          <a:r>
            <a:rPr kumimoji="1" lang="ja-JP" altLang="ja-JP" sz="1100">
              <a:solidFill>
                <a:schemeClr val="dk1"/>
              </a:solidFill>
              <a:effectLst/>
              <a:latin typeface="+mn-lt"/>
              <a:ea typeface="+mn-ea"/>
              <a:cs typeface="+mn-cs"/>
            </a:rPr>
            <a:t>を目安に積み立てることとしており、災害や経済危機など、危機的状況が重なった場合においても、機動的な財政出動が図れるよう、計画的に基金残高を確保していく。</a:t>
          </a:r>
          <a:endParaRPr lang="ja-JP" altLang="ja-JP" sz="1400">
            <a:effectLst/>
          </a:endParaRPr>
        </a:p>
        <a:p>
          <a:r>
            <a:rPr kumimoji="1" lang="ja-JP" altLang="ja-JP" sz="1100">
              <a:solidFill>
                <a:schemeClr val="dk1"/>
              </a:solidFill>
              <a:effectLst/>
              <a:latin typeface="+mn-lt"/>
              <a:ea typeface="+mn-ea"/>
              <a:cs typeface="+mn-cs"/>
            </a:rPr>
            <a:t>  都市施設整備基金や公共施設保全基金については、大規模事業の財源となる見込みであり、計画的な事業の執行に繋がるよう計画的な積み立てに努める。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都市施設整備基金：都市施設整備の総合的かつ計画的な推進を図る。</a:t>
          </a:r>
          <a:endParaRPr lang="ja-JP" altLang="ja-JP" sz="1400">
            <a:effectLst/>
          </a:endParaRPr>
        </a:p>
        <a:p>
          <a:r>
            <a:rPr kumimoji="1" lang="ja-JP" altLang="ja-JP" sz="1100">
              <a:solidFill>
                <a:schemeClr val="dk1"/>
              </a:solidFill>
              <a:effectLst/>
              <a:latin typeface="+mn-lt"/>
              <a:ea typeface="+mn-ea"/>
              <a:cs typeface="+mn-cs"/>
            </a:rPr>
            <a:t>　公共施設保全基金：庁舎、小学校、中学校、市民センター等の公共施設の保全を図る。</a:t>
          </a:r>
          <a:endParaRPr lang="ja-JP" altLang="ja-JP" sz="1400">
            <a:effectLst/>
          </a:endParaRPr>
        </a:p>
        <a:p>
          <a:r>
            <a:rPr kumimoji="1" lang="ja-JP" altLang="ja-JP" sz="1100">
              <a:solidFill>
                <a:schemeClr val="dk1"/>
              </a:solidFill>
              <a:effectLst/>
              <a:latin typeface="+mn-lt"/>
              <a:ea typeface="+mn-ea"/>
              <a:cs typeface="+mn-cs"/>
            </a:rPr>
            <a:t>　寄附によるまちづくり基金：寄附をした市民、企業等の意向を反映させた、個性豊かで活力のあるまちづくり・ふるさとづくりに資する事業</a:t>
          </a:r>
          <a:endParaRPr lang="ja-JP" altLang="ja-JP" sz="1400">
            <a:effectLst/>
          </a:endParaRPr>
        </a:p>
        <a:p>
          <a:r>
            <a:rPr kumimoji="1" lang="ja-JP" altLang="ja-JP" sz="1100">
              <a:solidFill>
                <a:schemeClr val="dk1"/>
              </a:solidFill>
              <a:effectLst/>
              <a:latin typeface="+mn-lt"/>
              <a:ea typeface="+mn-ea"/>
              <a:cs typeface="+mn-cs"/>
            </a:rPr>
            <a:t>の推進を図る。</a:t>
          </a:r>
          <a:endParaRPr lang="ja-JP" altLang="ja-JP" sz="1400">
            <a:effectLst/>
          </a:endParaRPr>
        </a:p>
        <a:p>
          <a:r>
            <a:rPr kumimoji="1" lang="ja-JP" altLang="ja-JP" sz="1100">
              <a:solidFill>
                <a:schemeClr val="dk1"/>
              </a:solidFill>
              <a:effectLst/>
              <a:latin typeface="+mn-lt"/>
              <a:ea typeface="+mn-ea"/>
              <a:cs typeface="+mn-cs"/>
            </a:rPr>
            <a:t>　福祉基金：高齢者福祉、障害者福祉、児童福祉その他の保健福祉の充実及び地域福祉の推進を図る。</a:t>
          </a:r>
          <a:endParaRPr lang="ja-JP" altLang="ja-JP" sz="1400">
            <a:effectLst/>
          </a:endParaRPr>
        </a:p>
        <a:p>
          <a:r>
            <a:rPr kumimoji="1" lang="ja-JP" altLang="ja-JP" sz="1100">
              <a:solidFill>
                <a:schemeClr val="dk1"/>
              </a:solidFill>
              <a:effectLst/>
              <a:latin typeface="+mn-lt"/>
              <a:ea typeface="+mn-ea"/>
              <a:cs typeface="+mn-cs"/>
            </a:rPr>
            <a:t>　水土里の基金：市内に残る水辺、里山等の豊かな自然環境及び美しい風景を保全し、並びに活用する事業の推進を図る。</a:t>
          </a:r>
          <a:endParaRPr lang="ja-JP" altLang="ja-JP" sz="1400">
            <a:effectLst/>
          </a:endParaRPr>
        </a:p>
        <a:p>
          <a:r>
            <a:rPr kumimoji="1" lang="ja-JP" altLang="ja-JP" sz="1100">
              <a:solidFill>
                <a:schemeClr val="dk1"/>
              </a:solidFill>
              <a:effectLst/>
              <a:latin typeface="+mn-lt"/>
              <a:ea typeface="+mn-ea"/>
              <a:cs typeface="+mn-cs"/>
            </a:rPr>
            <a:t>　森林環境基金：森林の有する公益的機能に関する普及啓発、木材の利用の促進、その他の森林の整備の促進を図る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公共施設保全基金：個別利用実施計画に位置付けのある大規模事業などに備えるため約</a:t>
          </a:r>
          <a:r>
            <a:rPr kumimoji="1" lang="ja-JP" altLang="en-US" sz="1100">
              <a:solidFill>
                <a:schemeClr val="dk1"/>
              </a:solidFill>
              <a:effectLst/>
              <a:latin typeface="+mn-lt"/>
              <a:ea typeface="+mn-ea"/>
              <a:cs typeface="+mn-cs"/>
            </a:rPr>
            <a:t>３８０</a:t>
          </a:r>
          <a:r>
            <a:rPr kumimoji="1" lang="ja-JP" altLang="ja-JP" sz="1100">
              <a:solidFill>
                <a:schemeClr val="dk1"/>
              </a:solidFill>
              <a:effectLst/>
              <a:latin typeface="+mn-lt"/>
              <a:ea typeface="+mn-ea"/>
              <a:cs typeface="+mn-cs"/>
            </a:rPr>
            <a:t>万円積み立てた</a:t>
          </a:r>
          <a:r>
            <a:rPr kumimoji="1" lang="ja-JP" altLang="ja-JP" sz="1100">
              <a:solidFill>
                <a:sysClr val="windowText" lastClr="000000"/>
              </a:solidFill>
              <a:effectLst/>
              <a:latin typeface="+mn-lt"/>
              <a:ea typeface="+mn-ea"/>
              <a:cs typeface="+mn-cs"/>
            </a:rPr>
            <a:t>ものの、</a:t>
          </a:r>
          <a:r>
            <a:rPr kumimoji="1" lang="ja-JP" altLang="ja-JP" sz="1100">
              <a:solidFill>
                <a:schemeClr val="dk1"/>
              </a:solidFill>
              <a:effectLst/>
              <a:latin typeface="+mn-lt"/>
              <a:ea typeface="+mn-ea"/>
              <a:cs typeface="+mn-cs"/>
            </a:rPr>
            <a:t>庁舎修繕事業や小中学校施設集中改修事業に要する経費に充当するため、１億４，０００万円の取崩しを行った</a:t>
          </a:r>
          <a:r>
            <a:rPr kumimoji="1" lang="ja-JP" altLang="ja-JP" sz="1100">
              <a:solidFill>
                <a:sysClr val="windowText" lastClr="000000"/>
              </a:solidFill>
              <a:effectLst/>
              <a:latin typeface="+mn-lt"/>
              <a:ea typeface="+mn-ea"/>
              <a:cs typeface="+mn-cs"/>
            </a:rPr>
            <a:t>ことから</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都市施設整備基金：都市整備の計画的な整備に備えるため</a:t>
          </a:r>
          <a:r>
            <a:rPr kumimoji="1" lang="ja-JP" altLang="ja-JP" sz="1100">
              <a:solidFill>
                <a:sysClr val="windowText" lastClr="000000"/>
              </a:solidFill>
              <a:effectLst/>
              <a:latin typeface="+mn-lt"/>
              <a:ea typeface="+mn-ea"/>
              <a:cs typeface="+mn-cs"/>
            </a:rPr>
            <a:t>約１億５，</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００万円</a:t>
          </a:r>
          <a:r>
            <a:rPr kumimoji="1" lang="ja-JP" altLang="ja-JP" sz="1100">
              <a:solidFill>
                <a:schemeClr val="dk1"/>
              </a:solidFill>
              <a:effectLst/>
              <a:latin typeface="+mn-lt"/>
              <a:ea typeface="+mn-ea"/>
              <a:cs typeface="+mn-cs"/>
            </a:rPr>
            <a:t>積み立てた</a:t>
          </a:r>
          <a:r>
            <a:rPr kumimoji="1" lang="ja-JP" altLang="ja-JP" sz="1100">
              <a:solidFill>
                <a:sysClr val="windowText" lastClr="000000"/>
              </a:solidFill>
              <a:effectLst/>
              <a:latin typeface="+mn-lt"/>
              <a:ea typeface="+mn-ea"/>
              <a:cs typeface="+mn-cs"/>
            </a:rPr>
            <a:t>ものの、藤金地区地区計画</a:t>
          </a:r>
          <a:r>
            <a:rPr kumimoji="1" lang="ja-JP" altLang="en-US" sz="1100">
              <a:solidFill>
                <a:sysClr val="windowText" lastClr="000000"/>
              </a:solidFill>
              <a:effectLst/>
              <a:latin typeface="+mn-lt"/>
              <a:ea typeface="+mn-ea"/>
              <a:cs typeface="+mn-cs"/>
            </a:rPr>
            <a:t>道路</a:t>
          </a:r>
          <a:r>
            <a:rPr kumimoji="1" lang="ja-JP" altLang="ja-JP" sz="1100">
              <a:solidFill>
                <a:sysClr val="windowText" lastClr="000000"/>
              </a:solidFill>
              <a:effectLst/>
              <a:latin typeface="+mn-lt"/>
              <a:ea typeface="+mn-ea"/>
              <a:cs typeface="+mn-cs"/>
            </a:rPr>
            <a:t>整備事業や公園整備事業に要する経費等に充当するため、４億５００万円の取崩しを行ったことから</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公共施設保全基金：個別利用実施計画に基づく施設の老朽化対策及び緊急的な公共施設修繕に向けた積み立てを行う。</a:t>
          </a:r>
          <a:endParaRPr lang="ja-JP" altLang="ja-JP" sz="1400">
            <a:effectLst/>
          </a:endParaRPr>
        </a:p>
        <a:p>
          <a:r>
            <a:rPr kumimoji="1" lang="ja-JP" altLang="ja-JP" sz="1100">
              <a:solidFill>
                <a:schemeClr val="dk1"/>
              </a:solidFill>
              <a:effectLst/>
              <a:latin typeface="+mn-lt"/>
              <a:ea typeface="+mn-ea"/>
              <a:cs typeface="+mn-cs"/>
            </a:rPr>
            <a:t>　都市施設整備基金：都市計画道路や都市公園の整備など、都市施設整備に係る大規模事業に備えるため積み立てを行う。</a:t>
          </a:r>
          <a:endParaRPr lang="ja-JP" altLang="ja-JP" sz="1400">
            <a:effectLst/>
          </a:endParaRPr>
        </a:p>
        <a:p>
          <a:r>
            <a:rPr kumimoji="1" lang="ja-JP" altLang="ja-JP" sz="1100">
              <a:solidFill>
                <a:schemeClr val="dk1"/>
              </a:solidFill>
              <a:effectLst/>
              <a:latin typeface="+mn-lt"/>
              <a:ea typeface="+mn-ea"/>
              <a:cs typeface="+mn-cs"/>
            </a:rPr>
            <a:t>　寄附によるまちづくり基金：ふるさと納税寄附金の受入額の積み立てを行う。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財政調整基金については、年度間の</a:t>
          </a:r>
          <a:r>
            <a:rPr kumimoji="1" lang="ja-JP" altLang="ja-JP" sz="1100">
              <a:solidFill>
                <a:sysClr val="windowText" lastClr="000000"/>
              </a:solidFill>
              <a:effectLst/>
              <a:latin typeface="+mn-lt"/>
              <a:ea typeface="+mn-ea"/>
              <a:cs typeface="+mn-cs"/>
            </a:rPr>
            <a:t>財源を調整するために措置しており、補正予算にて緊急に必要となった事業の財源調整として約１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５，０００</a:t>
          </a:r>
          <a:r>
            <a:rPr kumimoji="1" lang="ja-JP" altLang="ja-JP" sz="1100">
              <a:solidFill>
                <a:sysClr val="windowText" lastClr="000000"/>
              </a:solidFill>
              <a:effectLst/>
              <a:latin typeface="+mn-lt"/>
              <a:ea typeface="+mn-ea"/>
              <a:cs typeface="+mn-cs"/>
            </a:rPr>
            <a:t>万円を取り崩した。一方、積立については、補正予算にて繰越金などの発生や財源調整に対応した結果、最終的には約１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１，４００</a:t>
          </a:r>
          <a:r>
            <a:rPr kumimoji="1" lang="ja-JP" altLang="ja-JP" sz="1100">
              <a:solidFill>
                <a:sysClr val="windowText" lastClr="000000"/>
              </a:solidFill>
              <a:effectLst/>
              <a:latin typeface="+mn-lt"/>
              <a:ea typeface="+mn-ea"/>
              <a:cs typeface="+mn-cs"/>
            </a:rPr>
            <a:t>万円を積み立てた。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こうしたことから、財政調整基金の残高は約</a:t>
          </a:r>
          <a:r>
            <a:rPr kumimoji="1" lang="ja-JP" altLang="en-US" sz="1100">
              <a:solidFill>
                <a:sysClr val="windowText" lastClr="000000"/>
              </a:solidFill>
              <a:effectLst/>
              <a:latin typeface="+mn-lt"/>
              <a:ea typeface="+mn-ea"/>
              <a:cs typeface="+mn-cs"/>
            </a:rPr>
            <a:t>３，６００</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a:t>
          </a:r>
          <a:r>
            <a:rPr kumimoji="1" lang="ja-JP" altLang="en-US" sz="1100">
              <a:solidFill>
                <a:schemeClr val="dk1"/>
              </a:solidFill>
              <a:effectLst/>
              <a:latin typeface="+mn-lt"/>
              <a:ea typeface="+mn-ea"/>
              <a:cs typeface="+mn-cs"/>
            </a:rPr>
            <a:t>財政状況及び県内類団平均を勘案し、 標準財政規模の１４％程度</a:t>
          </a:r>
          <a:r>
            <a:rPr kumimoji="1" lang="ja-JP" altLang="ja-JP" sz="1100">
              <a:solidFill>
                <a:schemeClr val="dk1"/>
              </a:solidFill>
              <a:effectLst/>
              <a:latin typeface="+mn-lt"/>
              <a:ea typeface="+mn-ea"/>
              <a:cs typeface="+mn-cs"/>
            </a:rPr>
            <a:t>を目安に積み立てることとしており、災害や経済危機など、危機的状況が重なった場合においても、機動的な財政出動が図れるよう、計画的に基金残高を確保していく。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69,836
67,733
17.65
28,204,389
26,900,157
1,077,095
14,656,004
14,677,370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ea"/>
              <a:ea typeface="+mn-ea"/>
              <a:cs typeface="+mn-cs"/>
            </a:rPr>
            <a:t>　財政力指数は、令和元年度まで同ポイントで推移していたが、令和２年度以降減少傾向にある。</a:t>
          </a:r>
          <a:endParaRPr lang="ja-JP" altLang="ja-JP" sz="1100">
            <a:solidFill>
              <a:sysClr val="windowText" lastClr="000000"/>
            </a:solidFill>
            <a:effectLst/>
            <a:latin typeface="+mn-ea"/>
            <a:ea typeface="+mn-ea"/>
          </a:endParaRPr>
        </a:p>
        <a:p>
          <a:r>
            <a:rPr kumimoji="1" lang="ja-JP" altLang="ja-JP" sz="1000">
              <a:solidFill>
                <a:sysClr val="windowText" lastClr="000000"/>
              </a:solidFill>
              <a:effectLst/>
              <a:latin typeface="+mn-ea"/>
              <a:ea typeface="+mn-ea"/>
              <a:cs typeface="+mn-cs"/>
            </a:rPr>
            <a:t>　令和</a:t>
          </a:r>
          <a:r>
            <a:rPr kumimoji="1" lang="ja-JP" altLang="en-US" sz="1000">
              <a:solidFill>
                <a:sysClr val="windowText" lastClr="000000"/>
              </a:solidFill>
              <a:effectLst/>
              <a:latin typeface="+mn-ea"/>
              <a:ea typeface="+mn-ea"/>
              <a:cs typeface="+mn-cs"/>
            </a:rPr>
            <a:t>６</a:t>
          </a:r>
          <a:r>
            <a:rPr kumimoji="1" lang="ja-JP" altLang="ja-JP" sz="1000">
              <a:solidFill>
                <a:sysClr val="windowText" lastClr="000000"/>
              </a:solidFill>
              <a:effectLst/>
              <a:latin typeface="+mn-ea"/>
              <a:ea typeface="+mn-ea"/>
              <a:cs typeface="+mn-cs"/>
            </a:rPr>
            <a:t>年度の財政力指数が減少した要因としては、普通交付税から臨時財政対策債への振替分が減少したことにより、分母である基準財政需要額</a:t>
          </a:r>
          <a:r>
            <a:rPr kumimoji="1" lang="ja-JP" altLang="en-US" sz="1000">
              <a:solidFill>
                <a:sysClr val="windowText" lastClr="000000"/>
              </a:solidFill>
              <a:effectLst/>
              <a:latin typeface="+mn-ea"/>
              <a:ea typeface="+mn-ea"/>
              <a:cs typeface="+mn-cs"/>
            </a:rPr>
            <a:t>の伸び</a:t>
          </a:r>
          <a:r>
            <a:rPr kumimoji="1" lang="ja-JP" altLang="ja-JP" sz="1000">
              <a:solidFill>
                <a:sysClr val="windowText" lastClr="000000"/>
              </a:solidFill>
              <a:effectLst/>
              <a:latin typeface="+mn-ea"/>
              <a:ea typeface="+mn-ea"/>
              <a:cs typeface="+mn-cs"/>
            </a:rPr>
            <a:t>が</a:t>
          </a:r>
          <a:r>
            <a:rPr kumimoji="1" lang="ja-JP" altLang="en-US" sz="1000">
              <a:solidFill>
                <a:sysClr val="windowText" lastClr="000000"/>
              </a:solidFill>
              <a:effectLst/>
              <a:latin typeface="+mn-ea"/>
              <a:ea typeface="+mn-ea"/>
              <a:cs typeface="+mn-cs"/>
            </a:rPr>
            <a:t>、分子の基準財政収入額の伸びを上回った</a:t>
          </a:r>
          <a:r>
            <a:rPr kumimoji="1" lang="ja-JP" altLang="ja-JP" sz="1000">
              <a:solidFill>
                <a:sysClr val="windowText" lastClr="000000"/>
              </a:solidFill>
              <a:effectLst/>
              <a:latin typeface="+mn-ea"/>
              <a:ea typeface="+mn-ea"/>
              <a:cs typeface="+mn-cs"/>
            </a:rPr>
            <a:t>したことが挙げられる。</a:t>
          </a:r>
          <a:endParaRPr lang="ja-JP" altLang="ja-JP" sz="1100">
            <a:solidFill>
              <a:sysClr val="windowText" lastClr="000000"/>
            </a:solidFill>
            <a:effectLst/>
            <a:latin typeface="+mn-ea"/>
            <a:ea typeface="+mn-ea"/>
          </a:endParaRPr>
        </a:p>
        <a:p>
          <a:r>
            <a:rPr kumimoji="1" lang="ja-JP" altLang="ja-JP" sz="1000">
              <a:solidFill>
                <a:sysClr val="windowText" lastClr="000000"/>
              </a:solidFill>
              <a:effectLst/>
              <a:latin typeface="+mn-ea"/>
              <a:ea typeface="+mn-ea"/>
              <a:cs typeface="+mn-cs"/>
            </a:rPr>
            <a:t>　引き続き、鶴ヶ島駅周辺の都市再生整備を進めるとともに、企業誘致や市内企業への支援による雇用の創出、また住宅環境の整備や転入定住の促進に積極的に取り組むことで、市税収入の確保に努める。</a:t>
          </a:r>
          <a:endParaRPr lang="ja-JP" altLang="ja-JP" sz="1100">
            <a:solidFill>
              <a:sysClr val="windowText" lastClr="000000"/>
            </a:solidFill>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ea"/>
              <a:ea typeface="+mn-ea"/>
              <a:cs typeface="+mn-cs"/>
            </a:rPr>
            <a:t>　経常収支比率は、昨年度から</a:t>
          </a:r>
          <a:r>
            <a:rPr kumimoji="1" lang="en-US" altLang="ja-JP" sz="800">
              <a:solidFill>
                <a:sysClr val="windowText" lastClr="000000"/>
              </a:solidFill>
              <a:effectLst/>
              <a:latin typeface="+mn-ea"/>
              <a:ea typeface="+mn-ea"/>
              <a:cs typeface="+mn-cs"/>
            </a:rPr>
            <a:t>0.4</a:t>
          </a:r>
          <a:r>
            <a:rPr kumimoji="1" lang="ja-JP" altLang="ja-JP" sz="800">
              <a:solidFill>
                <a:sysClr val="windowText" lastClr="000000"/>
              </a:solidFill>
              <a:effectLst/>
              <a:latin typeface="+mn-ea"/>
              <a:ea typeface="+mn-ea"/>
              <a:cs typeface="+mn-cs"/>
            </a:rPr>
            <a:t>ポイント</a:t>
          </a:r>
          <a:r>
            <a:rPr kumimoji="1" lang="ja-JP" altLang="en-US" sz="800">
              <a:solidFill>
                <a:sysClr val="windowText" lastClr="000000"/>
              </a:solidFill>
              <a:effectLst/>
              <a:latin typeface="+mn-ea"/>
              <a:ea typeface="+mn-ea"/>
              <a:cs typeface="+mn-cs"/>
            </a:rPr>
            <a:t>悪化し</a:t>
          </a:r>
          <a:r>
            <a:rPr kumimoji="1" lang="ja-JP" altLang="ja-JP" sz="800">
              <a:solidFill>
                <a:sysClr val="windowText" lastClr="000000"/>
              </a:solidFill>
              <a:effectLst/>
              <a:latin typeface="+mn-ea"/>
              <a:ea typeface="+mn-ea"/>
              <a:cs typeface="+mn-cs"/>
            </a:rPr>
            <a:t>た。</a:t>
          </a:r>
          <a:endParaRPr lang="ja-JP" altLang="ja-JP" sz="1000">
            <a:solidFill>
              <a:sysClr val="windowText" lastClr="000000"/>
            </a:solidFill>
            <a:effectLst/>
            <a:latin typeface="+mn-ea"/>
            <a:ea typeface="+mn-ea"/>
          </a:endParaRPr>
        </a:p>
        <a:p>
          <a:r>
            <a:rPr kumimoji="1" lang="ja-JP" altLang="ja-JP" sz="800">
              <a:solidFill>
                <a:sysClr val="windowText" lastClr="000000"/>
              </a:solidFill>
              <a:effectLst/>
              <a:latin typeface="+mn-ea"/>
              <a:ea typeface="+mn-ea"/>
              <a:cs typeface="+mn-cs"/>
            </a:rPr>
            <a:t>　歳出については、</a:t>
          </a:r>
          <a:r>
            <a:rPr kumimoji="1" lang="ja-JP" altLang="en-US" sz="800">
              <a:solidFill>
                <a:sysClr val="windowText" lastClr="000000"/>
              </a:solidFill>
              <a:effectLst/>
              <a:latin typeface="+mn-ea"/>
              <a:ea typeface="+mn-ea"/>
              <a:cs typeface="+mn-cs"/>
            </a:rPr>
            <a:t>過年度に借り入れた公債費の償還が完了したことによる公債費等の減があったものの、坂戸・鶴ヶ島消防組合負担金、埼玉西部環境保全組合負担金等による補助費等の増や、障害者自立支援給付等経費、生活保護費等による扶助費の増等により、</a:t>
          </a:r>
          <a:r>
            <a:rPr kumimoji="1" lang="en-US" altLang="ja-JP" sz="800">
              <a:solidFill>
                <a:sysClr val="windowText" lastClr="000000"/>
              </a:solidFill>
              <a:effectLst/>
              <a:latin typeface="+mn-ea"/>
              <a:ea typeface="+mn-ea"/>
              <a:cs typeface="+mn-cs"/>
            </a:rPr>
            <a:t>5.4</a:t>
          </a:r>
          <a:r>
            <a:rPr kumimoji="1" lang="ja-JP" altLang="ja-JP" sz="800">
              <a:solidFill>
                <a:sysClr val="windowText" lastClr="000000"/>
              </a:solidFill>
              <a:effectLst/>
              <a:latin typeface="+mn-ea"/>
              <a:ea typeface="+mn-ea"/>
              <a:cs typeface="+mn-cs"/>
            </a:rPr>
            <a:t>％増となった。</a:t>
          </a:r>
          <a:endParaRPr lang="ja-JP" altLang="ja-JP" sz="1000">
            <a:solidFill>
              <a:sysClr val="windowText" lastClr="000000"/>
            </a:solidFill>
            <a:effectLst/>
            <a:latin typeface="+mn-ea"/>
            <a:ea typeface="+mn-ea"/>
          </a:endParaRPr>
        </a:p>
        <a:p>
          <a:r>
            <a:rPr kumimoji="1" lang="ja-JP" altLang="ja-JP" sz="800">
              <a:solidFill>
                <a:sysClr val="windowText" lastClr="000000"/>
              </a:solidFill>
              <a:effectLst/>
              <a:latin typeface="+mn-ea"/>
              <a:ea typeface="+mn-ea"/>
              <a:cs typeface="+mn-cs"/>
            </a:rPr>
            <a:t>　一方、歳入については臨時財政対策債や地方消費税交付金の減等があったものの、普通交付税、</a:t>
          </a:r>
          <a:r>
            <a:rPr kumimoji="1" lang="ja-JP" altLang="en-US" sz="800">
              <a:solidFill>
                <a:sysClr val="windowText" lastClr="000000"/>
              </a:solidFill>
              <a:effectLst/>
              <a:latin typeface="+mn-ea"/>
              <a:ea typeface="+mn-ea"/>
              <a:cs typeface="+mn-cs"/>
            </a:rPr>
            <a:t>地方消費税交付金</a:t>
          </a:r>
          <a:r>
            <a:rPr kumimoji="1" lang="ja-JP" altLang="ja-JP" sz="800">
              <a:solidFill>
                <a:sysClr val="windowText" lastClr="000000"/>
              </a:solidFill>
              <a:effectLst/>
              <a:latin typeface="+mn-ea"/>
              <a:ea typeface="+mn-ea"/>
              <a:cs typeface="+mn-cs"/>
            </a:rPr>
            <a:t>等の増により</a:t>
          </a:r>
          <a:r>
            <a:rPr kumimoji="1" lang="en-US" altLang="ja-JP" sz="800">
              <a:solidFill>
                <a:sysClr val="windowText" lastClr="000000"/>
              </a:solidFill>
              <a:effectLst/>
              <a:latin typeface="+mn-ea"/>
              <a:ea typeface="+mn-ea"/>
              <a:cs typeface="+mn-cs"/>
            </a:rPr>
            <a:t>4.9</a:t>
          </a:r>
          <a:r>
            <a:rPr kumimoji="1" lang="ja-JP" altLang="ja-JP" sz="800">
              <a:solidFill>
                <a:sysClr val="windowText" lastClr="000000"/>
              </a:solidFill>
              <a:effectLst/>
              <a:latin typeface="+mn-ea"/>
              <a:ea typeface="+mn-ea"/>
              <a:cs typeface="+mn-cs"/>
            </a:rPr>
            <a:t>％増となった。</a:t>
          </a:r>
          <a:endParaRPr lang="ja-JP" altLang="ja-JP" sz="1000">
            <a:solidFill>
              <a:sysClr val="windowText" lastClr="000000"/>
            </a:solidFill>
            <a:effectLst/>
            <a:latin typeface="+mn-ea"/>
            <a:ea typeface="+mn-ea"/>
          </a:endParaRPr>
        </a:p>
        <a:p>
          <a:r>
            <a:rPr kumimoji="1" lang="ja-JP" altLang="ja-JP" sz="800">
              <a:solidFill>
                <a:sysClr val="windowText" lastClr="000000"/>
              </a:solidFill>
              <a:effectLst/>
              <a:latin typeface="+mn-ea"/>
              <a:ea typeface="+mn-ea"/>
              <a:cs typeface="+mn-cs"/>
            </a:rPr>
            <a:t>　歳入、歳出ともに増加したが、歳出の増加の方が大きかったため経常収支比率が悪化した。</a:t>
          </a:r>
          <a:endParaRPr lang="ja-JP" altLang="ja-JP" sz="1000">
            <a:solidFill>
              <a:sysClr val="windowText" lastClr="000000"/>
            </a:solidFill>
            <a:effectLst/>
            <a:latin typeface="+mn-ea"/>
            <a:ea typeface="+mn-ea"/>
          </a:endParaRPr>
        </a:p>
        <a:p>
          <a:r>
            <a:rPr kumimoji="1" lang="ja-JP" altLang="ja-JP" sz="800">
              <a:solidFill>
                <a:sysClr val="windowText" lastClr="000000"/>
              </a:solidFill>
              <a:effectLst/>
              <a:latin typeface="+mn-ea"/>
              <a:ea typeface="+mn-ea"/>
              <a:cs typeface="+mn-cs"/>
            </a:rPr>
            <a:t>　今後も引き続き、健康の維持・増進に関する事業や、各事業の統合・見直し、公共施設の再編を積極的に進めることにより、人件費、扶助費、物件費等の抑制に努める。</a:t>
          </a:r>
          <a:endParaRPr lang="ja-JP" altLang="ja-JP" sz="1000">
            <a:solidFill>
              <a:sysClr val="windowText" lastClr="000000"/>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60007</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135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9207</xdr:rowOff>
    </xdr:from>
    <xdr:to>
      <xdr:col>15</xdr:col>
      <xdr:colOff>133350</xdr:colOff>
      <xdr:row>63</xdr:row>
      <xdr:rowOff>110807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ea"/>
              <a:ea typeface="+mn-ea"/>
              <a:cs typeface="+mn-cs"/>
            </a:rPr>
            <a:t>　人件費、物件費、維持補修費の合計額の人口１人当たりの金額が類似団体を下回っているのは、主に物件費及び人件費が要因となっている。</a:t>
          </a:r>
          <a:endParaRPr lang="ja-JP" altLang="ja-JP" sz="1200">
            <a:effectLst/>
            <a:latin typeface="+mn-ea"/>
            <a:ea typeface="+mn-ea"/>
          </a:endParaRPr>
        </a:p>
        <a:p>
          <a:r>
            <a:rPr kumimoji="1" lang="ja-JP" altLang="ja-JP" sz="1050">
              <a:solidFill>
                <a:schemeClr val="dk1"/>
              </a:solidFill>
              <a:effectLst/>
              <a:latin typeface="+mn-ea"/>
              <a:ea typeface="+mn-ea"/>
              <a:cs typeface="+mn-cs"/>
            </a:rPr>
            <a:t>　当市は、ごみ処理やし尿処理を近隣市町と一部事務組合を構成し共同処理を行っている。また、消防や下水道なども一部事務組合により事務を行っている。</a:t>
          </a:r>
          <a:endParaRPr lang="ja-JP" altLang="ja-JP" sz="1200">
            <a:effectLst/>
            <a:latin typeface="+mn-ea"/>
            <a:ea typeface="+mn-ea"/>
          </a:endParaRPr>
        </a:p>
        <a:p>
          <a:r>
            <a:rPr kumimoji="1" lang="ja-JP" altLang="ja-JP" sz="1050">
              <a:solidFill>
                <a:schemeClr val="dk1"/>
              </a:solidFill>
              <a:effectLst/>
              <a:latin typeface="+mn-ea"/>
              <a:ea typeface="+mn-ea"/>
              <a:cs typeface="+mn-cs"/>
            </a:rPr>
            <a:t>　これにより、直営で実施する場合には人件費や物件費等に区分される経費が、負担金や繰出金という形で支出されるため、他の類似団体と比較して人件費や物件費が平均を下回っている。</a:t>
          </a:r>
          <a:endParaRPr lang="ja-JP" altLang="ja-JP" sz="12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58396</xdr:rowOff>
    </xdr:from>
    <xdr:to>
      <xdr:col>23</xdr:col>
      <xdr:colOff>133350</xdr:colOff>
      <xdr:row>80</xdr:row>
      <xdr:rowOff>81910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4396"/>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48327</xdr:rowOff>
    </xdr:from>
    <xdr:to>
      <xdr:col>19</xdr:col>
      <xdr:colOff>133350</xdr:colOff>
      <xdr:row>80</xdr:row>
      <xdr:rowOff>58396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64327"/>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39790</xdr:rowOff>
    </xdr:from>
    <xdr:to>
      <xdr:col>15</xdr:col>
      <xdr:colOff>82550</xdr:colOff>
      <xdr:row>80</xdr:row>
      <xdr:rowOff>48327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55790"/>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25926</xdr:rowOff>
    </xdr:from>
    <xdr:to>
      <xdr:col>11</xdr:col>
      <xdr:colOff>31750</xdr:colOff>
      <xdr:row>80</xdr:row>
      <xdr:rowOff>39790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1926"/>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31110</xdr:rowOff>
    </xdr:from>
    <xdr:to>
      <xdr:col>23</xdr:col>
      <xdr:colOff>184150</xdr:colOff>
      <xdr:row>80</xdr:row>
      <xdr:rowOff>132710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123837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7596</xdr:rowOff>
    </xdr:from>
    <xdr:to>
      <xdr:col>19</xdr:col>
      <xdr:colOff>184150</xdr:colOff>
      <xdr:row>80</xdr:row>
      <xdr:rowOff>109196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119373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168977</xdr:rowOff>
    </xdr:from>
    <xdr:to>
      <xdr:col>15</xdr:col>
      <xdr:colOff>133350</xdr:colOff>
      <xdr:row>80</xdr:row>
      <xdr:rowOff>99127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109304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160440</xdr:rowOff>
    </xdr:from>
    <xdr:to>
      <xdr:col>11</xdr:col>
      <xdr:colOff>82550</xdr:colOff>
      <xdr:row>80</xdr:row>
      <xdr:rowOff>90590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100767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146576</xdr:rowOff>
    </xdr:from>
    <xdr:to>
      <xdr:col>7</xdr:col>
      <xdr:colOff>31750</xdr:colOff>
      <xdr:row>80</xdr:row>
      <xdr:rowOff>76726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86903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本市のラスパイレス指数は全国市平均と比較し、低い水準にある。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類似団体平均値については前年度と同値であったが、本市の数値については、高齢層職員の昇給停止を行っていない等の指数増加要因により、前年度から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％増となった。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今後は、本市と類似団体との比較において乖離が生じないよう、引き続き国等の動向を踏まえ給与の適正化に努める。</a:t>
          </a:r>
          <a:endParaRPr lang="ja-JP" altLang="ja-JP">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71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117021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本市の職員数は、昨年度と比較するとほぼ横ばいとなっているが、類似団体と比較すると平均を下回っている。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主な</a:t>
          </a:r>
          <a:r>
            <a:rPr kumimoji="1" lang="ja-JP" altLang="ja-JP" sz="1100">
              <a:solidFill>
                <a:sysClr val="windowText" lastClr="000000"/>
              </a:solidFill>
              <a:effectLst/>
              <a:latin typeface="+mn-lt"/>
              <a:ea typeface="+mn-ea"/>
              <a:cs typeface="+mn-cs"/>
            </a:rPr>
            <a:t>要因</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業務委託等をバランス良く活用し、定員の抑制を図っているためである。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、退職者や再任用職員</a:t>
          </a:r>
          <a:r>
            <a:rPr kumimoji="1" lang="ja-JP" altLang="en-US" sz="1100">
              <a:solidFill>
                <a:sysClr val="windowText" lastClr="000000"/>
              </a:solidFill>
              <a:effectLst/>
              <a:latin typeface="+mn-lt"/>
              <a:ea typeface="+mn-ea"/>
              <a:cs typeface="+mn-cs"/>
            </a:rPr>
            <a:t>、定年延長職員</a:t>
          </a:r>
          <a:r>
            <a:rPr kumimoji="1" lang="ja-JP" altLang="ja-JP" sz="1100">
              <a:solidFill>
                <a:sysClr val="windowText" lastClr="000000"/>
              </a:solidFill>
              <a:effectLst/>
              <a:latin typeface="+mn-lt"/>
              <a:ea typeface="+mn-ea"/>
              <a:cs typeface="+mn-cs"/>
            </a:rPr>
            <a:t>を考慮し</a:t>
          </a:r>
          <a:r>
            <a:rPr kumimoji="1" lang="ja-JP" altLang="en-US" sz="1100">
              <a:solidFill>
                <a:sysClr val="windowText" lastClr="000000"/>
              </a:solidFill>
              <a:effectLst/>
              <a:latin typeface="+mn-lt"/>
              <a:ea typeface="+mn-ea"/>
              <a:cs typeface="+mn-cs"/>
            </a:rPr>
            <a:t>つつ</a:t>
          </a:r>
          <a:r>
            <a:rPr kumimoji="1" lang="ja-JP" altLang="ja-JP" sz="1100">
              <a:solidFill>
                <a:sysClr val="windowText" lastClr="000000"/>
              </a:solidFill>
              <a:effectLst/>
              <a:latin typeface="+mn-lt"/>
              <a:ea typeface="+mn-ea"/>
              <a:cs typeface="+mn-cs"/>
            </a:rPr>
            <a:t>継続的な職員採用を行い、適正な職員数管理に努める。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90276</xdr:rowOff>
    </xdr:from>
    <xdr:to>
      <xdr:col>81</xdr:col>
      <xdr:colOff>44450</xdr:colOff>
      <xdr:row>59</xdr:row>
      <xdr:rowOff>98319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0582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88265</xdr:rowOff>
    </xdr:from>
    <xdr:to>
      <xdr:col>77</xdr:col>
      <xdr:colOff>44450</xdr:colOff>
      <xdr:row>59</xdr:row>
      <xdr:rowOff>90276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0381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86254</xdr:rowOff>
    </xdr:from>
    <xdr:to>
      <xdr:col>72</xdr:col>
      <xdr:colOff>203200</xdr:colOff>
      <xdr:row>59</xdr:row>
      <xdr:rowOff>88265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0180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86254</xdr:rowOff>
    </xdr:from>
    <xdr:to>
      <xdr:col>68</xdr:col>
      <xdr:colOff>152400</xdr:colOff>
      <xdr:row>59</xdr:row>
      <xdr:rowOff>88265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0180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47519</xdr:rowOff>
    </xdr:from>
    <xdr:to>
      <xdr:col>81</xdr:col>
      <xdr:colOff>95250</xdr:colOff>
      <xdr:row>59</xdr:row>
      <xdr:rowOff>149119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64046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39476</xdr:rowOff>
    </xdr:from>
    <xdr:to>
      <xdr:col>77</xdr:col>
      <xdr:colOff>95250</xdr:colOff>
      <xdr:row>59</xdr:row>
      <xdr:rowOff>141076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151253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2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35454</xdr:rowOff>
    </xdr:from>
    <xdr:to>
      <xdr:col>68</xdr:col>
      <xdr:colOff>203200</xdr:colOff>
      <xdr:row>59</xdr:row>
      <xdr:rowOff>137054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147231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　実質公債費比率については、令和</a:t>
          </a:r>
          <a:r>
            <a:rPr kumimoji="1" lang="ja-JP" altLang="en-US" sz="800">
              <a:solidFill>
                <a:sysClr val="windowText" lastClr="000000"/>
              </a:solidFill>
              <a:effectLst/>
              <a:latin typeface="+mn-lt"/>
              <a:ea typeface="+mn-ea"/>
              <a:cs typeface="+mn-cs"/>
            </a:rPr>
            <a:t>６</a:t>
          </a:r>
          <a:r>
            <a:rPr kumimoji="1" lang="ja-JP" altLang="ja-JP" sz="800">
              <a:solidFill>
                <a:sysClr val="windowText" lastClr="000000"/>
              </a:solidFill>
              <a:effectLst/>
              <a:latin typeface="+mn-lt"/>
              <a:ea typeface="+mn-ea"/>
              <a:cs typeface="+mn-cs"/>
            </a:rPr>
            <a:t>年度（３か年平均）は前年度比</a:t>
          </a:r>
          <a:r>
            <a:rPr kumimoji="1" lang="en-US" altLang="ja-JP" sz="800">
              <a:solidFill>
                <a:sysClr val="windowText" lastClr="000000"/>
              </a:solidFill>
              <a:effectLst/>
              <a:latin typeface="+mn-lt"/>
              <a:ea typeface="+mn-ea"/>
              <a:cs typeface="+mn-cs"/>
            </a:rPr>
            <a:t>0.5</a:t>
          </a:r>
          <a:r>
            <a:rPr kumimoji="1" lang="ja-JP" altLang="ja-JP" sz="800">
              <a:solidFill>
                <a:sysClr val="windowText" lastClr="000000"/>
              </a:solidFill>
              <a:effectLst/>
              <a:latin typeface="+mn-lt"/>
              <a:ea typeface="+mn-ea"/>
              <a:cs typeface="+mn-cs"/>
            </a:rPr>
            <a:t>ポイント改善しており、類似団体平均</a:t>
          </a:r>
          <a:r>
            <a:rPr kumimoji="1" lang="ja-JP" altLang="en-US" sz="800">
              <a:solidFill>
                <a:sysClr val="windowText" lastClr="000000"/>
              </a:solidFill>
              <a:effectLst/>
              <a:latin typeface="+mn-lt"/>
              <a:ea typeface="+mn-ea"/>
              <a:cs typeface="+mn-cs"/>
            </a:rPr>
            <a:t>と</a:t>
          </a:r>
          <a:r>
            <a:rPr kumimoji="1" lang="en-US" altLang="ja-JP" sz="800">
              <a:solidFill>
                <a:sysClr val="windowText" lastClr="000000"/>
              </a:solidFill>
              <a:effectLst/>
              <a:latin typeface="+mn-lt"/>
              <a:ea typeface="+mn-ea"/>
              <a:cs typeface="+mn-cs"/>
            </a:rPr>
            <a:t>0.6</a:t>
          </a:r>
          <a:r>
            <a:rPr kumimoji="1" lang="ja-JP" altLang="ja-JP" sz="800">
              <a:solidFill>
                <a:sysClr val="windowText" lastClr="000000"/>
              </a:solidFill>
              <a:effectLst/>
              <a:latin typeface="+mn-lt"/>
              <a:ea typeface="+mn-ea"/>
              <a:cs typeface="+mn-cs"/>
            </a:rPr>
            <a:t>ポイント</a:t>
          </a:r>
          <a:r>
            <a:rPr kumimoji="1" lang="ja-JP" altLang="en-US" sz="800">
              <a:solidFill>
                <a:sysClr val="windowText" lastClr="000000"/>
              </a:solidFill>
              <a:effectLst/>
              <a:latin typeface="+mn-lt"/>
              <a:ea typeface="+mn-ea"/>
              <a:cs typeface="+mn-cs"/>
            </a:rPr>
            <a:t>の差がある</a:t>
          </a:r>
          <a:r>
            <a:rPr kumimoji="1" lang="ja-JP" altLang="ja-JP" sz="8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令和</a:t>
          </a:r>
          <a:r>
            <a:rPr kumimoji="1" lang="ja-JP" altLang="en-US" sz="800">
              <a:solidFill>
                <a:sysClr val="windowText" lastClr="000000"/>
              </a:solidFill>
              <a:effectLst/>
              <a:latin typeface="+mn-lt"/>
              <a:ea typeface="+mn-ea"/>
              <a:cs typeface="+mn-cs"/>
            </a:rPr>
            <a:t>６</a:t>
          </a:r>
          <a:r>
            <a:rPr kumimoji="1" lang="ja-JP" altLang="ja-JP" sz="800">
              <a:solidFill>
                <a:sysClr val="windowText" lastClr="000000"/>
              </a:solidFill>
              <a:effectLst/>
              <a:latin typeface="+mn-lt"/>
              <a:ea typeface="+mn-ea"/>
              <a:cs typeface="+mn-cs"/>
            </a:rPr>
            <a:t>年度単年度では、過年度に借り入れた事業債の償還終了により元利償還金の額が減少したこと</a:t>
          </a:r>
          <a:r>
            <a:rPr kumimoji="1" lang="ja-JP" altLang="en-US" sz="800">
              <a:solidFill>
                <a:sysClr val="windowText" lastClr="000000"/>
              </a:solidFill>
              <a:effectLst/>
              <a:latin typeface="+mn-lt"/>
              <a:ea typeface="+mn-ea"/>
              <a:cs typeface="+mn-cs"/>
            </a:rPr>
            <a:t>等に伴い</a:t>
          </a:r>
          <a:r>
            <a:rPr kumimoji="1" lang="ja-JP" altLang="ja-JP" sz="800">
              <a:solidFill>
                <a:sysClr val="windowText" lastClr="000000"/>
              </a:solidFill>
              <a:effectLst/>
              <a:latin typeface="+mn-lt"/>
              <a:ea typeface="+mn-ea"/>
              <a:cs typeface="+mn-cs"/>
            </a:rPr>
            <a:t>、比率が改善した。</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３か年平均の数値であることから、令和</a:t>
          </a:r>
          <a:r>
            <a:rPr kumimoji="1" lang="ja-JP" altLang="en-US" sz="800">
              <a:solidFill>
                <a:sysClr val="windowText" lastClr="000000"/>
              </a:solidFill>
              <a:effectLst/>
              <a:latin typeface="+mn-lt"/>
              <a:ea typeface="+mn-ea"/>
              <a:cs typeface="+mn-cs"/>
            </a:rPr>
            <a:t>６</a:t>
          </a:r>
          <a:r>
            <a:rPr kumimoji="1" lang="ja-JP" altLang="ja-JP" sz="800">
              <a:solidFill>
                <a:sysClr val="windowText" lastClr="000000"/>
              </a:solidFill>
              <a:effectLst/>
              <a:latin typeface="+mn-lt"/>
              <a:ea typeface="+mn-ea"/>
              <a:cs typeface="+mn-cs"/>
            </a:rPr>
            <a:t>年度単年度と令和</a:t>
          </a:r>
          <a:r>
            <a:rPr kumimoji="1" lang="ja-JP" altLang="en-US" sz="800">
              <a:solidFill>
                <a:sysClr val="windowText" lastClr="000000"/>
              </a:solidFill>
              <a:effectLst/>
              <a:latin typeface="+mn-lt"/>
              <a:ea typeface="+mn-ea"/>
              <a:cs typeface="+mn-cs"/>
            </a:rPr>
            <a:t>３</a:t>
          </a:r>
          <a:r>
            <a:rPr kumimoji="1" lang="ja-JP" altLang="ja-JP" sz="800">
              <a:solidFill>
                <a:sysClr val="windowText" lastClr="000000"/>
              </a:solidFill>
              <a:effectLst/>
              <a:latin typeface="+mn-lt"/>
              <a:ea typeface="+mn-ea"/>
              <a:cs typeface="+mn-cs"/>
            </a:rPr>
            <a:t>年度単年度で比較すると、標準税収入額等が増加し、（分母である）標準財政規模が大きくなったこと等により改善している。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今後は、臨時財政対策債（</a:t>
          </a:r>
          <a:r>
            <a:rPr kumimoji="1" lang="en-US" altLang="ja-JP" sz="800">
              <a:solidFill>
                <a:sysClr val="windowText" lastClr="000000"/>
              </a:solidFill>
              <a:effectLst/>
              <a:latin typeface="+mn-lt"/>
              <a:ea typeface="+mn-ea"/>
              <a:cs typeface="+mn-cs"/>
            </a:rPr>
            <a:t>H16</a:t>
          </a:r>
          <a:r>
            <a:rPr kumimoji="1" lang="ja-JP" altLang="ja-JP" sz="800">
              <a:solidFill>
                <a:sysClr val="windowText" lastClr="000000"/>
              </a:solidFill>
              <a:effectLst/>
              <a:latin typeface="+mn-lt"/>
              <a:ea typeface="+mn-ea"/>
              <a:cs typeface="+mn-cs"/>
            </a:rPr>
            <a:t>）など大きな起債の償還の終了もあるが、一部事務組合による施設整備事業に対する負担に加え、公共施設の更新、中学校再編、駅周辺整備事業などに対する財源として地方債を活用することが見込まれることから、実質公債費比率については一時的に上昇することが見込まれるため、年次償還額の規模に注視し、健全な管理運営に努める。</a:t>
          </a:r>
          <a:endParaRPr lang="ja-JP" altLang="ja-JP" sz="10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332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将来負担比率は、現在の比較分析表となって以来、各年度とも類似団体平均を下回っている。また令和</a:t>
          </a:r>
          <a:r>
            <a:rPr kumimoji="1" lang="ja-JP" altLang="en-US" sz="900">
              <a:solidFill>
                <a:sysClr val="windowText" lastClr="000000"/>
              </a:solidFill>
              <a:effectLst/>
              <a:latin typeface="+mn-lt"/>
              <a:ea typeface="+mn-ea"/>
              <a:cs typeface="+mn-cs"/>
            </a:rPr>
            <a:t>５</a:t>
          </a:r>
          <a:r>
            <a:rPr kumimoji="1" lang="ja-JP" altLang="ja-JP" sz="900">
              <a:solidFill>
                <a:sysClr val="windowText" lastClr="000000"/>
              </a:solidFill>
              <a:effectLst/>
              <a:latin typeface="+mn-lt"/>
              <a:ea typeface="+mn-ea"/>
              <a:cs typeface="+mn-cs"/>
            </a:rPr>
            <a:t>年度に引き続き、比率が発生しなかった。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主な要因として、充当可能特定歳入（うち都市計画税）の増や、</a:t>
          </a:r>
          <a:r>
            <a:rPr kumimoji="1" lang="ja-JP" altLang="en-US" sz="900">
              <a:solidFill>
                <a:sysClr val="windowText" lastClr="000000"/>
              </a:solidFill>
              <a:effectLst/>
              <a:latin typeface="+mn-lt"/>
              <a:ea typeface="+mn-ea"/>
              <a:cs typeface="+mn-cs"/>
            </a:rPr>
            <a:t>基準財政需要額算入見込額の算定基礎となる清掃費、公債費のうち臨時財政対策債償還費の算入額の減により</a:t>
          </a:r>
          <a:r>
            <a:rPr kumimoji="1" lang="ja-JP" altLang="ja-JP" sz="900">
              <a:solidFill>
                <a:sysClr val="windowText" lastClr="000000"/>
              </a:solidFill>
              <a:effectLst/>
              <a:latin typeface="+mn-lt"/>
              <a:ea typeface="+mn-ea"/>
              <a:cs typeface="+mn-cs"/>
            </a:rPr>
            <a:t>、全体として比率が改善した。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しかし、一部事務組合である埼玉西部環境保全組合に対する負担に加え、公共施設の更新、中学校再編、駅周辺整備事業に係る負担などが今後増えると見込まれることから、引き続き、事業の実施に当たっては、市の財政状況に見合った事業規模の適正化を図るなど、財政の健全化に努める。</a:t>
          </a:r>
          <a:endParaRPr lang="ja-JP" altLang="ja-JP" sz="105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69,836
67,733
17.65
28,204,389
26,900,157
1,077,095
14,656,004
14,677,370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人件費については、令和元年度からほぼ同水準で推移しており、類似団体平均を下回っている。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経常収支比率の分子全体に対する人件費の割合が前年度と同じだったことから増減なしとなっているが、人件費の金額のみで見ると前年度比</a:t>
          </a:r>
          <a:r>
            <a:rPr kumimoji="1" lang="en-US" altLang="ja-JP" sz="900">
              <a:solidFill>
                <a:sysClr val="windowText" lastClr="000000"/>
              </a:solidFill>
              <a:effectLst/>
              <a:latin typeface="+mn-lt"/>
              <a:ea typeface="+mn-ea"/>
              <a:cs typeface="+mn-cs"/>
            </a:rPr>
            <a:t>4.7</a:t>
          </a:r>
          <a:r>
            <a:rPr kumimoji="1" lang="ja-JP" altLang="en-US" sz="900">
              <a:solidFill>
                <a:sysClr val="windowText" lastClr="000000"/>
              </a:solidFill>
              <a:effectLst/>
              <a:latin typeface="+mn-lt"/>
              <a:ea typeface="+mn-ea"/>
              <a:cs typeface="+mn-cs"/>
            </a:rPr>
            <a:t>ポイント悪化している。</a:t>
          </a:r>
        </a:p>
        <a:p>
          <a:r>
            <a:rPr kumimoji="1" lang="ja-JP" altLang="ja-JP" sz="900">
              <a:solidFill>
                <a:sysClr val="windowText" lastClr="000000"/>
              </a:solidFill>
              <a:effectLst/>
              <a:latin typeface="+mn-lt"/>
              <a:ea typeface="+mn-ea"/>
              <a:cs typeface="+mn-cs"/>
            </a:rPr>
            <a:t>　これは、会計年度任用職員の報酬単価の増や経験加算による報酬や期末手当の増による影響が大きい。</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今後は、</a:t>
          </a:r>
          <a:r>
            <a:rPr kumimoji="1" lang="ja-JP" altLang="en-US" sz="900">
              <a:solidFill>
                <a:sysClr val="windowText" lastClr="000000"/>
              </a:solidFill>
              <a:effectLst/>
              <a:latin typeface="+mn-lt"/>
              <a:ea typeface="+mn-ea"/>
              <a:cs typeface="+mn-cs"/>
            </a:rPr>
            <a:t>定年延長による増加が見込まれるが、</a:t>
          </a:r>
          <a:r>
            <a:rPr kumimoji="1" lang="ja-JP" altLang="ja-JP" sz="900">
              <a:solidFill>
                <a:sysClr val="windowText" lastClr="000000"/>
              </a:solidFill>
              <a:effectLst/>
              <a:latin typeface="+mn-lt"/>
              <a:ea typeface="+mn-ea"/>
              <a:cs typeface="+mn-cs"/>
            </a:rPr>
            <a:t>職員数の適正化、システム利活用による業務改善</a:t>
          </a:r>
          <a:r>
            <a:rPr kumimoji="1" lang="ja-JP" altLang="en-US" sz="900">
              <a:solidFill>
                <a:sysClr val="windowText" lastClr="000000"/>
              </a:solidFill>
              <a:effectLst/>
              <a:latin typeface="+mn-lt"/>
              <a:ea typeface="+mn-ea"/>
              <a:cs typeface="+mn-cs"/>
            </a:rPr>
            <a:t>、外部委託業務の内製化等</a:t>
          </a:r>
          <a:r>
            <a:rPr kumimoji="1" lang="ja-JP" altLang="ja-JP" sz="900">
              <a:solidFill>
                <a:sysClr val="windowText" lastClr="000000"/>
              </a:solidFill>
              <a:effectLst/>
              <a:latin typeface="+mn-lt"/>
              <a:ea typeface="+mn-ea"/>
              <a:cs typeface="+mn-cs"/>
            </a:rPr>
            <a:t>の取組を通じて人件費の削減に努める。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物件費について</a:t>
          </a:r>
          <a:r>
            <a:rPr kumimoji="1" lang="ja-JP" altLang="ja-JP" sz="1000">
              <a:solidFill>
                <a:sysClr val="windowText" lastClr="000000"/>
              </a:solidFill>
              <a:effectLst/>
              <a:latin typeface="+mn-lt"/>
              <a:ea typeface="+mn-ea"/>
              <a:cs typeface="+mn-cs"/>
            </a:rPr>
            <a:t>は、前年度比</a:t>
          </a:r>
          <a:r>
            <a:rPr kumimoji="1" lang="en-US" altLang="ja-JP" sz="1000">
              <a:solidFill>
                <a:sysClr val="windowText" lastClr="000000"/>
              </a:solidFill>
              <a:effectLst/>
              <a:latin typeface="+mn-lt"/>
              <a:ea typeface="+mn-ea"/>
              <a:cs typeface="+mn-cs"/>
            </a:rPr>
            <a:t>0.1</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悪化</a:t>
          </a:r>
          <a:r>
            <a:rPr kumimoji="1" lang="ja-JP" altLang="ja-JP" sz="1000">
              <a:solidFill>
                <a:sysClr val="windowText" lastClr="000000"/>
              </a:solidFill>
              <a:effectLst/>
              <a:latin typeface="+mn-lt"/>
              <a:ea typeface="+mn-ea"/>
              <a:cs typeface="+mn-cs"/>
            </a:rPr>
            <a:t>し、類似団体平均を上回った。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物件費の金額のみの増減で見ると、前年度比</a:t>
          </a:r>
          <a:r>
            <a:rPr kumimoji="1" lang="en-US" altLang="ja-JP" sz="1000">
              <a:solidFill>
                <a:sysClr val="windowText" lastClr="000000"/>
              </a:solidFill>
              <a:effectLst/>
              <a:latin typeface="+mn-lt"/>
              <a:ea typeface="+mn-ea"/>
              <a:cs typeface="+mn-cs"/>
            </a:rPr>
            <a:t>5.2</a:t>
          </a:r>
          <a:r>
            <a:rPr kumimoji="1" lang="ja-JP" altLang="ja-JP" sz="1000">
              <a:solidFill>
                <a:sysClr val="windowText" lastClr="000000"/>
              </a:solidFill>
              <a:effectLst/>
              <a:latin typeface="+mn-lt"/>
              <a:ea typeface="+mn-ea"/>
              <a:cs typeface="+mn-cs"/>
            </a:rPr>
            <a:t>ポイント悪化している。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主な要因としては、</a:t>
          </a:r>
          <a:r>
            <a:rPr kumimoji="1" lang="ja-JP" altLang="en-US" sz="1000">
              <a:solidFill>
                <a:sysClr val="windowText" lastClr="000000"/>
              </a:solidFill>
              <a:effectLst/>
              <a:latin typeface="+mn-lt"/>
              <a:ea typeface="+mn-ea"/>
              <a:cs typeface="+mn-cs"/>
            </a:rPr>
            <a:t>庁舎維持管理経費</a:t>
          </a:r>
          <a:r>
            <a:rPr kumimoji="1" lang="ja-JP" altLang="ja-JP" sz="1000">
              <a:solidFill>
                <a:sysClr val="windowText" lastClr="000000"/>
              </a:solidFill>
              <a:effectLst/>
              <a:latin typeface="+mn-lt"/>
              <a:ea typeface="+mn-ea"/>
              <a:cs typeface="+mn-cs"/>
            </a:rPr>
            <a:t>など</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維持管理経費</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増</a:t>
          </a:r>
          <a:r>
            <a:rPr kumimoji="1" lang="ja-JP" altLang="en-US" sz="1000">
              <a:solidFill>
                <a:sysClr val="windowText" lastClr="000000"/>
              </a:solidFill>
              <a:effectLst/>
              <a:latin typeface="+mn-lt"/>
              <a:ea typeface="+mn-ea"/>
              <a:cs typeface="+mn-cs"/>
            </a:rPr>
            <a:t>や</a:t>
          </a:r>
          <a:r>
            <a:rPr kumimoji="1" lang="ja-JP" altLang="ja-JP" sz="1000">
              <a:solidFill>
                <a:sysClr val="windowText" lastClr="000000"/>
              </a:solidFill>
              <a:effectLst/>
              <a:latin typeface="+mn-lt"/>
              <a:ea typeface="+mn-ea"/>
              <a:cs typeface="+mn-cs"/>
            </a:rPr>
            <a:t>、エネルギー価格高騰による光熱水費の増の影響が大きい。</a:t>
          </a:r>
          <a:endParaRPr lang="ja-JP" altLang="ja-JP" sz="1100">
            <a:solidFill>
              <a:sysClr val="windowText" lastClr="000000"/>
            </a:solidFill>
            <a:effectLst/>
          </a:endParaRPr>
        </a:p>
        <a:p>
          <a:r>
            <a:rPr kumimoji="1" lang="ja-JP" altLang="ja-JP" sz="1000">
              <a:solidFill>
                <a:schemeClr val="dk1"/>
              </a:solidFill>
              <a:effectLst/>
              <a:latin typeface="+mn-lt"/>
              <a:ea typeface="+mn-ea"/>
              <a:cs typeface="+mn-cs"/>
            </a:rPr>
            <a:t>　今後も、社会経済的な要因による経費増が続くと見込まれるが、事業の統合・見直しを進めるほか、施設再編による維持費削減やデジタル</a:t>
          </a:r>
          <a:r>
            <a:rPr kumimoji="1" lang="ja-JP" altLang="en-US" sz="1000">
              <a:solidFill>
                <a:schemeClr val="dk1"/>
              </a:solidFill>
              <a:effectLst/>
              <a:latin typeface="+mn-lt"/>
              <a:ea typeface="+mn-ea"/>
              <a:cs typeface="+mn-cs"/>
            </a:rPr>
            <a:t>ツールの適切な</a:t>
          </a:r>
          <a:r>
            <a:rPr kumimoji="1" lang="ja-JP" altLang="ja-JP" sz="1000">
              <a:solidFill>
                <a:schemeClr val="dk1"/>
              </a:solidFill>
              <a:effectLst/>
              <a:latin typeface="+mn-lt"/>
              <a:ea typeface="+mn-ea"/>
              <a:cs typeface="+mn-cs"/>
            </a:rPr>
            <a:t>活用</a:t>
          </a:r>
          <a:r>
            <a:rPr kumimoji="1" lang="ja-JP" altLang="en-US" sz="1000">
              <a:solidFill>
                <a:schemeClr val="dk1"/>
              </a:solidFill>
              <a:effectLst/>
              <a:latin typeface="+mn-lt"/>
              <a:ea typeface="+mn-ea"/>
              <a:cs typeface="+mn-cs"/>
            </a:rPr>
            <a:t>による</a:t>
          </a:r>
          <a:r>
            <a:rPr kumimoji="1" lang="ja-JP" altLang="ja-JP" sz="1000">
              <a:solidFill>
                <a:schemeClr val="dk1"/>
              </a:solidFill>
              <a:effectLst/>
              <a:latin typeface="+mn-lt"/>
              <a:ea typeface="+mn-ea"/>
              <a:cs typeface="+mn-cs"/>
            </a:rPr>
            <a:t>業務改善を図ることで、全体的な経費圧縮に努める。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46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17</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7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扶助費については、前年度と比較すると</a:t>
          </a:r>
          <a:r>
            <a:rPr kumimoji="1" lang="en-US" altLang="ja-JP" sz="1000">
              <a:solidFill>
                <a:sysClr val="windowText" lastClr="000000"/>
              </a:solidFill>
              <a:effectLst/>
              <a:latin typeface="+mn-lt"/>
              <a:ea typeface="+mn-ea"/>
              <a:cs typeface="+mn-cs"/>
            </a:rPr>
            <a:t>0.3</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悪化し</a:t>
          </a:r>
          <a:r>
            <a:rPr kumimoji="1" lang="ja-JP" altLang="ja-JP" sz="1000">
              <a:solidFill>
                <a:sysClr val="windowText" lastClr="000000"/>
              </a:solidFill>
              <a:effectLst/>
              <a:latin typeface="+mn-lt"/>
              <a:ea typeface="+mn-ea"/>
              <a:cs typeface="+mn-cs"/>
            </a:rPr>
            <a:t>た。</a:t>
          </a:r>
          <a:endParaRPr lang="ja-JP" altLang="ja-JP" sz="1100">
            <a:solidFill>
              <a:sysClr val="windowText" lastClr="000000"/>
            </a:solidFill>
            <a:effectLst/>
          </a:endParaRPr>
        </a:p>
        <a:p>
          <a:r>
            <a:rPr kumimoji="1" lang="ja-JP" altLang="ja-JP" sz="1000">
              <a:solidFill>
                <a:schemeClr val="dk1"/>
              </a:solidFill>
              <a:effectLst/>
              <a:latin typeface="+mn-lt"/>
              <a:ea typeface="+mn-ea"/>
              <a:cs typeface="+mn-cs"/>
            </a:rPr>
            <a:t>　主な要因は、民間保育所等施設型給付経費が公定価格の改定により増となったほか、</a:t>
          </a:r>
          <a:r>
            <a:rPr kumimoji="1" lang="ja-JP" altLang="ja-JP" sz="1000">
              <a:solidFill>
                <a:sysClr val="windowText" lastClr="000000"/>
              </a:solidFill>
              <a:effectLst/>
              <a:latin typeface="+mn-lt"/>
              <a:ea typeface="+mn-ea"/>
              <a:cs typeface="+mn-cs"/>
            </a:rPr>
            <a:t>生活保護費の主に医療扶助や生活扶助が増となったことが挙げられる</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対策としては、</a:t>
          </a:r>
          <a:r>
            <a:rPr kumimoji="1" lang="ja-JP" altLang="ja-JP" sz="1000">
              <a:solidFill>
                <a:sysClr val="windowText" lastClr="000000"/>
              </a:solidFill>
              <a:effectLst/>
              <a:latin typeface="+mn-lt"/>
              <a:ea typeface="+mn-ea"/>
              <a:cs typeface="+mn-cs"/>
            </a:rPr>
            <a:t>健康づくり・介護予防の取り組みや地域包括ケアシステムの構築、生活困窮者・障害者の自立に向けた施策等を積極的に推進するとともに、給付の適正化や各種給付への独自加算の見直し等を</a:t>
          </a:r>
          <a:r>
            <a:rPr kumimoji="1" lang="ja-JP" altLang="ja-JP" sz="1000">
              <a:solidFill>
                <a:schemeClr val="dk1"/>
              </a:solidFill>
              <a:effectLst/>
              <a:latin typeface="+mn-lt"/>
              <a:ea typeface="+mn-ea"/>
              <a:cs typeface="+mn-cs"/>
            </a:rPr>
            <a:t>進めていくことにより、扶助費の抑制を図っていく。</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52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117475</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472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98425</xdr:rowOff>
    </xdr:from>
    <xdr:to>
      <xdr:col>15</xdr:col>
      <xdr:colOff>98425</xdr:colOff>
      <xdr:row>55</xdr:row>
      <xdr:rowOff>117475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28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98425</xdr:rowOff>
    </xdr:from>
    <xdr:to>
      <xdr:col>11</xdr:col>
      <xdr:colOff>9525</xdr:colOff>
      <xdr:row>56</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28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66675</xdr:rowOff>
    </xdr:from>
    <xdr:to>
      <xdr:col>15</xdr:col>
      <xdr:colOff>149225</xdr:colOff>
      <xdr:row>55</xdr:row>
      <xdr:rowOff>168275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47625</xdr:rowOff>
    </xdr:from>
    <xdr:to>
      <xdr:col>11</xdr:col>
      <xdr:colOff>60325</xdr:colOff>
      <xdr:row>55</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159402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161925</xdr:rowOff>
    </xdr:from>
    <xdr:to>
      <xdr:col>6</xdr:col>
      <xdr:colOff>171450</xdr:colOff>
      <xdr:row>56</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76852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a:t>
          </a:r>
          <a:r>
            <a:rPr kumimoji="1" lang="ja-JP" altLang="ja-JP" sz="800">
              <a:solidFill>
                <a:sysClr val="windowText" lastClr="000000"/>
              </a:solidFill>
              <a:effectLst/>
              <a:latin typeface="+mn-lt"/>
              <a:ea typeface="+mn-ea"/>
              <a:cs typeface="+mn-cs"/>
            </a:rPr>
            <a:t>その他に係る経常収支比率については、前年度比</a:t>
          </a:r>
          <a:r>
            <a:rPr kumimoji="1" lang="en-US" altLang="ja-JP" sz="800">
              <a:solidFill>
                <a:sysClr val="windowText" lastClr="000000"/>
              </a:solidFill>
              <a:effectLst/>
              <a:latin typeface="+mn-lt"/>
              <a:ea typeface="+mn-ea"/>
              <a:cs typeface="+mn-cs"/>
            </a:rPr>
            <a:t>0.6</a:t>
          </a:r>
          <a:r>
            <a:rPr kumimoji="1" lang="ja-JP" altLang="ja-JP" sz="800">
              <a:solidFill>
                <a:sysClr val="windowText" lastClr="000000"/>
              </a:solidFill>
              <a:effectLst/>
              <a:latin typeface="+mn-lt"/>
              <a:ea typeface="+mn-ea"/>
              <a:cs typeface="+mn-cs"/>
            </a:rPr>
            <a:t>ポイント</a:t>
          </a:r>
          <a:r>
            <a:rPr kumimoji="1" lang="ja-JP" altLang="en-US" sz="800">
              <a:solidFill>
                <a:sysClr val="windowText" lastClr="000000"/>
              </a:solidFill>
              <a:effectLst/>
              <a:latin typeface="+mn-lt"/>
              <a:ea typeface="+mn-ea"/>
              <a:cs typeface="+mn-cs"/>
            </a:rPr>
            <a:t>改善</a:t>
          </a:r>
          <a:r>
            <a:rPr kumimoji="1" lang="ja-JP" altLang="ja-JP" sz="800">
              <a:solidFill>
                <a:sysClr val="windowText" lastClr="000000"/>
              </a:solidFill>
              <a:effectLst/>
              <a:latin typeface="+mn-lt"/>
              <a:ea typeface="+mn-ea"/>
              <a:cs typeface="+mn-cs"/>
            </a:rPr>
            <a:t>し</a:t>
          </a:r>
          <a:r>
            <a:rPr kumimoji="1" lang="ja-JP" altLang="en-US" sz="800">
              <a:solidFill>
                <a:sysClr val="windowText" lastClr="000000"/>
              </a:solidFill>
              <a:effectLst/>
              <a:latin typeface="+mn-lt"/>
              <a:ea typeface="+mn-ea"/>
              <a:cs typeface="+mn-cs"/>
            </a:rPr>
            <a:t>、類似団体平均と同率となっ</a:t>
          </a:r>
          <a:r>
            <a:rPr kumimoji="1" lang="ja-JP" altLang="ja-JP" sz="800">
              <a:solidFill>
                <a:sysClr val="windowText" lastClr="000000"/>
              </a:solidFill>
              <a:effectLst/>
              <a:latin typeface="+mn-lt"/>
              <a:ea typeface="+mn-ea"/>
              <a:cs typeface="+mn-cs"/>
            </a:rPr>
            <a:t>た。</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　</a:t>
          </a:r>
          <a:r>
            <a:rPr kumimoji="1" lang="ja-JP" altLang="en-US" sz="800">
              <a:solidFill>
                <a:sysClr val="windowText" lastClr="000000"/>
              </a:solidFill>
              <a:effectLst/>
              <a:latin typeface="+mn-lt"/>
              <a:ea typeface="+mn-ea"/>
              <a:cs typeface="+mn-cs"/>
            </a:rPr>
            <a:t>改善の</a:t>
          </a:r>
          <a:r>
            <a:rPr kumimoji="1" lang="ja-JP" altLang="ja-JP" sz="800">
              <a:solidFill>
                <a:sysClr val="windowText" lastClr="000000"/>
              </a:solidFill>
              <a:effectLst/>
              <a:latin typeface="+mn-lt"/>
              <a:ea typeface="+mn-ea"/>
              <a:cs typeface="+mn-cs"/>
            </a:rPr>
            <a:t>主な要因は、</a:t>
          </a:r>
          <a:r>
            <a:rPr kumimoji="1" lang="ja-JP" altLang="en-US" sz="800">
              <a:solidFill>
                <a:sysClr val="windowText" lastClr="000000"/>
              </a:solidFill>
              <a:effectLst/>
              <a:latin typeface="+mn-lt"/>
              <a:ea typeface="+mn-ea"/>
              <a:cs typeface="+mn-cs"/>
            </a:rPr>
            <a:t>橋りょう・道路維持管理経費等の</a:t>
          </a:r>
          <a:r>
            <a:rPr kumimoji="1" lang="ja-JP" altLang="ja-JP" sz="800">
              <a:solidFill>
                <a:sysClr val="windowText" lastClr="000000"/>
              </a:solidFill>
              <a:effectLst/>
              <a:latin typeface="+mn-lt"/>
              <a:ea typeface="+mn-ea"/>
              <a:cs typeface="+mn-cs"/>
            </a:rPr>
            <a:t>維持補修費</a:t>
          </a:r>
          <a:r>
            <a:rPr kumimoji="1" lang="ja-JP" altLang="en-US" sz="800">
              <a:solidFill>
                <a:sysClr val="windowText" lastClr="000000"/>
              </a:solidFill>
              <a:effectLst/>
              <a:latin typeface="+mn-lt"/>
              <a:ea typeface="+mn-ea"/>
              <a:cs typeface="+mn-cs"/>
            </a:rPr>
            <a:t>が令和５年度と比較して減額したことである。</a:t>
          </a:r>
          <a:endParaRPr kumimoji="0" lang="en-US" altLang="ja-JP" sz="800">
            <a:solidFill>
              <a:sysClr val="windowText" lastClr="000000"/>
            </a:solidFill>
            <a:effectLst/>
            <a:latin typeface="+mn-lt"/>
            <a:ea typeface="+mn-ea"/>
            <a:cs typeface="+mn-cs"/>
          </a:endParaRPr>
        </a:p>
        <a:p>
          <a:r>
            <a:rPr kumimoji="0" lang="ja-JP" altLang="en-US" sz="800">
              <a:solidFill>
                <a:srgbClr val="FF0000"/>
              </a:solidFill>
              <a:effectLst/>
              <a:latin typeface="+mn-lt"/>
              <a:ea typeface="+mn-ea"/>
              <a:cs typeface="+mn-cs"/>
            </a:rPr>
            <a:t>　</a:t>
          </a:r>
          <a:r>
            <a:rPr kumimoji="1" lang="ja-JP" altLang="ja-JP" sz="800">
              <a:solidFill>
                <a:schemeClr val="dk1"/>
              </a:solidFill>
              <a:effectLst/>
              <a:latin typeface="+mn-lt"/>
              <a:ea typeface="+mn-ea"/>
              <a:cs typeface="+mn-cs"/>
            </a:rPr>
            <a:t>今後</a:t>
          </a:r>
          <a:r>
            <a:rPr kumimoji="1" lang="ja-JP" altLang="en-US" sz="800">
              <a:solidFill>
                <a:schemeClr val="dk1"/>
              </a:solidFill>
              <a:effectLst/>
              <a:latin typeface="+mn-lt"/>
              <a:ea typeface="+mn-ea"/>
              <a:cs typeface="+mn-cs"/>
            </a:rPr>
            <a:t>は</a:t>
          </a:r>
          <a:r>
            <a:rPr kumimoji="1" lang="ja-JP" altLang="ja-JP" sz="800">
              <a:solidFill>
                <a:schemeClr val="dk1"/>
              </a:solidFill>
              <a:effectLst/>
              <a:latin typeface="+mn-lt"/>
              <a:ea typeface="+mn-ea"/>
              <a:cs typeface="+mn-cs"/>
            </a:rPr>
            <a:t>、施設の老朽化等に伴う修繕の増が見込まれるが、計画的に修繕を実施することで、単年度負担の軽減を図る。</a:t>
          </a:r>
          <a:endParaRPr lang="ja-JP" altLang="ja-JP" sz="8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一方</a:t>
          </a:r>
          <a:r>
            <a:rPr kumimoji="1" lang="ja-JP" altLang="ja-JP" sz="800">
              <a:solidFill>
                <a:schemeClr val="dk1"/>
              </a:solidFill>
              <a:effectLst/>
              <a:latin typeface="+mn-lt"/>
              <a:ea typeface="+mn-ea"/>
              <a:cs typeface="+mn-cs"/>
            </a:rPr>
            <a:t>、繰出金</a:t>
          </a:r>
          <a:r>
            <a:rPr kumimoji="1" lang="ja-JP" altLang="en-US" sz="800">
              <a:solidFill>
                <a:schemeClr val="dk1"/>
              </a:solidFill>
              <a:effectLst/>
              <a:latin typeface="+mn-lt"/>
              <a:ea typeface="+mn-ea"/>
              <a:cs typeface="+mn-cs"/>
            </a:rPr>
            <a:t>は</a:t>
          </a:r>
          <a:r>
            <a:rPr kumimoji="1" lang="ja-JP" altLang="ja-JP" sz="800">
              <a:solidFill>
                <a:schemeClr val="dk1"/>
              </a:solidFill>
              <a:effectLst/>
              <a:latin typeface="+mn-lt"/>
              <a:ea typeface="+mn-ea"/>
              <a:cs typeface="+mn-cs"/>
            </a:rPr>
            <a:t>、後期高齢者医療広域連合負担金の被保険者増によ</a:t>
          </a:r>
          <a:r>
            <a:rPr kumimoji="1" lang="ja-JP" altLang="en-US" sz="800">
              <a:solidFill>
                <a:schemeClr val="dk1"/>
              </a:solidFill>
              <a:effectLst/>
              <a:latin typeface="+mn-lt"/>
              <a:ea typeface="+mn-ea"/>
              <a:cs typeface="+mn-cs"/>
            </a:rPr>
            <a:t>り増加している。</a:t>
          </a:r>
          <a:r>
            <a:rPr kumimoji="1" lang="ja-JP" altLang="ja-JP" sz="800">
              <a:solidFill>
                <a:schemeClr val="dk1"/>
              </a:solidFill>
              <a:effectLst/>
              <a:latin typeface="+mn-lt"/>
              <a:ea typeface="+mn-ea"/>
              <a:cs typeface="+mn-cs"/>
            </a:rPr>
            <a:t>本市の高齢化の進行は他団体以上に急速であり、今後も高齢化の進展により社会保障関連経費の増加が見込まれることから、事業計画や予算編成時に</a:t>
          </a:r>
          <a:r>
            <a:rPr kumimoji="1" lang="ja-JP" altLang="en-US" sz="800">
              <a:solidFill>
                <a:schemeClr val="dk1"/>
              </a:solidFill>
              <a:effectLst/>
              <a:latin typeface="+mn-lt"/>
              <a:ea typeface="+mn-ea"/>
              <a:cs typeface="+mn-cs"/>
            </a:rPr>
            <a:t>おいて</a:t>
          </a:r>
          <a:r>
            <a:rPr kumimoji="1" lang="ja-JP" altLang="ja-JP" sz="800">
              <a:solidFill>
                <a:schemeClr val="dk1"/>
              </a:solidFill>
              <a:effectLst/>
              <a:latin typeface="+mn-lt"/>
              <a:ea typeface="+mn-ea"/>
              <a:cs typeface="+mn-cs"/>
            </a:rPr>
            <a:t>各特別会計と連携を図るとともに、健康づくり・介護予防の取組や地域包括ケアシステム等を積極的に推進することで、社会保障関連経費の抑制に努める。</a:t>
          </a:r>
          <a:endParaRPr lang="ja-JP" altLang="ja-JP" sz="8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9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1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   補助費等については、</a:t>
          </a:r>
          <a:r>
            <a:rPr kumimoji="1" lang="ja-JP" altLang="ja-JP" sz="800">
              <a:solidFill>
                <a:sysClr val="windowText" lastClr="000000"/>
              </a:solidFill>
              <a:effectLst/>
              <a:latin typeface="+mn-lt"/>
              <a:ea typeface="+mn-ea"/>
              <a:cs typeface="+mn-cs"/>
            </a:rPr>
            <a:t>前年度比</a:t>
          </a:r>
          <a:r>
            <a:rPr kumimoji="1" lang="en-US" altLang="ja-JP" sz="800">
              <a:solidFill>
                <a:sysClr val="windowText" lastClr="000000"/>
              </a:solidFill>
              <a:effectLst/>
              <a:latin typeface="+mn-lt"/>
              <a:ea typeface="+mn-ea"/>
              <a:cs typeface="+mn-cs"/>
            </a:rPr>
            <a:t>1.9</a:t>
          </a:r>
          <a:r>
            <a:rPr kumimoji="1" lang="ja-JP" altLang="ja-JP" sz="800">
              <a:solidFill>
                <a:sysClr val="windowText" lastClr="000000"/>
              </a:solidFill>
              <a:effectLst/>
              <a:latin typeface="+mn-lt"/>
              <a:ea typeface="+mn-ea"/>
              <a:cs typeface="+mn-cs"/>
            </a:rPr>
            <a:t>ポイント</a:t>
          </a:r>
          <a:r>
            <a:rPr kumimoji="1" lang="ja-JP" altLang="en-US" sz="800">
              <a:solidFill>
                <a:sysClr val="windowText" lastClr="000000"/>
              </a:solidFill>
              <a:effectLst/>
              <a:latin typeface="+mn-lt"/>
              <a:ea typeface="+mn-ea"/>
              <a:cs typeface="+mn-cs"/>
            </a:rPr>
            <a:t>悪化し、</a:t>
          </a:r>
          <a:r>
            <a:rPr kumimoji="1" lang="ja-JP" altLang="ja-JP" sz="800">
              <a:solidFill>
                <a:sysClr val="windowText" lastClr="000000"/>
              </a:solidFill>
              <a:effectLst/>
              <a:latin typeface="+mn-lt"/>
              <a:ea typeface="+mn-ea"/>
              <a:cs typeface="+mn-cs"/>
            </a:rPr>
            <a:t>類似団体平均を上回った。</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　補助費等の金額のみの増減でみると、前年度比</a:t>
          </a:r>
          <a:r>
            <a:rPr kumimoji="1" lang="en-US" altLang="ja-JP" sz="800">
              <a:solidFill>
                <a:sysClr val="windowText" lastClr="000000"/>
              </a:solidFill>
              <a:effectLst/>
              <a:latin typeface="+mn-lt"/>
              <a:ea typeface="+mn-ea"/>
              <a:cs typeface="+mn-cs"/>
            </a:rPr>
            <a:t>18.1</a:t>
          </a:r>
          <a:r>
            <a:rPr kumimoji="1" lang="ja-JP" altLang="ja-JP" sz="800">
              <a:solidFill>
                <a:sysClr val="windowText" lastClr="000000"/>
              </a:solidFill>
              <a:effectLst/>
              <a:latin typeface="+mn-lt"/>
              <a:ea typeface="+mn-ea"/>
              <a:cs typeface="+mn-cs"/>
            </a:rPr>
            <a:t>ポイント</a:t>
          </a:r>
          <a:r>
            <a:rPr kumimoji="1" lang="ja-JP" altLang="en-US" sz="800">
              <a:solidFill>
                <a:sysClr val="windowText" lastClr="000000"/>
              </a:solidFill>
              <a:effectLst/>
              <a:latin typeface="+mn-lt"/>
              <a:ea typeface="+mn-ea"/>
              <a:cs typeface="+mn-cs"/>
            </a:rPr>
            <a:t>悪化</a:t>
          </a:r>
          <a:r>
            <a:rPr kumimoji="1" lang="ja-JP" altLang="ja-JP" sz="800">
              <a:solidFill>
                <a:sysClr val="windowText" lastClr="000000"/>
              </a:solidFill>
              <a:effectLst/>
              <a:latin typeface="+mn-lt"/>
              <a:ea typeface="+mn-ea"/>
              <a:cs typeface="+mn-cs"/>
            </a:rPr>
            <a:t>している。</a:t>
          </a:r>
          <a:r>
            <a:rPr lang="ja-JP" altLang="ja-JP" sz="800">
              <a:solidFill>
                <a:sysClr val="windowText" lastClr="000000"/>
              </a:solidFill>
              <a:effectLst/>
              <a:latin typeface="+mn-lt"/>
              <a:ea typeface="+mn-ea"/>
              <a:cs typeface="+mn-cs"/>
            </a:rPr>
            <a:t>　　</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主な要因は、埼玉西部環境保全組合負担金の</a:t>
          </a:r>
          <a:r>
            <a:rPr kumimoji="1" lang="ja-JP" altLang="en-US" sz="800">
              <a:solidFill>
                <a:sysClr val="windowText" lastClr="000000"/>
              </a:solidFill>
              <a:effectLst/>
              <a:latin typeface="+mn-lt"/>
              <a:ea typeface="+mn-ea"/>
              <a:cs typeface="+mn-cs"/>
            </a:rPr>
            <a:t>増</a:t>
          </a:r>
          <a:r>
            <a:rPr kumimoji="1" lang="ja-JP" altLang="ja-JP" sz="800">
              <a:solidFill>
                <a:sysClr val="windowText" lastClr="000000"/>
              </a:solidFill>
              <a:effectLst/>
              <a:latin typeface="+mn-lt"/>
              <a:ea typeface="+mn-ea"/>
              <a:cs typeface="+mn-cs"/>
            </a:rPr>
            <a:t>が大きい</a:t>
          </a:r>
          <a:r>
            <a:rPr kumimoji="1" lang="ja-JP" altLang="ja-JP" sz="800">
              <a:solidFill>
                <a:schemeClr val="dk1"/>
              </a:solidFill>
              <a:effectLst/>
              <a:latin typeface="+mn-lt"/>
              <a:ea typeface="+mn-ea"/>
              <a:cs typeface="+mn-cs"/>
            </a:rPr>
            <a:t>が、当市は、消防やごみ処理など、近隣自治体との一部事務組合を</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つ構成しているため、各組合への負担金の多くが補助費等に計上され、他の類似団体と比較すると補助費等の割合が高いものと考えられる。</a:t>
          </a:r>
          <a:endParaRPr lang="ja-JP" altLang="ja-JP" sz="1000">
            <a:effectLst/>
          </a:endParaRPr>
        </a:p>
        <a:p>
          <a:r>
            <a:rPr kumimoji="1" lang="ja-JP" altLang="ja-JP" sz="800">
              <a:solidFill>
                <a:schemeClr val="dk1"/>
              </a:solidFill>
              <a:effectLst/>
              <a:latin typeface="+mn-lt"/>
              <a:ea typeface="+mn-ea"/>
              <a:cs typeface="+mn-cs"/>
            </a:rPr>
            <a:t>   今後は、大規模な施設整備や修繕などによる負担金の増額が見込まれるが、事業実施計画や予算編成時における合同ヒアリングにおいて、事務事業の見直しを徹底するなど、構成市町との連携を強化し、経常経費の抑制に努め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226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公債費については、平成３０年度以降減少傾向が続いている。</a:t>
          </a:r>
          <a:endParaRPr lang="ja-JP" altLang="ja-JP" sz="1000">
            <a:effectLst/>
          </a:endParaRPr>
        </a:p>
        <a:p>
          <a:r>
            <a:rPr kumimoji="1" lang="ja-JP" altLang="ja-JP" sz="800">
              <a:solidFill>
                <a:schemeClr val="dk1"/>
              </a:solidFill>
              <a:effectLst/>
              <a:latin typeface="+mn-lt"/>
              <a:ea typeface="+mn-ea"/>
              <a:cs typeface="+mn-cs"/>
            </a:rPr>
            <a:t>　これは、元金償還が始まった事業債の償還額よりも、償還終了した過年度借入債の償還額の方が大きかったことによるもので、令和</a:t>
          </a:r>
          <a:r>
            <a:rPr kumimoji="1" lang="ja-JP" altLang="en-US" sz="800">
              <a:solidFill>
                <a:schemeClr val="dk1"/>
              </a:solidFill>
              <a:effectLst/>
              <a:latin typeface="+mn-lt"/>
              <a:ea typeface="+mn-ea"/>
              <a:cs typeface="+mn-cs"/>
            </a:rPr>
            <a:t>６</a:t>
          </a:r>
          <a:r>
            <a:rPr kumimoji="1" lang="ja-JP" altLang="ja-JP" sz="800">
              <a:solidFill>
                <a:schemeClr val="dk1"/>
              </a:solidFill>
              <a:effectLst/>
              <a:latin typeface="+mn-lt"/>
              <a:ea typeface="+mn-ea"/>
              <a:cs typeface="+mn-cs"/>
            </a:rPr>
            <a:t>年度においては、</a:t>
          </a:r>
          <a:r>
            <a:rPr kumimoji="1" lang="ja-JP" altLang="ja-JP" sz="800">
              <a:solidFill>
                <a:sysClr val="windowText" lastClr="000000"/>
              </a:solidFill>
              <a:effectLst/>
              <a:latin typeface="+mn-lt"/>
              <a:ea typeface="+mn-ea"/>
              <a:cs typeface="+mn-cs"/>
            </a:rPr>
            <a:t>平成２</a:t>
          </a:r>
          <a:r>
            <a:rPr kumimoji="1" lang="ja-JP" altLang="en-US" sz="800">
              <a:solidFill>
                <a:sysClr val="windowText" lastClr="000000"/>
              </a:solidFill>
              <a:effectLst/>
              <a:latin typeface="+mn-lt"/>
              <a:ea typeface="+mn-ea"/>
              <a:cs typeface="+mn-cs"/>
            </a:rPr>
            <a:t>５</a:t>
          </a:r>
          <a:r>
            <a:rPr kumimoji="1" lang="ja-JP" altLang="ja-JP" sz="800">
              <a:solidFill>
                <a:sysClr val="windowText" lastClr="000000"/>
              </a:solidFill>
              <a:effectLst/>
              <a:latin typeface="+mn-lt"/>
              <a:ea typeface="+mn-ea"/>
              <a:cs typeface="+mn-cs"/>
            </a:rPr>
            <a:t>年度に借り入れた</a:t>
          </a:r>
          <a:r>
            <a:rPr kumimoji="1" lang="ja-JP" altLang="en-US" sz="800">
              <a:solidFill>
                <a:sysClr val="windowText" lastClr="000000"/>
              </a:solidFill>
              <a:effectLst/>
              <a:latin typeface="+mn-lt"/>
              <a:ea typeface="+mn-ea"/>
              <a:cs typeface="+mn-cs"/>
            </a:rPr>
            <a:t>小学校空調設備設置事業債</a:t>
          </a:r>
          <a:r>
            <a:rPr kumimoji="1" lang="ja-JP" altLang="ja-JP" sz="800">
              <a:solidFill>
                <a:sysClr val="windowText" lastClr="000000"/>
              </a:solidFill>
              <a:effectLst/>
              <a:latin typeface="+mn-lt"/>
              <a:ea typeface="+mn-ea"/>
              <a:cs typeface="+mn-cs"/>
            </a:rPr>
            <a:t>や平成１</a:t>
          </a:r>
          <a:r>
            <a:rPr kumimoji="1" lang="ja-JP" altLang="en-US" sz="800">
              <a:solidFill>
                <a:sysClr val="windowText" lastClr="000000"/>
              </a:solidFill>
              <a:effectLst/>
              <a:latin typeface="+mn-lt"/>
              <a:ea typeface="+mn-ea"/>
              <a:cs typeface="+mn-cs"/>
            </a:rPr>
            <a:t>５</a:t>
          </a:r>
          <a:r>
            <a:rPr kumimoji="1" lang="ja-JP" altLang="ja-JP" sz="800">
              <a:solidFill>
                <a:sysClr val="windowText" lastClr="000000"/>
              </a:solidFill>
              <a:effectLst/>
              <a:latin typeface="+mn-lt"/>
              <a:ea typeface="+mn-ea"/>
              <a:cs typeface="+mn-cs"/>
            </a:rPr>
            <a:t>年度に借り入れた臨時財政対策債などの償還終了が影響している。</a:t>
          </a:r>
          <a:endParaRPr lang="ja-JP" altLang="ja-JP" sz="1000">
            <a:solidFill>
              <a:sysClr val="windowText" lastClr="000000"/>
            </a:solidFill>
            <a:effectLst/>
          </a:endParaRPr>
        </a:p>
        <a:p>
          <a:r>
            <a:rPr kumimoji="1" lang="ja-JP" altLang="ja-JP" sz="800">
              <a:solidFill>
                <a:schemeClr val="dk1"/>
              </a:solidFill>
              <a:effectLst/>
              <a:latin typeface="+mn-lt"/>
              <a:ea typeface="+mn-ea"/>
              <a:cs typeface="+mn-cs"/>
            </a:rPr>
            <a:t>　今後は、都市基盤整備や老朽化した公共施設の更新を始め、中学校再編、駅周辺整備事業などの大規模事業実施が見込まれることから、後年度の負担が過大にならないよう、起債管理を徹底し、健全な財政運営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13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58420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公債費以外に占める経常収支比率については、前年度比</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ポイント悪化し、類似団体平均を</a:t>
          </a:r>
          <a:r>
            <a:rPr kumimoji="1" lang="en-US" altLang="ja-JP" sz="1000">
              <a:solidFill>
                <a:sysClr val="windowText" lastClr="000000"/>
              </a:solidFill>
              <a:effectLst/>
              <a:latin typeface="+mn-lt"/>
              <a:ea typeface="+mn-ea"/>
              <a:cs typeface="+mn-cs"/>
            </a:rPr>
            <a:t>2.8</a:t>
          </a:r>
          <a:r>
            <a:rPr kumimoji="1" lang="ja-JP" altLang="ja-JP" sz="1000">
              <a:solidFill>
                <a:sysClr val="windowText" lastClr="000000"/>
              </a:solidFill>
              <a:effectLst/>
              <a:latin typeface="+mn-lt"/>
              <a:ea typeface="+mn-ea"/>
              <a:cs typeface="+mn-cs"/>
            </a:rPr>
            <a:t>ポイント上回っている。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分子である歳出のみの増減だと、前年度比</a:t>
          </a:r>
          <a:r>
            <a:rPr kumimoji="1" lang="en-US" altLang="ja-JP" sz="1000">
              <a:solidFill>
                <a:sysClr val="windowText" lastClr="000000"/>
              </a:solidFill>
              <a:effectLst/>
              <a:latin typeface="+mn-lt"/>
              <a:ea typeface="+mn-ea"/>
              <a:cs typeface="+mn-cs"/>
            </a:rPr>
            <a:t>5.4</a:t>
          </a:r>
          <a:r>
            <a:rPr kumimoji="1" lang="ja-JP" altLang="ja-JP" sz="1000">
              <a:solidFill>
                <a:sysClr val="windowText" lastClr="000000"/>
              </a:solidFill>
              <a:effectLst/>
              <a:latin typeface="+mn-lt"/>
              <a:ea typeface="+mn-ea"/>
              <a:cs typeface="+mn-cs"/>
            </a:rPr>
            <a:t>ポイント悪化している。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主な要因は、</a:t>
          </a:r>
          <a:r>
            <a:rPr kumimoji="1" lang="ja-JP" altLang="en-US" sz="1000">
              <a:solidFill>
                <a:sysClr val="windowText" lastClr="000000"/>
              </a:solidFill>
              <a:effectLst/>
              <a:latin typeface="+mn-lt"/>
              <a:ea typeface="+mn-ea"/>
              <a:cs typeface="+mn-cs"/>
            </a:rPr>
            <a:t>補助費等</a:t>
          </a:r>
          <a:r>
            <a:rPr kumimoji="1" lang="ja-JP" altLang="ja-JP" sz="1000">
              <a:solidFill>
                <a:sysClr val="windowText" lastClr="000000"/>
              </a:solidFill>
              <a:effectLst/>
              <a:latin typeface="+mn-lt"/>
              <a:ea typeface="+mn-ea"/>
              <a:cs typeface="+mn-cs"/>
            </a:rPr>
            <a:t>が前年度比</a:t>
          </a:r>
          <a:r>
            <a:rPr kumimoji="1" lang="en-US" altLang="ja-JP" sz="1000">
              <a:solidFill>
                <a:sysClr val="windowText" lastClr="000000"/>
              </a:solidFill>
              <a:effectLst/>
              <a:latin typeface="+mn-lt"/>
              <a:ea typeface="+mn-ea"/>
              <a:cs typeface="+mn-cs"/>
            </a:rPr>
            <a:t>18.1</a:t>
          </a:r>
          <a:r>
            <a:rPr kumimoji="1" lang="ja-JP" altLang="ja-JP" sz="1000">
              <a:solidFill>
                <a:sysClr val="windowText" lastClr="000000"/>
              </a:solidFill>
              <a:effectLst/>
              <a:latin typeface="+mn-lt"/>
              <a:ea typeface="+mn-ea"/>
              <a:cs typeface="+mn-cs"/>
            </a:rPr>
            <a:t>ポイント悪化していることである。</a:t>
          </a:r>
          <a:r>
            <a:rPr kumimoji="1" lang="ja-JP" altLang="en-US" sz="1000">
              <a:solidFill>
                <a:sysClr val="windowText" lastClr="000000"/>
              </a:solidFill>
              <a:effectLst/>
              <a:latin typeface="+mn-lt"/>
              <a:ea typeface="+mn-ea"/>
              <a:cs typeface="+mn-cs"/>
            </a:rPr>
            <a:t>埼玉西部環境保全組合負担金の増が大きく、</a:t>
          </a:r>
          <a:r>
            <a:rPr kumimoji="1" lang="ja-JP" altLang="ja-JP" sz="1000">
              <a:solidFill>
                <a:sysClr val="windowText" lastClr="000000"/>
              </a:solidFill>
              <a:effectLst/>
              <a:latin typeface="+mn-lt"/>
              <a:ea typeface="+mn-ea"/>
              <a:cs typeface="+mn-cs"/>
            </a:rPr>
            <a:t>今後も</a:t>
          </a:r>
          <a:r>
            <a:rPr kumimoji="1" lang="ja-JP" altLang="en-US" sz="1000">
              <a:solidFill>
                <a:sysClr val="windowText" lastClr="000000"/>
              </a:solidFill>
              <a:effectLst/>
              <a:latin typeface="+mn-lt"/>
              <a:ea typeface="+mn-ea"/>
              <a:cs typeface="+mn-cs"/>
            </a:rPr>
            <a:t>負担金の増額が見込まれるが、構成市町との連携を強化し、経常経費の抑制に努める</a:t>
          </a:r>
          <a:r>
            <a:rPr kumimoji="1" lang="ja-JP" altLang="ja-JP" sz="1000">
              <a:solidFill>
                <a:sysClr val="windowText" lastClr="000000"/>
              </a:solidFill>
              <a:effectLst/>
              <a:latin typeface="+mn-lt"/>
              <a:ea typeface="+mn-ea"/>
              <a:cs typeface="+mn-cs"/>
            </a:rPr>
            <a:t>ことで、単年度負担の軽減を図る。</a:t>
          </a:r>
          <a:endParaRPr lang="ja-JP" altLang="ja-JP" sz="11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34339"/>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5468"/>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286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286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105004</xdr:rowOff>
    </xdr:from>
    <xdr:to>
      <xdr:col>29</xdr:col>
      <xdr:colOff>127000</xdr:colOff>
      <xdr:row>19</xdr:row>
      <xdr:rowOff>158356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10179"/>
          <a:ext cx="647700" cy="53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158356</xdr:rowOff>
    </xdr:from>
    <xdr:to>
      <xdr:col>26</xdr:col>
      <xdr:colOff>50800</xdr:colOff>
      <xdr:row>20</xdr:row>
      <xdr:rowOff>14796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3531"/>
          <a:ext cx="698500" cy="2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157886</xdr:rowOff>
    </xdr:from>
    <xdr:to>
      <xdr:col>22</xdr:col>
      <xdr:colOff>114300</xdr:colOff>
      <xdr:row>20</xdr:row>
      <xdr:rowOff>14796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3061"/>
          <a:ext cx="698500" cy="2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155524</xdr:rowOff>
    </xdr:from>
    <xdr:to>
      <xdr:col>18</xdr:col>
      <xdr:colOff>177800</xdr:colOff>
      <xdr:row>19</xdr:row>
      <xdr:rowOff>157886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0699"/>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54204</xdr:rowOff>
    </xdr:from>
    <xdr:to>
      <xdr:col>29</xdr:col>
      <xdr:colOff>177800</xdr:colOff>
      <xdr:row>19</xdr:row>
      <xdr:rowOff>155804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26281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107556</xdr:rowOff>
    </xdr:from>
    <xdr:to>
      <xdr:col>26</xdr:col>
      <xdr:colOff>101600</xdr:colOff>
      <xdr:row>20</xdr:row>
      <xdr:rowOff>37706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22483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135446</xdr:rowOff>
    </xdr:from>
    <xdr:to>
      <xdr:col>22</xdr:col>
      <xdr:colOff>165100</xdr:colOff>
      <xdr:row>20</xdr:row>
      <xdr:rowOff>65596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50373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107086</xdr:rowOff>
    </xdr:from>
    <xdr:to>
      <xdr:col>19</xdr:col>
      <xdr:colOff>38100</xdr:colOff>
      <xdr:row>20</xdr:row>
      <xdr:rowOff>37236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22013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104724</xdr:rowOff>
    </xdr:from>
    <xdr:to>
      <xdr:col>15</xdr:col>
      <xdr:colOff>101600</xdr:colOff>
      <xdr:row>20</xdr:row>
      <xdr:rowOff>34874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19651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26906</xdr:rowOff>
    </xdr:from>
    <xdr:to>
      <xdr:col>29</xdr:col>
      <xdr:colOff>127000</xdr:colOff>
      <xdr:row>36</xdr:row>
      <xdr:rowOff>83044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0156"/>
          <a:ext cx="647700" cy="5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301161</xdr:rowOff>
    </xdr:from>
    <xdr:to>
      <xdr:col>26</xdr:col>
      <xdr:colOff>50800</xdr:colOff>
      <xdr:row>36</xdr:row>
      <xdr:rowOff>83044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1511"/>
          <a:ext cx="698500" cy="12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289273</xdr:rowOff>
    </xdr:from>
    <xdr:to>
      <xdr:col>22</xdr:col>
      <xdr:colOff>114300</xdr:colOff>
      <xdr:row>35</xdr:row>
      <xdr:rowOff>301161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99623"/>
          <a:ext cx="698500" cy="1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289273</xdr:rowOff>
    </xdr:from>
    <xdr:to>
      <xdr:col>18</xdr:col>
      <xdr:colOff>177800</xdr:colOff>
      <xdr:row>35</xdr:row>
      <xdr:rowOff>300311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9623"/>
          <a:ext cx="698500" cy="11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319006</xdr:rowOff>
    </xdr:from>
    <xdr:to>
      <xdr:col>29</xdr:col>
      <xdr:colOff>177800</xdr:colOff>
      <xdr:row>36</xdr:row>
      <xdr:rowOff>77706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291083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32244</xdr:rowOff>
    </xdr:from>
    <xdr:to>
      <xdr:col>26</xdr:col>
      <xdr:colOff>101600</xdr:colOff>
      <xdr:row>36</xdr:row>
      <xdr:rowOff>133844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118621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250361</xdr:rowOff>
    </xdr:from>
    <xdr:to>
      <xdr:col>22</xdr:col>
      <xdr:colOff>165100</xdr:colOff>
      <xdr:row>36</xdr:row>
      <xdr:rowOff>9061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336738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238473</xdr:rowOff>
    </xdr:from>
    <xdr:to>
      <xdr:col>19</xdr:col>
      <xdr:colOff>38100</xdr:colOff>
      <xdr:row>35</xdr:row>
      <xdr:rowOff>340073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324850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249511</xdr:rowOff>
    </xdr:from>
    <xdr:to>
      <xdr:col>15</xdr:col>
      <xdr:colOff>101600</xdr:colOff>
      <xdr:row>36</xdr:row>
      <xdr:rowOff>8211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9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335888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69,836
67,733
17.65
28,204,389
26,900,157
1,077,095
14,656,004
14,677,370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5462</xdr:rowOff>
    </xdr:from>
    <xdr:to>
      <xdr:col>24</xdr:col>
      <xdr:colOff>63500</xdr:colOff>
      <xdr:row>38</xdr:row>
      <xdr:rowOff>56669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0562"/>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56669</xdr:rowOff>
    </xdr:from>
    <xdr:to>
      <xdr:col>19</xdr:col>
      <xdr:colOff>177800</xdr:colOff>
      <xdr:row>38</xdr:row>
      <xdr:rowOff>78027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1769"/>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73602</xdr:rowOff>
    </xdr:from>
    <xdr:to>
      <xdr:col>15</xdr:col>
      <xdr:colOff>50800</xdr:colOff>
      <xdr:row>38</xdr:row>
      <xdr:rowOff>78027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88702"/>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73602</xdr:rowOff>
    </xdr:from>
    <xdr:to>
      <xdr:col>10</xdr:col>
      <xdr:colOff>114300</xdr:colOff>
      <xdr:row>38</xdr:row>
      <xdr:rowOff>84575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870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126113</xdr:rowOff>
    </xdr:from>
    <xdr:to>
      <xdr:col>24</xdr:col>
      <xdr:colOff>114300</xdr:colOff>
      <xdr:row>38</xdr:row>
      <xdr:rowOff>56263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104540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5869</xdr:rowOff>
    </xdr:from>
    <xdr:to>
      <xdr:col>20</xdr:col>
      <xdr:colOff>38100</xdr:colOff>
      <xdr:row>38</xdr:row>
      <xdr:rowOff>107469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98596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27227</xdr:rowOff>
    </xdr:from>
    <xdr:to>
      <xdr:col>15</xdr:col>
      <xdr:colOff>101600</xdr:colOff>
      <xdr:row>38</xdr:row>
      <xdr:rowOff>128827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119954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22802</xdr:rowOff>
    </xdr:from>
    <xdr:to>
      <xdr:col>10</xdr:col>
      <xdr:colOff>165100</xdr:colOff>
      <xdr:row>38</xdr:row>
      <xdr:rowOff>124402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115529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33775</xdr:rowOff>
    </xdr:from>
    <xdr:to>
      <xdr:col>6</xdr:col>
      <xdr:colOff>38100</xdr:colOff>
      <xdr:row>38</xdr:row>
      <xdr:rowOff>135375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126502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84058</xdr:rowOff>
    </xdr:from>
    <xdr:to>
      <xdr:col>24</xdr:col>
      <xdr:colOff>63500</xdr:colOff>
      <xdr:row>58</xdr:row>
      <xdr:rowOff>97314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8158"/>
          <a:ext cx="838200" cy="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97314</xdr:rowOff>
    </xdr:from>
    <xdr:to>
      <xdr:col>19</xdr:col>
      <xdr:colOff>177800</xdr:colOff>
      <xdr:row>58</xdr:row>
      <xdr:rowOff>99264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41414"/>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99264</xdr:rowOff>
    </xdr:from>
    <xdr:to>
      <xdr:col>15</xdr:col>
      <xdr:colOff>50800</xdr:colOff>
      <xdr:row>58</xdr:row>
      <xdr:rowOff>105318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43364"/>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105318</xdr:rowOff>
    </xdr:from>
    <xdr:to>
      <xdr:col>10</xdr:col>
      <xdr:colOff>114300</xdr:colOff>
      <xdr:row>58</xdr:row>
      <xdr:rowOff>118597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9418"/>
          <a:ext cx="889000" cy="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33258</xdr:rowOff>
    </xdr:from>
    <xdr:to>
      <xdr:col>24</xdr:col>
      <xdr:colOff>114300</xdr:colOff>
      <xdr:row>58</xdr:row>
      <xdr:rowOff>134858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46514</xdr:rowOff>
    </xdr:from>
    <xdr:to>
      <xdr:col>20</xdr:col>
      <xdr:colOff>38100</xdr:colOff>
      <xdr:row>58</xdr:row>
      <xdr:rowOff>148114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139241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48464</xdr:rowOff>
    </xdr:from>
    <xdr:to>
      <xdr:col>15</xdr:col>
      <xdr:colOff>101600</xdr:colOff>
      <xdr:row>58</xdr:row>
      <xdr:rowOff>150064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141191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54518</xdr:rowOff>
    </xdr:from>
    <xdr:to>
      <xdr:col>10</xdr:col>
      <xdr:colOff>165100</xdr:colOff>
      <xdr:row>58</xdr:row>
      <xdr:rowOff>156118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147245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67797</xdr:rowOff>
    </xdr:from>
    <xdr:to>
      <xdr:col>6</xdr:col>
      <xdr:colOff>38100</xdr:colOff>
      <xdr:row>58</xdr:row>
      <xdr:rowOff>169397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160524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28905</xdr:rowOff>
    </xdr:from>
    <xdr:to>
      <xdr:col>24</xdr:col>
      <xdr:colOff>63500</xdr:colOff>
      <xdr:row>78</xdr:row>
      <xdr:rowOff>48640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02005"/>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28905</xdr:rowOff>
    </xdr:from>
    <xdr:to>
      <xdr:col>19</xdr:col>
      <xdr:colOff>177800</xdr:colOff>
      <xdr:row>78</xdr:row>
      <xdr:rowOff>54166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02005"/>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54166</xdr:rowOff>
    </xdr:from>
    <xdr:to>
      <xdr:col>15</xdr:col>
      <xdr:colOff>50800</xdr:colOff>
      <xdr:row>78</xdr:row>
      <xdr:rowOff>98552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2726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92227</xdr:rowOff>
    </xdr:from>
    <xdr:to>
      <xdr:col>10</xdr:col>
      <xdr:colOff>114300</xdr:colOff>
      <xdr:row>78</xdr:row>
      <xdr:rowOff>98552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6532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169290</xdr:rowOff>
    </xdr:from>
    <xdr:to>
      <xdr:col>24</xdr:col>
      <xdr:colOff>114300</xdr:colOff>
      <xdr:row>78</xdr:row>
      <xdr:rowOff>99440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147717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149555</xdr:rowOff>
    </xdr:from>
    <xdr:to>
      <xdr:col>20</xdr:col>
      <xdr:colOff>38100</xdr:colOff>
      <xdr:row>78</xdr:row>
      <xdr:rowOff>79705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96232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3366</xdr:rowOff>
    </xdr:from>
    <xdr:to>
      <xdr:col>15</xdr:col>
      <xdr:colOff>101600</xdr:colOff>
      <xdr:row>78</xdr:row>
      <xdr:rowOff>104966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47752</xdr:rowOff>
    </xdr:from>
    <xdr:to>
      <xdr:col>10</xdr:col>
      <xdr:colOff>165100</xdr:colOff>
      <xdr:row>78</xdr:row>
      <xdr:rowOff>149352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140479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41427</xdr:rowOff>
    </xdr:from>
    <xdr:to>
      <xdr:col>6</xdr:col>
      <xdr:colOff>38100</xdr:colOff>
      <xdr:row>78</xdr:row>
      <xdr:rowOff>143027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134154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50307</xdr:rowOff>
    </xdr:from>
    <xdr:to>
      <xdr:col>24</xdr:col>
      <xdr:colOff>63500</xdr:colOff>
      <xdr:row>98</xdr:row>
      <xdr:rowOff>163530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52407"/>
          <a:ext cx="838200" cy="1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163530</xdr:rowOff>
    </xdr:from>
    <xdr:to>
      <xdr:col>19</xdr:col>
      <xdr:colOff>177800</xdr:colOff>
      <xdr:row>99</xdr:row>
      <xdr:rowOff>82136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65630"/>
          <a:ext cx="889000" cy="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103178</xdr:rowOff>
    </xdr:from>
    <xdr:to>
      <xdr:col>15</xdr:col>
      <xdr:colOff>50800</xdr:colOff>
      <xdr:row>99</xdr:row>
      <xdr:rowOff>82136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905278"/>
          <a:ext cx="889000" cy="1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103178</xdr:rowOff>
    </xdr:from>
    <xdr:to>
      <xdr:col>10</xdr:col>
      <xdr:colOff>114300</xdr:colOff>
      <xdr:row>99</xdr:row>
      <xdr:rowOff>154950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905278"/>
          <a:ext cx="889000" cy="2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170957</xdr:rowOff>
    </xdr:from>
    <xdr:to>
      <xdr:col>24</xdr:col>
      <xdr:colOff>114300</xdr:colOff>
      <xdr:row>98</xdr:row>
      <xdr:rowOff>101107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149384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8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112730</xdr:rowOff>
    </xdr:from>
    <xdr:to>
      <xdr:col>20</xdr:col>
      <xdr:colOff>38100</xdr:colOff>
      <xdr:row>99</xdr:row>
      <xdr:rowOff>42880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9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34007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70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31336</xdr:rowOff>
    </xdr:from>
    <xdr:to>
      <xdr:col>15</xdr:col>
      <xdr:colOff>101600</xdr:colOff>
      <xdr:row>99</xdr:row>
      <xdr:rowOff>132936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70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124063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9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52378</xdr:rowOff>
    </xdr:from>
    <xdr:to>
      <xdr:col>10</xdr:col>
      <xdr:colOff>165100</xdr:colOff>
      <xdr:row>98</xdr:row>
      <xdr:rowOff>153978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145105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4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104150</xdr:rowOff>
    </xdr:from>
    <xdr:to>
      <xdr:col>6</xdr:col>
      <xdr:colOff>38100</xdr:colOff>
      <xdr:row>100</xdr:row>
      <xdr:rowOff>34300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25427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156304</xdr:rowOff>
    </xdr:from>
    <xdr:to>
      <xdr:col>55</xdr:col>
      <xdr:colOff>0</xdr:colOff>
      <xdr:row>37</xdr:row>
      <xdr:rowOff>4537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8504"/>
          <a:ext cx="8382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128818</xdr:rowOff>
    </xdr:from>
    <xdr:to>
      <xdr:col>50</xdr:col>
      <xdr:colOff>114300</xdr:colOff>
      <xdr:row>36</xdr:row>
      <xdr:rowOff>156304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01018"/>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128818</xdr:rowOff>
    </xdr:from>
    <xdr:to>
      <xdr:col>45</xdr:col>
      <xdr:colOff>177800</xdr:colOff>
      <xdr:row>37</xdr:row>
      <xdr:rowOff>6541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1018"/>
          <a:ext cx="889000" cy="4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95466</xdr:rowOff>
    </xdr:from>
    <xdr:to>
      <xdr:col>41</xdr:col>
      <xdr:colOff>50800</xdr:colOff>
      <xdr:row>37</xdr:row>
      <xdr:rowOff>6541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81866"/>
          <a:ext cx="889000" cy="7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125187</xdr:rowOff>
    </xdr:from>
    <xdr:to>
      <xdr:col>55</xdr:col>
      <xdr:colOff>50800</xdr:colOff>
      <xdr:row>37</xdr:row>
      <xdr:rowOff>55337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103614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105504</xdr:rowOff>
    </xdr:from>
    <xdr:to>
      <xdr:col>50</xdr:col>
      <xdr:colOff>165100</xdr:colOff>
      <xdr:row>37</xdr:row>
      <xdr:rowOff>35654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26781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78018</xdr:rowOff>
    </xdr:from>
    <xdr:to>
      <xdr:col>46</xdr:col>
      <xdr:colOff>38100</xdr:colOff>
      <xdr:row>37</xdr:row>
      <xdr:rowOff>8168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170745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127191</xdr:rowOff>
    </xdr:from>
    <xdr:to>
      <xdr:col>41</xdr:col>
      <xdr:colOff>101600</xdr:colOff>
      <xdr:row>37</xdr:row>
      <xdr:rowOff>57341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48468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44666</xdr:rowOff>
    </xdr:from>
    <xdr:to>
      <xdr:col>36</xdr:col>
      <xdr:colOff>165100</xdr:colOff>
      <xdr:row>32</xdr:row>
      <xdr:rowOff>146266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137393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96789</xdr:rowOff>
    </xdr:from>
    <xdr:to>
      <xdr:col>55</xdr:col>
      <xdr:colOff>0</xdr:colOff>
      <xdr:row>58</xdr:row>
      <xdr:rowOff>99847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69439"/>
          <a:ext cx="838200" cy="1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23332</xdr:rowOff>
    </xdr:from>
    <xdr:to>
      <xdr:col>50</xdr:col>
      <xdr:colOff>114300</xdr:colOff>
      <xdr:row>58</xdr:row>
      <xdr:rowOff>99847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67432"/>
          <a:ext cx="889000" cy="7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9006</xdr:rowOff>
    </xdr:from>
    <xdr:to>
      <xdr:col>45</xdr:col>
      <xdr:colOff>177800</xdr:colOff>
      <xdr:row>58</xdr:row>
      <xdr:rowOff>23332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5310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116372</xdr:rowOff>
    </xdr:from>
    <xdr:to>
      <xdr:col>41</xdr:col>
      <xdr:colOff>50800</xdr:colOff>
      <xdr:row>58</xdr:row>
      <xdr:rowOff>9006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89022"/>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45989</xdr:rowOff>
    </xdr:from>
    <xdr:to>
      <xdr:col>55</xdr:col>
      <xdr:colOff>50800</xdr:colOff>
      <xdr:row>57</xdr:row>
      <xdr:rowOff>147589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24416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49047</xdr:rowOff>
    </xdr:from>
    <xdr:to>
      <xdr:col>50</xdr:col>
      <xdr:colOff>165100</xdr:colOff>
      <xdr:row>58</xdr:row>
      <xdr:rowOff>150647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141774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143982</xdr:rowOff>
    </xdr:from>
    <xdr:to>
      <xdr:col>46</xdr:col>
      <xdr:colOff>38100</xdr:colOff>
      <xdr:row>58</xdr:row>
      <xdr:rowOff>74132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65259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129656</xdr:rowOff>
    </xdr:from>
    <xdr:to>
      <xdr:col>41</xdr:col>
      <xdr:colOff>101600</xdr:colOff>
      <xdr:row>58</xdr:row>
      <xdr:rowOff>59806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50933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65572</xdr:rowOff>
    </xdr:from>
    <xdr:to>
      <xdr:col>36</xdr:col>
      <xdr:colOff>165100</xdr:colOff>
      <xdr:row>57</xdr:row>
      <xdr:rowOff>167172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158299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144557</xdr:rowOff>
    </xdr:from>
    <xdr:to>
      <xdr:col>55</xdr:col>
      <xdr:colOff>0</xdr:colOff>
      <xdr:row>79</xdr:row>
      <xdr:rowOff>12351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17657"/>
          <a:ext cx="8382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12351</xdr:rowOff>
    </xdr:from>
    <xdr:to>
      <xdr:col>50</xdr:col>
      <xdr:colOff>114300</xdr:colOff>
      <xdr:row>79</xdr:row>
      <xdr:rowOff>19590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5690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136556</xdr:rowOff>
    </xdr:from>
    <xdr:to>
      <xdr:col>45</xdr:col>
      <xdr:colOff>177800</xdr:colOff>
      <xdr:row>79</xdr:row>
      <xdr:rowOff>19590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09656"/>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136556</xdr:rowOff>
    </xdr:from>
    <xdr:to>
      <xdr:col>41</xdr:col>
      <xdr:colOff>50800</xdr:colOff>
      <xdr:row>78</xdr:row>
      <xdr:rowOff>164618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09656"/>
          <a:ext cx="8890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93757</xdr:rowOff>
    </xdr:from>
    <xdr:to>
      <xdr:col>55</xdr:col>
      <xdr:colOff>50800</xdr:colOff>
      <xdr:row>79</xdr:row>
      <xdr:rowOff>23907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8684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133001</xdr:rowOff>
    </xdr:from>
    <xdr:to>
      <xdr:col>50</xdr:col>
      <xdr:colOff>165100</xdr:colOff>
      <xdr:row>79</xdr:row>
      <xdr:rowOff>63151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54278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140240</xdr:rowOff>
    </xdr:from>
    <xdr:to>
      <xdr:col>46</xdr:col>
      <xdr:colOff>38100</xdr:colOff>
      <xdr:row>79</xdr:row>
      <xdr:rowOff>70390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61517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85756</xdr:rowOff>
    </xdr:from>
    <xdr:to>
      <xdr:col>41</xdr:col>
      <xdr:colOff>101600</xdr:colOff>
      <xdr:row>79</xdr:row>
      <xdr:rowOff>15906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7033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113818</xdr:rowOff>
    </xdr:from>
    <xdr:to>
      <xdr:col>36</xdr:col>
      <xdr:colOff>165100</xdr:colOff>
      <xdr:row>79</xdr:row>
      <xdr:rowOff>43968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35095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122504</xdr:rowOff>
    </xdr:from>
    <xdr:to>
      <xdr:col>55</xdr:col>
      <xdr:colOff>0</xdr:colOff>
      <xdr:row>98</xdr:row>
      <xdr:rowOff>87046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53154"/>
          <a:ext cx="838200" cy="13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139979</xdr:rowOff>
    </xdr:from>
    <xdr:to>
      <xdr:col>50</xdr:col>
      <xdr:colOff>114300</xdr:colOff>
      <xdr:row>98</xdr:row>
      <xdr:rowOff>87046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70629"/>
          <a:ext cx="889000" cy="1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136652</xdr:rowOff>
    </xdr:from>
    <xdr:to>
      <xdr:col>45</xdr:col>
      <xdr:colOff>177800</xdr:colOff>
      <xdr:row>97</xdr:row>
      <xdr:rowOff>139979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67302"/>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84582</xdr:rowOff>
    </xdr:from>
    <xdr:to>
      <xdr:col>41</xdr:col>
      <xdr:colOff>50800</xdr:colOff>
      <xdr:row>97</xdr:row>
      <xdr:rowOff>136652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15232"/>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71704</xdr:rowOff>
    </xdr:from>
    <xdr:to>
      <xdr:col>55</xdr:col>
      <xdr:colOff>50800</xdr:colOff>
      <xdr:row>98</xdr:row>
      <xdr:rowOff>1854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50131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36246</xdr:rowOff>
    </xdr:from>
    <xdr:to>
      <xdr:col>50</xdr:col>
      <xdr:colOff>165100</xdr:colOff>
      <xdr:row>98</xdr:row>
      <xdr:rowOff>137846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128973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89179</xdr:rowOff>
    </xdr:from>
    <xdr:to>
      <xdr:col>46</xdr:col>
      <xdr:colOff>38100</xdr:colOff>
      <xdr:row>98</xdr:row>
      <xdr:rowOff>19329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85852</xdr:rowOff>
    </xdr:from>
    <xdr:to>
      <xdr:col>41</xdr:col>
      <xdr:colOff>101600</xdr:colOff>
      <xdr:row>98</xdr:row>
      <xdr:rowOff>16002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33782</xdr:rowOff>
    </xdr:from>
    <xdr:to>
      <xdr:col>36</xdr:col>
      <xdr:colOff>165100</xdr:colOff>
      <xdr:row>97</xdr:row>
      <xdr:rowOff>135382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126509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82956</xdr:rowOff>
    </xdr:from>
    <xdr:to>
      <xdr:col>85</xdr:col>
      <xdr:colOff>127000</xdr:colOff>
      <xdr:row>77</xdr:row>
      <xdr:rowOff>102566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84606"/>
          <a:ext cx="8382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81648</xdr:rowOff>
    </xdr:from>
    <xdr:to>
      <xdr:col>81</xdr:col>
      <xdr:colOff>50800</xdr:colOff>
      <xdr:row>77</xdr:row>
      <xdr:rowOff>82956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83298"/>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75171</xdr:rowOff>
    </xdr:from>
    <xdr:to>
      <xdr:col>76</xdr:col>
      <xdr:colOff>114300</xdr:colOff>
      <xdr:row>77</xdr:row>
      <xdr:rowOff>81648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7682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75171</xdr:rowOff>
    </xdr:from>
    <xdr:to>
      <xdr:col>71</xdr:col>
      <xdr:colOff>177800</xdr:colOff>
      <xdr:row>77</xdr:row>
      <xdr:rowOff>77508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7682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51766</xdr:rowOff>
    </xdr:from>
    <xdr:to>
      <xdr:col>85</xdr:col>
      <xdr:colOff>177800</xdr:colOff>
      <xdr:row>77</xdr:row>
      <xdr:rowOff>153366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30193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32156</xdr:rowOff>
    </xdr:from>
    <xdr:to>
      <xdr:col>81</xdr:col>
      <xdr:colOff>101600</xdr:colOff>
      <xdr:row>77</xdr:row>
      <xdr:rowOff>133756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124883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30848</xdr:rowOff>
    </xdr:from>
    <xdr:to>
      <xdr:col>76</xdr:col>
      <xdr:colOff>165100</xdr:colOff>
      <xdr:row>77</xdr:row>
      <xdr:rowOff>132448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24371</xdr:rowOff>
    </xdr:from>
    <xdr:to>
      <xdr:col>72</xdr:col>
      <xdr:colOff>38100</xdr:colOff>
      <xdr:row>77</xdr:row>
      <xdr:rowOff>125971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117098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26708</xdr:rowOff>
    </xdr:from>
    <xdr:to>
      <xdr:col>67</xdr:col>
      <xdr:colOff>101600</xdr:colOff>
      <xdr:row>77</xdr:row>
      <xdr:rowOff>128308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119435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2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42819</xdr:rowOff>
    </xdr:from>
    <xdr:to>
      <xdr:col>85</xdr:col>
      <xdr:colOff>127000</xdr:colOff>
      <xdr:row>97</xdr:row>
      <xdr:rowOff>112122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3469"/>
          <a:ext cx="8382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42819</xdr:rowOff>
    </xdr:from>
    <xdr:to>
      <xdr:col>81</xdr:col>
      <xdr:colOff>50800</xdr:colOff>
      <xdr:row>97</xdr:row>
      <xdr:rowOff>120864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73469"/>
          <a:ext cx="889000" cy="7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8328</xdr:rowOff>
    </xdr:from>
    <xdr:to>
      <xdr:col>76</xdr:col>
      <xdr:colOff>114300</xdr:colOff>
      <xdr:row>97</xdr:row>
      <xdr:rowOff>120864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38978"/>
          <a:ext cx="8890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8328</xdr:rowOff>
    </xdr:from>
    <xdr:to>
      <xdr:col>71</xdr:col>
      <xdr:colOff>177800</xdr:colOff>
      <xdr:row>97</xdr:row>
      <xdr:rowOff>108482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38978"/>
          <a:ext cx="889000" cy="10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61322</xdr:rowOff>
    </xdr:from>
    <xdr:to>
      <xdr:col>85</xdr:col>
      <xdr:colOff>177800</xdr:colOff>
      <xdr:row>97</xdr:row>
      <xdr:rowOff>162922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39749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163469</xdr:rowOff>
    </xdr:from>
    <xdr:to>
      <xdr:col>81</xdr:col>
      <xdr:colOff>101600</xdr:colOff>
      <xdr:row>97</xdr:row>
      <xdr:rowOff>93619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110146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70064</xdr:rowOff>
    </xdr:from>
    <xdr:to>
      <xdr:col>76</xdr:col>
      <xdr:colOff>165100</xdr:colOff>
      <xdr:row>98</xdr:row>
      <xdr:rowOff>214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162791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128978</xdr:rowOff>
    </xdr:from>
    <xdr:to>
      <xdr:col>72</xdr:col>
      <xdr:colOff>38100</xdr:colOff>
      <xdr:row>97</xdr:row>
      <xdr:rowOff>59128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75655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6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57682</xdr:rowOff>
    </xdr:from>
    <xdr:to>
      <xdr:col>67</xdr:col>
      <xdr:colOff>101600</xdr:colOff>
      <xdr:row>97</xdr:row>
      <xdr:rowOff>159282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135013</xdr:rowOff>
    </xdr:from>
    <xdr:to>
      <xdr:col>116</xdr:col>
      <xdr:colOff>63500</xdr:colOff>
      <xdr:row>58</xdr:row>
      <xdr:rowOff>137528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9113"/>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127996</xdr:rowOff>
    </xdr:from>
    <xdr:to>
      <xdr:col>111</xdr:col>
      <xdr:colOff>177800</xdr:colOff>
      <xdr:row>58</xdr:row>
      <xdr:rowOff>135013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2096"/>
          <a:ext cx="8890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125435</xdr:rowOff>
    </xdr:from>
    <xdr:to>
      <xdr:col>107</xdr:col>
      <xdr:colOff>50800</xdr:colOff>
      <xdr:row>58</xdr:row>
      <xdr:rowOff>127996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6953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101684</xdr:rowOff>
    </xdr:from>
    <xdr:to>
      <xdr:col>102</xdr:col>
      <xdr:colOff>114300</xdr:colOff>
      <xdr:row>58</xdr:row>
      <xdr:rowOff>125435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5784"/>
          <a:ext cx="8890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86728</xdr:rowOff>
    </xdr:from>
    <xdr:to>
      <xdr:col>116</xdr:col>
      <xdr:colOff>114300</xdr:colOff>
      <xdr:row>59</xdr:row>
      <xdr:rowOff>16878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84213</xdr:rowOff>
    </xdr:from>
    <xdr:to>
      <xdr:col>112</xdr:col>
      <xdr:colOff>38100</xdr:colOff>
      <xdr:row>59</xdr:row>
      <xdr:rowOff>14363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5490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77196</xdr:rowOff>
    </xdr:from>
    <xdr:to>
      <xdr:col>107</xdr:col>
      <xdr:colOff>101600</xdr:colOff>
      <xdr:row>59</xdr:row>
      <xdr:rowOff>7346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169923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74635</xdr:rowOff>
    </xdr:from>
    <xdr:to>
      <xdr:col>102</xdr:col>
      <xdr:colOff>165100</xdr:colOff>
      <xdr:row>59</xdr:row>
      <xdr:rowOff>4785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167362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50884</xdr:rowOff>
    </xdr:from>
    <xdr:to>
      <xdr:col>98</xdr:col>
      <xdr:colOff>38100</xdr:colOff>
      <xdr:row>58</xdr:row>
      <xdr:rowOff>152484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143611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48222</xdr:rowOff>
    </xdr:from>
    <xdr:to>
      <xdr:col>116</xdr:col>
      <xdr:colOff>63500</xdr:colOff>
      <xdr:row>76</xdr:row>
      <xdr:rowOff>135356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078422"/>
          <a:ext cx="8382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48222</xdr:rowOff>
    </xdr:from>
    <xdr:to>
      <xdr:col>111</xdr:col>
      <xdr:colOff>177800</xdr:colOff>
      <xdr:row>77</xdr:row>
      <xdr:rowOff>83159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78422"/>
          <a:ext cx="889000" cy="20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83159</xdr:rowOff>
    </xdr:from>
    <xdr:to>
      <xdr:col>107</xdr:col>
      <xdr:colOff>50800</xdr:colOff>
      <xdr:row>77</xdr:row>
      <xdr:rowOff>110858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84809"/>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73940</xdr:rowOff>
    </xdr:from>
    <xdr:to>
      <xdr:col>102</xdr:col>
      <xdr:colOff>114300</xdr:colOff>
      <xdr:row>77</xdr:row>
      <xdr:rowOff>110858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75590"/>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84556</xdr:rowOff>
    </xdr:from>
    <xdr:to>
      <xdr:col>116</xdr:col>
      <xdr:colOff>114300</xdr:colOff>
      <xdr:row>77</xdr:row>
      <xdr:rowOff>14706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62983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168872</xdr:rowOff>
    </xdr:from>
    <xdr:to>
      <xdr:col>112</xdr:col>
      <xdr:colOff>38100</xdr:colOff>
      <xdr:row>76</xdr:row>
      <xdr:rowOff>99022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90149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32359</xdr:rowOff>
    </xdr:from>
    <xdr:to>
      <xdr:col>107</xdr:col>
      <xdr:colOff>101600</xdr:colOff>
      <xdr:row>77</xdr:row>
      <xdr:rowOff>133959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125086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60058</xdr:rowOff>
    </xdr:from>
    <xdr:to>
      <xdr:col>102</xdr:col>
      <xdr:colOff>165100</xdr:colOff>
      <xdr:row>77</xdr:row>
      <xdr:rowOff>161658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152785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5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23140</xdr:rowOff>
    </xdr:from>
    <xdr:to>
      <xdr:col>98</xdr:col>
      <xdr:colOff>38100</xdr:colOff>
      <xdr:row>77</xdr:row>
      <xdr:rowOff>124740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115867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歳出決算総額は、</a:t>
          </a:r>
          <a:r>
            <a:rPr kumimoji="1" lang="ja-JP" altLang="ja-JP" sz="1000">
              <a:solidFill>
                <a:sysClr val="windowText" lastClr="000000"/>
              </a:solidFill>
              <a:effectLst/>
              <a:latin typeface="+mn-lt"/>
              <a:ea typeface="+mn-ea"/>
              <a:cs typeface="+mn-cs"/>
            </a:rPr>
            <a:t>住民一人当たり</a:t>
          </a:r>
          <a:r>
            <a:rPr kumimoji="1" lang="ja-JP" altLang="en-US" sz="1000">
              <a:solidFill>
                <a:sysClr val="windowText" lastClr="000000"/>
              </a:solidFill>
              <a:effectLst/>
              <a:latin typeface="+mn-lt"/>
              <a:ea typeface="+mn-ea"/>
              <a:cs typeface="+mn-cs"/>
            </a:rPr>
            <a:t>３８５，１９０</a:t>
          </a:r>
          <a:r>
            <a:rPr kumimoji="1" lang="ja-JP" altLang="ja-JP" sz="1000">
              <a:solidFill>
                <a:sysClr val="windowText" lastClr="000000"/>
              </a:solidFill>
              <a:effectLst/>
              <a:latin typeface="+mn-lt"/>
              <a:ea typeface="+mn-ea"/>
              <a:cs typeface="+mn-cs"/>
            </a:rPr>
            <a:t>円（前年度比較</a:t>
          </a:r>
          <a:r>
            <a:rPr kumimoji="1" lang="ja-JP" altLang="en-US" sz="1000">
              <a:solidFill>
                <a:sysClr val="windowText" lastClr="000000"/>
              </a:solidFill>
              <a:effectLst/>
              <a:latin typeface="+mn-lt"/>
              <a:ea typeface="+mn-ea"/>
              <a:cs typeface="+mn-cs"/>
            </a:rPr>
            <a:t>１９，００４</a:t>
          </a:r>
          <a:r>
            <a:rPr kumimoji="1" lang="ja-JP" altLang="ja-JP" sz="1000">
              <a:solidFill>
                <a:sysClr val="windowText" lastClr="000000"/>
              </a:solidFill>
              <a:effectLst/>
              <a:latin typeface="+mn-lt"/>
              <a:ea typeface="+mn-ea"/>
              <a:cs typeface="+mn-cs"/>
            </a:rPr>
            <a:t>円）と</a:t>
          </a:r>
          <a:r>
            <a:rPr kumimoji="1" lang="ja-JP" altLang="ja-JP" sz="1000">
              <a:solidFill>
                <a:schemeClr val="dk1"/>
              </a:solidFill>
              <a:effectLst/>
              <a:latin typeface="+mn-lt"/>
              <a:ea typeface="+mn-ea"/>
              <a:cs typeface="+mn-cs"/>
            </a:rPr>
            <a:t>なっている。</a:t>
          </a:r>
          <a:endParaRPr lang="ja-JP" altLang="ja-JP" sz="1100">
            <a:effectLst/>
          </a:endParaRPr>
        </a:p>
        <a:p>
          <a:r>
            <a:rPr kumimoji="1" lang="ja-JP" altLang="ja-JP" sz="1000">
              <a:solidFill>
                <a:schemeClr val="dk1"/>
              </a:solidFill>
              <a:effectLst/>
              <a:latin typeface="+mn-lt"/>
              <a:ea typeface="+mn-ea"/>
              <a:cs typeface="+mn-cs"/>
            </a:rPr>
            <a:t>　主な構成項目である扶助費は、類似団体と比較すると一人当たりコストが低い状況となって</a:t>
          </a:r>
          <a:r>
            <a:rPr kumimoji="1" lang="ja-JP" altLang="en-US" sz="1000">
              <a:solidFill>
                <a:schemeClr val="dk1"/>
              </a:solidFill>
              <a:effectLst/>
              <a:latin typeface="+mn-lt"/>
              <a:ea typeface="+mn-ea"/>
              <a:cs typeface="+mn-cs"/>
            </a:rPr>
            <a:t>おり、</a:t>
          </a:r>
          <a:r>
            <a:rPr kumimoji="1" lang="ja-JP" altLang="ja-JP" sz="1000">
              <a:solidFill>
                <a:sysClr val="windowText" lastClr="000000"/>
              </a:solidFill>
              <a:effectLst/>
              <a:latin typeface="+mn-lt"/>
              <a:ea typeface="+mn-ea"/>
              <a:cs typeface="+mn-cs"/>
            </a:rPr>
            <a:t>住民一人当たり</a:t>
          </a:r>
          <a:r>
            <a:rPr kumimoji="1" lang="ja-JP" altLang="en-US" sz="1000">
              <a:solidFill>
                <a:sysClr val="windowText" lastClr="000000"/>
              </a:solidFill>
              <a:effectLst/>
              <a:latin typeface="+mn-lt"/>
              <a:ea typeface="+mn-ea"/>
              <a:cs typeface="+mn-cs"/>
            </a:rPr>
            <a:t>１１０，２１２</a:t>
          </a:r>
          <a:r>
            <a:rPr kumimoji="1" lang="ja-JP" altLang="ja-JP" sz="1000">
              <a:solidFill>
                <a:sysClr val="windowText" lastClr="000000"/>
              </a:solidFill>
              <a:effectLst/>
              <a:latin typeface="+mn-lt"/>
              <a:ea typeface="+mn-ea"/>
              <a:cs typeface="+mn-cs"/>
            </a:rPr>
            <a:t>円（前年度比較</a:t>
          </a:r>
          <a:r>
            <a:rPr kumimoji="1" lang="ja-JP" altLang="en-US" sz="1000">
              <a:solidFill>
                <a:sysClr val="windowText" lastClr="000000"/>
              </a:solidFill>
              <a:effectLst/>
              <a:latin typeface="+mn-lt"/>
              <a:ea typeface="+mn-ea"/>
              <a:cs typeface="+mn-cs"/>
            </a:rPr>
            <a:t>１０，４０１</a:t>
          </a:r>
          <a:r>
            <a:rPr kumimoji="1" lang="ja-JP" altLang="ja-JP" sz="1000">
              <a:solidFill>
                <a:sysClr val="windowText" lastClr="000000"/>
              </a:solidFill>
              <a:effectLst/>
              <a:latin typeface="+mn-lt"/>
              <a:ea typeface="+mn-ea"/>
              <a:cs typeface="+mn-cs"/>
            </a:rPr>
            <a:t>円）と</a:t>
          </a:r>
          <a:r>
            <a:rPr kumimoji="1" lang="ja-JP" altLang="ja-JP" sz="1000">
              <a:solidFill>
                <a:schemeClr val="dk1"/>
              </a:solidFill>
              <a:effectLst/>
              <a:latin typeface="+mn-lt"/>
              <a:ea typeface="+mn-ea"/>
              <a:cs typeface="+mn-cs"/>
            </a:rPr>
            <a:t>なって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主な</a:t>
          </a:r>
          <a:r>
            <a:rPr kumimoji="1" lang="ja-JP" altLang="en-US" sz="1000">
              <a:solidFill>
                <a:schemeClr val="dk1"/>
              </a:solidFill>
              <a:effectLst/>
              <a:latin typeface="+mn-lt"/>
              <a:ea typeface="+mn-ea"/>
              <a:cs typeface="+mn-cs"/>
            </a:rPr>
            <a:t>変動</a:t>
          </a:r>
          <a:r>
            <a:rPr kumimoji="1" lang="ja-JP" altLang="ja-JP" sz="1000">
              <a:solidFill>
                <a:schemeClr val="dk1"/>
              </a:solidFill>
              <a:effectLst/>
              <a:latin typeface="+mn-lt"/>
              <a:ea typeface="+mn-ea"/>
              <a:cs typeface="+mn-cs"/>
            </a:rPr>
            <a:t>要因は、</a:t>
          </a:r>
          <a:r>
            <a:rPr kumimoji="1" lang="ja-JP" altLang="en-US" sz="1000">
              <a:solidFill>
                <a:sysClr val="windowText" lastClr="000000"/>
              </a:solidFill>
              <a:effectLst/>
              <a:latin typeface="+mn-lt"/>
              <a:ea typeface="+mn-ea"/>
              <a:cs typeface="+mn-cs"/>
            </a:rPr>
            <a:t>低所得者支援及び定額減税補足給付金給付経費</a:t>
          </a:r>
          <a:r>
            <a:rPr kumimoji="1" lang="ja-JP" altLang="ja-JP" sz="1000">
              <a:solidFill>
                <a:sysClr val="windowText" lastClr="000000"/>
              </a:solidFill>
              <a:effectLst/>
              <a:latin typeface="+mn-lt"/>
              <a:ea typeface="+mn-ea"/>
              <a:cs typeface="+mn-cs"/>
            </a:rPr>
            <a:t>の増等によるもの</a:t>
          </a:r>
          <a:r>
            <a:rPr kumimoji="1" lang="ja-JP" altLang="ja-JP" sz="1000">
              <a:solidFill>
                <a:schemeClr val="dk1"/>
              </a:solidFill>
              <a:effectLst/>
              <a:latin typeface="+mn-lt"/>
              <a:ea typeface="+mn-ea"/>
              <a:cs typeface="+mn-cs"/>
            </a:rPr>
            <a:t>である。本市は、急速な高齢化の途上にあることを鑑みると、今後も引き続き、健康づくり・介護予防の取り組みや地域包括ケアシステムの構築、生活困窮者・障害者の自立に向けた施策等を積極的に推進するとともに、給付の適正化や各種給付への独自加算の見直し等を進めていくことにより、扶助費の抑制を図っていく必要がある。</a:t>
          </a:r>
          <a:endParaRPr lang="ja-JP" altLang="ja-JP" sz="1100">
            <a:effectLst/>
          </a:endParaRPr>
        </a:p>
        <a:p>
          <a:r>
            <a:rPr kumimoji="1" lang="ja-JP" altLang="ja-JP" sz="1000">
              <a:solidFill>
                <a:schemeClr val="dk1"/>
              </a:solidFill>
              <a:effectLst/>
              <a:latin typeface="+mn-lt"/>
              <a:ea typeface="+mn-ea"/>
              <a:cs typeface="+mn-cs"/>
            </a:rPr>
            <a:t>　貸付金は、類似団体と比較すると一人当たりコストが低い状況となっており、</a:t>
          </a:r>
          <a:r>
            <a:rPr kumimoji="1" lang="ja-JP" altLang="ja-JP" sz="1000">
              <a:solidFill>
                <a:sysClr val="windowText" lastClr="000000"/>
              </a:solidFill>
              <a:effectLst/>
              <a:latin typeface="+mn-lt"/>
              <a:ea typeface="+mn-ea"/>
              <a:cs typeface="+mn-cs"/>
            </a:rPr>
            <a:t>住民一人当たり</a:t>
          </a:r>
          <a:r>
            <a:rPr kumimoji="1" lang="ja-JP" altLang="en-US" sz="1000">
              <a:solidFill>
                <a:sysClr val="windowText" lastClr="000000"/>
              </a:solidFill>
              <a:effectLst/>
              <a:latin typeface="+mn-lt"/>
              <a:ea typeface="+mn-ea"/>
              <a:cs typeface="+mn-cs"/>
            </a:rPr>
            <a:t>９５</a:t>
          </a:r>
          <a:r>
            <a:rPr kumimoji="1" lang="ja-JP" altLang="ja-JP" sz="1000">
              <a:solidFill>
                <a:sysClr val="windowText" lastClr="000000"/>
              </a:solidFill>
              <a:effectLst/>
              <a:latin typeface="+mn-lt"/>
              <a:ea typeface="+mn-ea"/>
              <a:cs typeface="+mn-cs"/>
            </a:rPr>
            <a:t>円（前年度比較△</a:t>
          </a:r>
          <a:r>
            <a:rPr kumimoji="1" lang="ja-JP" altLang="en-US" sz="1000">
              <a:solidFill>
                <a:sysClr val="windowText" lastClr="000000"/>
              </a:solidFill>
              <a:effectLst/>
              <a:latin typeface="+mn-lt"/>
              <a:ea typeface="+mn-ea"/>
              <a:cs typeface="+mn-cs"/>
            </a:rPr>
            <a:t>１１０</a:t>
          </a:r>
          <a:r>
            <a:rPr kumimoji="1" lang="ja-JP" altLang="ja-JP" sz="1000">
              <a:solidFill>
                <a:sysClr val="windowText" lastClr="000000"/>
              </a:solidFill>
              <a:effectLst/>
              <a:latin typeface="+mn-lt"/>
              <a:ea typeface="+mn-ea"/>
              <a:cs typeface="+mn-cs"/>
            </a:rPr>
            <a:t>円）</a:t>
          </a:r>
          <a:r>
            <a:rPr kumimoji="1" lang="ja-JP" altLang="ja-JP" sz="1000">
              <a:solidFill>
                <a:schemeClr val="dk1"/>
              </a:solidFill>
              <a:effectLst/>
              <a:latin typeface="+mn-lt"/>
              <a:ea typeface="+mn-ea"/>
              <a:cs typeface="+mn-cs"/>
            </a:rPr>
            <a:t>となっている。主な</a:t>
          </a:r>
          <a:r>
            <a:rPr kumimoji="1" lang="ja-JP" altLang="en-US" sz="1000">
              <a:solidFill>
                <a:schemeClr val="dk1"/>
              </a:solidFill>
              <a:effectLst/>
              <a:latin typeface="+mn-lt"/>
              <a:ea typeface="+mn-ea"/>
              <a:cs typeface="+mn-cs"/>
            </a:rPr>
            <a:t>変動</a:t>
          </a:r>
          <a:r>
            <a:rPr kumimoji="1" lang="ja-JP" altLang="ja-JP" sz="1000">
              <a:solidFill>
                <a:schemeClr val="dk1"/>
              </a:solidFill>
              <a:effectLst/>
              <a:latin typeface="+mn-lt"/>
              <a:ea typeface="+mn-ea"/>
              <a:cs typeface="+mn-cs"/>
            </a:rPr>
            <a:t>要因は、</a:t>
          </a:r>
          <a:r>
            <a:rPr kumimoji="1" lang="ja-JP" altLang="ja-JP" sz="1000">
              <a:solidFill>
                <a:sysClr val="windowText" lastClr="000000"/>
              </a:solidFill>
              <a:effectLst/>
              <a:latin typeface="+mn-lt"/>
              <a:ea typeface="+mn-ea"/>
              <a:cs typeface="+mn-cs"/>
            </a:rPr>
            <a:t>新型コロナウイルス感染症対策の一環として行っていた緊急特別融資あっせん経費の減等によるものである。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維持補修費は、類似団体と比較すると一人当たりコストが</a:t>
          </a:r>
          <a:r>
            <a:rPr kumimoji="1" lang="ja-JP" altLang="en-US" sz="1000">
              <a:solidFill>
                <a:sysClr val="windowText" lastClr="000000"/>
              </a:solidFill>
              <a:effectLst/>
              <a:latin typeface="+mn-lt"/>
              <a:ea typeface="+mn-ea"/>
              <a:cs typeface="+mn-cs"/>
            </a:rPr>
            <a:t>低い</a:t>
          </a:r>
          <a:r>
            <a:rPr kumimoji="1" lang="ja-JP" altLang="ja-JP" sz="1000">
              <a:solidFill>
                <a:sysClr val="windowText" lastClr="000000"/>
              </a:solidFill>
              <a:effectLst/>
              <a:latin typeface="+mn-lt"/>
              <a:ea typeface="+mn-ea"/>
              <a:cs typeface="+mn-cs"/>
            </a:rPr>
            <a:t>状況となっており、住民一人当たり</a:t>
          </a:r>
          <a:r>
            <a:rPr kumimoji="1" lang="ja-JP" altLang="en-US" sz="1000">
              <a:solidFill>
                <a:sysClr val="windowText" lastClr="000000"/>
              </a:solidFill>
              <a:effectLst/>
              <a:latin typeface="+mn-lt"/>
              <a:ea typeface="+mn-ea"/>
              <a:cs typeface="+mn-cs"/>
            </a:rPr>
            <a:t>４，３９０</a:t>
          </a:r>
          <a:r>
            <a:rPr kumimoji="1" lang="ja-JP" altLang="ja-JP" sz="1000">
              <a:solidFill>
                <a:sysClr val="windowText" lastClr="000000"/>
              </a:solidFill>
              <a:effectLst/>
              <a:latin typeface="+mn-lt"/>
              <a:ea typeface="+mn-ea"/>
              <a:cs typeface="+mn-cs"/>
            </a:rPr>
            <a:t>円（前年度比較</a:t>
          </a:r>
          <a:r>
            <a:rPr kumimoji="1" lang="ja-JP" altLang="en-US" sz="1000">
              <a:solidFill>
                <a:sysClr val="windowText" lastClr="000000"/>
              </a:solidFill>
              <a:effectLst/>
              <a:latin typeface="+mn-lt"/>
              <a:ea typeface="+mn-ea"/>
              <a:cs typeface="+mn-cs"/>
            </a:rPr>
            <a:t>△５１８</a:t>
          </a:r>
          <a:r>
            <a:rPr kumimoji="1" lang="ja-JP" altLang="ja-JP" sz="1000">
              <a:solidFill>
                <a:sysClr val="windowText" lastClr="000000"/>
              </a:solidFill>
              <a:effectLst/>
              <a:latin typeface="+mn-lt"/>
              <a:ea typeface="+mn-ea"/>
              <a:cs typeface="+mn-cs"/>
            </a:rPr>
            <a:t>円）と</a:t>
          </a:r>
          <a:r>
            <a:rPr kumimoji="1" lang="ja-JP" altLang="ja-JP" sz="1000">
              <a:solidFill>
                <a:schemeClr val="dk1"/>
              </a:solidFill>
              <a:effectLst/>
              <a:latin typeface="+mn-lt"/>
              <a:ea typeface="+mn-ea"/>
              <a:cs typeface="+mn-cs"/>
            </a:rPr>
            <a:t>なっている。本市は、昭和５０年代から６０年代にかけて人口が急増し、短期間で小中学校や学習施設などの公共施設の建設や道路、公園などの都市基盤整備を行ってきたため、施設の老朽化等に伴う修繕の増は今後も継続して見込まれる。このため、公共施設等総合管理計画に基づき、計画的な修繕を実施することで、単年度負担の軽減を図っていく。</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69,836
67,733
17.65
28,204,389
26,900,157
1,077,095
14,656,004
14,677,370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74320</xdr:rowOff>
    </xdr:from>
    <xdr:to>
      <xdr:col>24</xdr:col>
      <xdr:colOff>63500</xdr:colOff>
      <xdr:row>36</xdr:row>
      <xdr:rowOff>106325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4652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106325</xdr:rowOff>
    </xdr:from>
    <xdr:to>
      <xdr:col>19</xdr:col>
      <xdr:colOff>177800</xdr:colOff>
      <xdr:row>36</xdr:row>
      <xdr:rowOff>130099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852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120955</xdr:rowOff>
    </xdr:from>
    <xdr:to>
      <xdr:col>15</xdr:col>
      <xdr:colOff>50800</xdr:colOff>
      <xdr:row>36</xdr:row>
      <xdr:rowOff>130099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31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116383</xdr:rowOff>
    </xdr:from>
    <xdr:to>
      <xdr:col>10</xdr:col>
      <xdr:colOff>114300</xdr:colOff>
      <xdr:row>36</xdr:row>
      <xdr:rowOff>120955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88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23520</xdr:rowOff>
    </xdr:from>
    <xdr:to>
      <xdr:col>24</xdr:col>
      <xdr:colOff>114300</xdr:colOff>
      <xdr:row>36</xdr:row>
      <xdr:rowOff>125120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1947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55525</xdr:rowOff>
    </xdr:from>
    <xdr:to>
      <xdr:col>20</xdr:col>
      <xdr:colOff>38100</xdr:colOff>
      <xdr:row>36</xdr:row>
      <xdr:rowOff>157125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148252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79299</xdr:rowOff>
    </xdr:from>
    <xdr:to>
      <xdr:col>15</xdr:col>
      <xdr:colOff>101600</xdr:colOff>
      <xdr:row>37</xdr:row>
      <xdr:rowOff>9449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70155</xdr:rowOff>
    </xdr:from>
    <xdr:to>
      <xdr:col>10</xdr:col>
      <xdr:colOff>165100</xdr:colOff>
      <xdr:row>37</xdr:row>
      <xdr:rowOff>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162882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65583</xdr:rowOff>
    </xdr:from>
    <xdr:to>
      <xdr:col>6</xdr:col>
      <xdr:colOff>38100</xdr:colOff>
      <xdr:row>36</xdr:row>
      <xdr:rowOff>167183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158310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34152</xdr:rowOff>
    </xdr:from>
    <xdr:to>
      <xdr:col>24</xdr:col>
      <xdr:colOff>63500</xdr:colOff>
      <xdr:row>57</xdr:row>
      <xdr:rowOff>62584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6802"/>
          <a:ext cx="8382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34152</xdr:rowOff>
    </xdr:from>
    <xdr:to>
      <xdr:col>19</xdr:col>
      <xdr:colOff>177800</xdr:colOff>
      <xdr:row>57</xdr:row>
      <xdr:rowOff>76051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6802"/>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34564</xdr:rowOff>
    </xdr:from>
    <xdr:to>
      <xdr:col>15</xdr:col>
      <xdr:colOff>50800</xdr:colOff>
      <xdr:row>57</xdr:row>
      <xdr:rowOff>76051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7214"/>
          <a:ext cx="889000" cy="4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127493</xdr:rowOff>
    </xdr:from>
    <xdr:to>
      <xdr:col>10</xdr:col>
      <xdr:colOff>114300</xdr:colOff>
      <xdr:row>57</xdr:row>
      <xdr:rowOff>34564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4343"/>
          <a:ext cx="889000" cy="59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11784</xdr:rowOff>
    </xdr:from>
    <xdr:to>
      <xdr:col>24</xdr:col>
      <xdr:colOff>114300</xdr:colOff>
      <xdr:row>57</xdr:row>
      <xdr:rowOff>113384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161661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154802</xdr:rowOff>
    </xdr:from>
    <xdr:to>
      <xdr:col>20</xdr:col>
      <xdr:colOff>38100</xdr:colOff>
      <xdr:row>57</xdr:row>
      <xdr:rowOff>84952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76079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25251</xdr:rowOff>
    </xdr:from>
    <xdr:to>
      <xdr:col>15</xdr:col>
      <xdr:colOff>101600</xdr:colOff>
      <xdr:row>57</xdr:row>
      <xdr:rowOff>126851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117978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155214</xdr:rowOff>
    </xdr:from>
    <xdr:to>
      <xdr:col>10</xdr:col>
      <xdr:colOff>165100</xdr:colOff>
      <xdr:row>57</xdr:row>
      <xdr:rowOff>85364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76693</xdr:rowOff>
    </xdr:from>
    <xdr:to>
      <xdr:col>6</xdr:col>
      <xdr:colOff>38100</xdr:colOff>
      <xdr:row>54</xdr:row>
      <xdr:rowOff>6843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42370</xdr:rowOff>
    </xdr:from>
    <xdr:to>
      <xdr:col>24</xdr:col>
      <xdr:colOff>63500</xdr:colOff>
      <xdr:row>76</xdr:row>
      <xdr:rowOff>92746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2570"/>
          <a:ext cx="838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92746</xdr:rowOff>
    </xdr:from>
    <xdr:to>
      <xdr:col>19</xdr:col>
      <xdr:colOff>177800</xdr:colOff>
      <xdr:row>77</xdr:row>
      <xdr:rowOff>18176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2946"/>
          <a:ext cx="8890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137857</xdr:rowOff>
    </xdr:from>
    <xdr:to>
      <xdr:col>15</xdr:col>
      <xdr:colOff>50800</xdr:colOff>
      <xdr:row>77</xdr:row>
      <xdr:rowOff>18176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8057"/>
          <a:ext cx="889000" cy="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137857</xdr:rowOff>
    </xdr:from>
    <xdr:to>
      <xdr:col>10</xdr:col>
      <xdr:colOff>114300</xdr:colOff>
      <xdr:row>77</xdr:row>
      <xdr:rowOff>125381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8057"/>
          <a:ext cx="889000" cy="1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163020</xdr:rowOff>
    </xdr:from>
    <xdr:to>
      <xdr:col>24</xdr:col>
      <xdr:colOff>114300</xdr:colOff>
      <xdr:row>76</xdr:row>
      <xdr:rowOff>93170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141447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41946</xdr:rowOff>
    </xdr:from>
    <xdr:to>
      <xdr:col>20</xdr:col>
      <xdr:colOff>38100</xdr:colOff>
      <xdr:row>76</xdr:row>
      <xdr:rowOff>143546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134673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138826</xdr:rowOff>
    </xdr:from>
    <xdr:to>
      <xdr:col>15</xdr:col>
      <xdr:colOff>101600</xdr:colOff>
      <xdr:row>77</xdr:row>
      <xdr:rowOff>68976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60103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87057</xdr:rowOff>
    </xdr:from>
    <xdr:to>
      <xdr:col>10</xdr:col>
      <xdr:colOff>165100</xdr:colOff>
      <xdr:row>77</xdr:row>
      <xdr:rowOff>17207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74581</xdr:rowOff>
    </xdr:from>
    <xdr:to>
      <xdr:col>6</xdr:col>
      <xdr:colOff>38100</xdr:colOff>
      <xdr:row>78</xdr:row>
      <xdr:rowOff>4731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167308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117415</xdr:rowOff>
    </xdr:from>
    <xdr:to>
      <xdr:col>24</xdr:col>
      <xdr:colOff>63500</xdr:colOff>
      <xdr:row>98</xdr:row>
      <xdr:rowOff>127874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19515"/>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117415</xdr:rowOff>
    </xdr:from>
    <xdr:to>
      <xdr:col>19</xdr:col>
      <xdr:colOff>177800</xdr:colOff>
      <xdr:row>98</xdr:row>
      <xdr:rowOff>118055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1951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112759</xdr:rowOff>
    </xdr:from>
    <xdr:to>
      <xdr:col>15</xdr:col>
      <xdr:colOff>50800</xdr:colOff>
      <xdr:row>98</xdr:row>
      <xdr:rowOff>118055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1485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112759</xdr:rowOff>
    </xdr:from>
    <xdr:to>
      <xdr:col>10</xdr:col>
      <xdr:colOff>114300</xdr:colOff>
      <xdr:row>98</xdr:row>
      <xdr:rowOff>141289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14859"/>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77074</xdr:rowOff>
    </xdr:from>
    <xdr:to>
      <xdr:col>24</xdr:col>
      <xdr:colOff>114300</xdr:colOff>
      <xdr:row>99</xdr:row>
      <xdr:rowOff>7224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163451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9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66615</xdr:rowOff>
    </xdr:from>
    <xdr:to>
      <xdr:col>20</xdr:col>
      <xdr:colOff>38100</xdr:colOff>
      <xdr:row>98</xdr:row>
      <xdr:rowOff>168215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159342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67255</xdr:rowOff>
    </xdr:from>
    <xdr:to>
      <xdr:col>15</xdr:col>
      <xdr:colOff>101600</xdr:colOff>
      <xdr:row>98</xdr:row>
      <xdr:rowOff>168855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159982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61959</xdr:rowOff>
    </xdr:from>
    <xdr:to>
      <xdr:col>10</xdr:col>
      <xdr:colOff>165100</xdr:colOff>
      <xdr:row>98</xdr:row>
      <xdr:rowOff>163559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154686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90489</xdr:rowOff>
    </xdr:from>
    <xdr:to>
      <xdr:col>6</xdr:col>
      <xdr:colOff>38100</xdr:colOff>
      <xdr:row>99</xdr:row>
      <xdr:rowOff>20639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23876</xdr:rowOff>
    </xdr:from>
    <xdr:to>
      <xdr:col>55</xdr:col>
      <xdr:colOff>0</xdr:colOff>
      <xdr:row>39</xdr:row>
      <xdr:rowOff>36322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10426"/>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36322</xdr:rowOff>
    </xdr:from>
    <xdr:to>
      <xdr:col>50</xdr:col>
      <xdr:colOff>114300</xdr:colOff>
      <xdr:row>39</xdr:row>
      <xdr:rowOff>42926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2872"/>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42672</xdr:rowOff>
    </xdr:from>
    <xdr:to>
      <xdr:col>45</xdr:col>
      <xdr:colOff>177800</xdr:colOff>
      <xdr:row>39</xdr:row>
      <xdr:rowOff>42926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922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42164</xdr:rowOff>
    </xdr:from>
    <xdr:to>
      <xdr:col>41</xdr:col>
      <xdr:colOff>50800</xdr:colOff>
      <xdr:row>39</xdr:row>
      <xdr:rowOff>42672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2871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144526</xdr:rowOff>
    </xdr:from>
    <xdr:to>
      <xdr:col>55</xdr:col>
      <xdr:colOff>50800</xdr:colOff>
      <xdr:row>39</xdr:row>
      <xdr:rowOff>74676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59453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156972</xdr:rowOff>
    </xdr:from>
    <xdr:to>
      <xdr:col>50</xdr:col>
      <xdr:colOff>165100</xdr:colOff>
      <xdr:row>39</xdr:row>
      <xdr:rowOff>87122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78249</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4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84853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163322</xdr:rowOff>
    </xdr:from>
    <xdr:to>
      <xdr:col>41</xdr:col>
      <xdr:colOff>101600</xdr:colOff>
      <xdr:row>39</xdr:row>
      <xdr:rowOff>93472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84599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162814</xdr:rowOff>
    </xdr:from>
    <xdr:to>
      <xdr:col>36</xdr:col>
      <xdr:colOff>165100</xdr:colOff>
      <xdr:row>39</xdr:row>
      <xdr:rowOff>92964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84091</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152692</xdr:rowOff>
    </xdr:from>
    <xdr:to>
      <xdr:col>55</xdr:col>
      <xdr:colOff>0</xdr:colOff>
      <xdr:row>58</xdr:row>
      <xdr:rowOff>164541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96792"/>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152692</xdr:rowOff>
    </xdr:from>
    <xdr:to>
      <xdr:col>50</xdr:col>
      <xdr:colOff>114300</xdr:colOff>
      <xdr:row>58</xdr:row>
      <xdr:rowOff>158674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6792"/>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158674</xdr:rowOff>
    </xdr:from>
    <xdr:to>
      <xdr:col>45</xdr:col>
      <xdr:colOff>177800</xdr:colOff>
      <xdr:row>58</xdr:row>
      <xdr:rowOff>164998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2774"/>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160807</xdr:rowOff>
    </xdr:from>
    <xdr:to>
      <xdr:col>41</xdr:col>
      <xdr:colOff>50800</xdr:colOff>
      <xdr:row>58</xdr:row>
      <xdr:rowOff>164998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490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113741</xdr:rowOff>
    </xdr:from>
    <xdr:to>
      <xdr:col>55</xdr:col>
      <xdr:colOff>50800</xdr:colOff>
      <xdr:row>59</xdr:row>
      <xdr:rowOff>43891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28668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101892</xdr:rowOff>
    </xdr:from>
    <xdr:to>
      <xdr:col>50</xdr:col>
      <xdr:colOff>165100</xdr:colOff>
      <xdr:row>59</xdr:row>
      <xdr:rowOff>32042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23169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107874</xdr:rowOff>
    </xdr:from>
    <xdr:to>
      <xdr:col>46</xdr:col>
      <xdr:colOff>38100</xdr:colOff>
      <xdr:row>59</xdr:row>
      <xdr:rowOff>38024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29151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114198</xdr:rowOff>
    </xdr:from>
    <xdr:to>
      <xdr:col>41</xdr:col>
      <xdr:colOff>101600</xdr:colOff>
      <xdr:row>59</xdr:row>
      <xdr:rowOff>44348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35475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110007</xdr:rowOff>
    </xdr:from>
    <xdr:to>
      <xdr:col>36</xdr:col>
      <xdr:colOff>165100</xdr:colOff>
      <xdr:row>59</xdr:row>
      <xdr:rowOff>40157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31284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96799</xdr:rowOff>
    </xdr:from>
    <xdr:to>
      <xdr:col>55</xdr:col>
      <xdr:colOff>0</xdr:colOff>
      <xdr:row>77</xdr:row>
      <xdr:rowOff>107848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9844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63157</xdr:rowOff>
    </xdr:from>
    <xdr:to>
      <xdr:col>50</xdr:col>
      <xdr:colOff>114300</xdr:colOff>
      <xdr:row>77</xdr:row>
      <xdr:rowOff>107848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64807"/>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63157</xdr:rowOff>
    </xdr:from>
    <xdr:to>
      <xdr:col>45</xdr:col>
      <xdr:colOff>177800</xdr:colOff>
      <xdr:row>77</xdr:row>
      <xdr:rowOff>119278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64807"/>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69635</xdr:rowOff>
    </xdr:from>
    <xdr:to>
      <xdr:col>41</xdr:col>
      <xdr:colOff>50800</xdr:colOff>
      <xdr:row>77</xdr:row>
      <xdr:rowOff>119278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71285"/>
          <a:ext cx="889000" cy="4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45999</xdr:rowOff>
    </xdr:from>
    <xdr:to>
      <xdr:col>55</xdr:col>
      <xdr:colOff>50800</xdr:colOff>
      <xdr:row>77</xdr:row>
      <xdr:rowOff>147599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24426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57048</xdr:rowOff>
    </xdr:from>
    <xdr:to>
      <xdr:col>50</xdr:col>
      <xdr:colOff>165100</xdr:colOff>
      <xdr:row>77</xdr:row>
      <xdr:rowOff>158648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149775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12357</xdr:rowOff>
    </xdr:from>
    <xdr:to>
      <xdr:col>46</xdr:col>
      <xdr:colOff>38100</xdr:colOff>
      <xdr:row>77</xdr:row>
      <xdr:rowOff>113957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105084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0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68478</xdr:rowOff>
    </xdr:from>
    <xdr:to>
      <xdr:col>41</xdr:col>
      <xdr:colOff>101600</xdr:colOff>
      <xdr:row>77</xdr:row>
      <xdr:rowOff>170078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161205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6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18835</xdr:rowOff>
    </xdr:from>
    <xdr:to>
      <xdr:col>36</xdr:col>
      <xdr:colOff>165100</xdr:colOff>
      <xdr:row>77</xdr:row>
      <xdr:rowOff>120435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111562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85616</xdr:rowOff>
    </xdr:from>
    <xdr:to>
      <xdr:col>55</xdr:col>
      <xdr:colOff>0</xdr:colOff>
      <xdr:row>98</xdr:row>
      <xdr:rowOff>120383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16266"/>
          <a:ext cx="838200" cy="20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141757</xdr:rowOff>
    </xdr:from>
    <xdr:to>
      <xdr:col>50</xdr:col>
      <xdr:colOff>114300</xdr:colOff>
      <xdr:row>98</xdr:row>
      <xdr:rowOff>120383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72407"/>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100057</xdr:rowOff>
    </xdr:from>
    <xdr:to>
      <xdr:col>45</xdr:col>
      <xdr:colOff>177800</xdr:colOff>
      <xdr:row>97</xdr:row>
      <xdr:rowOff>141757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30707"/>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42469</xdr:rowOff>
    </xdr:from>
    <xdr:to>
      <xdr:col>41</xdr:col>
      <xdr:colOff>50800</xdr:colOff>
      <xdr:row>97</xdr:row>
      <xdr:rowOff>100057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73119"/>
          <a:ext cx="889000" cy="5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34816</xdr:rowOff>
    </xdr:from>
    <xdr:to>
      <xdr:col>55</xdr:col>
      <xdr:colOff>50800</xdr:colOff>
      <xdr:row>97</xdr:row>
      <xdr:rowOff>136416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69583</xdr:rowOff>
    </xdr:from>
    <xdr:to>
      <xdr:col>50</xdr:col>
      <xdr:colOff>165100</xdr:colOff>
      <xdr:row>98</xdr:row>
      <xdr:rowOff>171183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162310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90957</xdr:rowOff>
    </xdr:from>
    <xdr:to>
      <xdr:col>46</xdr:col>
      <xdr:colOff>38100</xdr:colOff>
      <xdr:row>98</xdr:row>
      <xdr:rowOff>21107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49257</xdr:rowOff>
    </xdr:from>
    <xdr:to>
      <xdr:col>41</xdr:col>
      <xdr:colOff>101600</xdr:colOff>
      <xdr:row>97</xdr:row>
      <xdr:rowOff>150857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163119</xdr:rowOff>
    </xdr:from>
    <xdr:to>
      <xdr:col>36</xdr:col>
      <xdr:colOff>165100</xdr:colOff>
      <xdr:row>97</xdr:row>
      <xdr:rowOff>93269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84396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50774</xdr:rowOff>
    </xdr:from>
    <xdr:to>
      <xdr:col>85</xdr:col>
      <xdr:colOff>127000</xdr:colOff>
      <xdr:row>37</xdr:row>
      <xdr:rowOff>91313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94424"/>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91313</xdr:rowOff>
    </xdr:from>
    <xdr:to>
      <xdr:col>81</xdr:col>
      <xdr:colOff>50800</xdr:colOff>
      <xdr:row>37</xdr:row>
      <xdr:rowOff>91542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3496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91542</xdr:rowOff>
    </xdr:from>
    <xdr:to>
      <xdr:col>76</xdr:col>
      <xdr:colOff>114300</xdr:colOff>
      <xdr:row>37</xdr:row>
      <xdr:rowOff>113849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5192"/>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65367</xdr:rowOff>
    </xdr:from>
    <xdr:to>
      <xdr:col>71</xdr:col>
      <xdr:colOff>177800</xdr:colOff>
      <xdr:row>37</xdr:row>
      <xdr:rowOff>113849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9017"/>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171424</xdr:rowOff>
    </xdr:from>
    <xdr:to>
      <xdr:col>85</xdr:col>
      <xdr:colOff>177800</xdr:colOff>
      <xdr:row>37</xdr:row>
      <xdr:rowOff>101574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149851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2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40513</xdr:rowOff>
    </xdr:from>
    <xdr:to>
      <xdr:col>81</xdr:col>
      <xdr:colOff>101600</xdr:colOff>
      <xdr:row>37</xdr:row>
      <xdr:rowOff>142113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133240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40742</xdr:rowOff>
    </xdr:from>
    <xdr:to>
      <xdr:col>76</xdr:col>
      <xdr:colOff>165100</xdr:colOff>
      <xdr:row>37</xdr:row>
      <xdr:rowOff>142342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158869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63049</xdr:rowOff>
    </xdr:from>
    <xdr:to>
      <xdr:col>72</xdr:col>
      <xdr:colOff>38100</xdr:colOff>
      <xdr:row>37</xdr:row>
      <xdr:rowOff>164649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155776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14567</xdr:rowOff>
    </xdr:from>
    <xdr:to>
      <xdr:col>67</xdr:col>
      <xdr:colOff>101600</xdr:colOff>
      <xdr:row>37</xdr:row>
      <xdr:rowOff>116167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132694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154991</xdr:rowOff>
    </xdr:from>
    <xdr:to>
      <xdr:col>85</xdr:col>
      <xdr:colOff>127000</xdr:colOff>
      <xdr:row>58</xdr:row>
      <xdr:rowOff>84315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7641"/>
          <a:ext cx="83820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84315</xdr:rowOff>
    </xdr:from>
    <xdr:to>
      <xdr:col>81</xdr:col>
      <xdr:colOff>50800</xdr:colOff>
      <xdr:row>58</xdr:row>
      <xdr:rowOff>126657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28415"/>
          <a:ext cx="8890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79819</xdr:rowOff>
    </xdr:from>
    <xdr:to>
      <xdr:col>76</xdr:col>
      <xdr:colOff>114300</xdr:colOff>
      <xdr:row>58</xdr:row>
      <xdr:rowOff>126657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23919"/>
          <a:ext cx="889000" cy="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38189</xdr:rowOff>
    </xdr:from>
    <xdr:to>
      <xdr:col>71</xdr:col>
      <xdr:colOff>177800</xdr:colOff>
      <xdr:row>58</xdr:row>
      <xdr:rowOff>79819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82289"/>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104191</xdr:rowOff>
    </xdr:from>
    <xdr:to>
      <xdr:col>85</xdr:col>
      <xdr:colOff>177800</xdr:colOff>
      <xdr:row>58</xdr:row>
      <xdr:rowOff>34341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82618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33515</xdr:rowOff>
    </xdr:from>
    <xdr:to>
      <xdr:col>81</xdr:col>
      <xdr:colOff>101600</xdr:colOff>
      <xdr:row>58</xdr:row>
      <xdr:rowOff>135115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126242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75857</xdr:rowOff>
    </xdr:from>
    <xdr:to>
      <xdr:col>76</xdr:col>
      <xdr:colOff>165100</xdr:colOff>
      <xdr:row>59</xdr:row>
      <xdr:rowOff>6007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168584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29019</xdr:rowOff>
    </xdr:from>
    <xdr:to>
      <xdr:col>72</xdr:col>
      <xdr:colOff>38100</xdr:colOff>
      <xdr:row>58</xdr:row>
      <xdr:rowOff>130619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121746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158839</xdr:rowOff>
    </xdr:from>
    <xdr:to>
      <xdr:col>67</xdr:col>
      <xdr:colOff>101600</xdr:colOff>
      <xdr:row>58</xdr:row>
      <xdr:rowOff>88989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80116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82956</xdr:rowOff>
    </xdr:from>
    <xdr:to>
      <xdr:col>85</xdr:col>
      <xdr:colOff>127000</xdr:colOff>
      <xdr:row>97</xdr:row>
      <xdr:rowOff>102566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13606"/>
          <a:ext cx="8382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81635</xdr:rowOff>
    </xdr:from>
    <xdr:to>
      <xdr:col>81</xdr:col>
      <xdr:colOff>50800</xdr:colOff>
      <xdr:row>97</xdr:row>
      <xdr:rowOff>82956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12285"/>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75171</xdr:rowOff>
    </xdr:from>
    <xdr:to>
      <xdr:col>76</xdr:col>
      <xdr:colOff>114300</xdr:colOff>
      <xdr:row>97</xdr:row>
      <xdr:rowOff>81635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05821"/>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75171</xdr:rowOff>
    </xdr:from>
    <xdr:to>
      <xdr:col>71</xdr:col>
      <xdr:colOff>177800</xdr:colOff>
      <xdr:row>97</xdr:row>
      <xdr:rowOff>77508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0582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51766</xdr:rowOff>
    </xdr:from>
    <xdr:to>
      <xdr:col>85</xdr:col>
      <xdr:colOff>177800</xdr:colOff>
      <xdr:row>97</xdr:row>
      <xdr:rowOff>153366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30193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32156</xdr:rowOff>
    </xdr:from>
    <xdr:to>
      <xdr:col>81</xdr:col>
      <xdr:colOff>101600</xdr:colOff>
      <xdr:row>97</xdr:row>
      <xdr:rowOff>133756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124883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30835</xdr:rowOff>
    </xdr:from>
    <xdr:to>
      <xdr:col>76</xdr:col>
      <xdr:colOff>165100</xdr:colOff>
      <xdr:row>97</xdr:row>
      <xdr:rowOff>132435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24371</xdr:rowOff>
    </xdr:from>
    <xdr:to>
      <xdr:col>72</xdr:col>
      <xdr:colOff>38100</xdr:colOff>
      <xdr:row>97</xdr:row>
      <xdr:rowOff>125971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117098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26708</xdr:rowOff>
    </xdr:from>
    <xdr:to>
      <xdr:col>67</xdr:col>
      <xdr:colOff>101600</xdr:colOff>
      <xdr:row>97</xdr:row>
      <xdr:rowOff>128308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119435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5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歳出決算総額は、住民一人当たり３８５，１９０円（前年度比較１９，００４円）となっている。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a:t>
          </a:r>
          <a:r>
            <a:rPr kumimoji="1" lang="ja-JP" altLang="ja-JP" sz="1100">
              <a:solidFill>
                <a:sysClr val="windowText" lastClr="000000"/>
              </a:solidFill>
              <a:effectLst/>
              <a:latin typeface="+mn-lt"/>
              <a:ea typeface="+mn-ea"/>
              <a:cs typeface="+mn-cs"/>
            </a:rPr>
            <a:t>民生費は、類似団体と比較すると一人当たりコストが低い状況となって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住民一人当たり</a:t>
          </a:r>
          <a:r>
            <a:rPr kumimoji="1" lang="ja-JP" altLang="en-US" sz="1100">
              <a:solidFill>
                <a:sysClr val="windowText" lastClr="000000"/>
              </a:solidFill>
              <a:effectLst/>
              <a:latin typeface="+mn-lt"/>
              <a:ea typeface="+mn-ea"/>
              <a:cs typeface="+mn-cs"/>
            </a:rPr>
            <a:t>１６７，７７３</a:t>
          </a:r>
          <a:r>
            <a:rPr kumimoji="1" lang="ja-JP" altLang="ja-JP" sz="1100">
              <a:solidFill>
                <a:sysClr val="windowText" lastClr="000000"/>
              </a:solidFill>
              <a:effectLst/>
              <a:latin typeface="+mn-lt"/>
              <a:ea typeface="+mn-ea"/>
              <a:cs typeface="+mn-cs"/>
            </a:rPr>
            <a:t>円（前年度比較</a:t>
          </a:r>
          <a:r>
            <a:rPr kumimoji="1" lang="ja-JP" altLang="en-US" sz="1100">
              <a:solidFill>
                <a:sysClr val="windowText" lastClr="000000"/>
              </a:solidFill>
              <a:effectLst/>
              <a:latin typeface="+mn-lt"/>
              <a:ea typeface="+mn-ea"/>
              <a:cs typeface="+mn-cs"/>
            </a:rPr>
            <a:t>６，６１１</a:t>
          </a:r>
          <a:r>
            <a:rPr kumimoji="1" lang="ja-JP" altLang="ja-JP" sz="1100">
              <a:solidFill>
                <a:sysClr val="windowText" lastClr="000000"/>
              </a:solidFill>
              <a:effectLst/>
              <a:latin typeface="+mn-lt"/>
              <a:ea typeface="+mn-ea"/>
              <a:cs typeface="+mn-cs"/>
            </a:rPr>
            <a:t>円）となって</a:t>
          </a:r>
          <a:r>
            <a:rPr kumimoji="1" lang="ja-JP" altLang="en-US" sz="1100">
              <a:solidFill>
                <a:sysClr val="windowText" lastClr="000000"/>
              </a:solidFill>
              <a:effectLst/>
              <a:latin typeface="+mn-lt"/>
              <a:ea typeface="+mn-ea"/>
              <a:cs typeface="+mn-cs"/>
            </a:rPr>
            <a:t>いる。</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変動</a:t>
          </a:r>
          <a:r>
            <a:rPr kumimoji="1" lang="ja-JP" altLang="ja-JP" sz="1100">
              <a:solidFill>
                <a:schemeClr val="dk1"/>
              </a:solidFill>
              <a:effectLst/>
              <a:latin typeface="+mn-lt"/>
              <a:ea typeface="+mn-ea"/>
              <a:cs typeface="+mn-cs"/>
            </a:rPr>
            <a:t>要因は、</a:t>
          </a:r>
          <a:r>
            <a:rPr kumimoji="1" lang="ja-JP" altLang="en-US" sz="1100">
              <a:solidFill>
                <a:sysClr val="windowText" lastClr="000000"/>
              </a:solidFill>
              <a:effectLst/>
              <a:latin typeface="+mn-lt"/>
              <a:ea typeface="+mn-ea"/>
              <a:cs typeface="+mn-cs"/>
            </a:rPr>
            <a:t>低所得者支援及び定額減税補足給付金給付経費</a:t>
          </a:r>
          <a:r>
            <a:rPr kumimoji="1" lang="ja-JP" altLang="ja-JP" sz="1100">
              <a:solidFill>
                <a:sysClr val="windowText" lastClr="000000"/>
              </a:solidFill>
              <a:effectLst/>
              <a:latin typeface="+mn-lt"/>
              <a:ea typeface="+mn-ea"/>
              <a:cs typeface="+mn-cs"/>
            </a:rPr>
            <a:t>の皆増や</a:t>
          </a:r>
          <a:r>
            <a:rPr kumimoji="1" lang="ja-JP" altLang="en-US" sz="1100">
              <a:solidFill>
                <a:sysClr val="windowText" lastClr="000000"/>
              </a:solidFill>
              <a:effectLst/>
              <a:latin typeface="+mn-lt"/>
              <a:ea typeface="+mn-ea"/>
              <a:cs typeface="+mn-cs"/>
            </a:rPr>
            <a:t>障害者自立支援給付等経費</a:t>
          </a:r>
          <a:r>
            <a:rPr kumimoji="1" lang="ja-JP" altLang="ja-JP" sz="1100">
              <a:solidFill>
                <a:sysClr val="windowText" lastClr="000000"/>
              </a:solidFill>
              <a:effectLst/>
              <a:latin typeface="+mn-lt"/>
              <a:ea typeface="+mn-ea"/>
              <a:cs typeface="+mn-cs"/>
            </a:rPr>
            <a:t>の増によるものである。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総務費は、類似団体と比較すると一人当たりコストが低い状況となっており、住民一人当たり</a:t>
          </a:r>
          <a:r>
            <a:rPr kumimoji="1" lang="ja-JP" altLang="en-US" sz="1100">
              <a:solidFill>
                <a:sysClr val="windowText" lastClr="000000"/>
              </a:solidFill>
              <a:effectLst/>
              <a:latin typeface="+mn-lt"/>
              <a:ea typeface="+mn-ea"/>
              <a:cs typeface="+mn-cs"/>
            </a:rPr>
            <a:t>５８，０５７</a:t>
          </a:r>
          <a:r>
            <a:rPr kumimoji="1" lang="ja-JP" altLang="ja-JP" sz="1100">
              <a:solidFill>
                <a:sysClr val="windowText" lastClr="000000"/>
              </a:solidFill>
              <a:effectLst/>
              <a:latin typeface="+mn-lt"/>
              <a:ea typeface="+mn-ea"/>
              <a:cs typeface="+mn-cs"/>
            </a:rPr>
            <a:t>円（前年度比較</a:t>
          </a:r>
          <a:r>
            <a:rPr kumimoji="1" lang="ja-JP" altLang="en-US" sz="1100">
              <a:solidFill>
                <a:sysClr val="windowText" lastClr="000000"/>
              </a:solidFill>
              <a:effectLst/>
              <a:latin typeface="+mn-lt"/>
              <a:ea typeface="+mn-ea"/>
              <a:cs typeface="+mn-cs"/>
            </a:rPr>
            <a:t>△４，３５３</a:t>
          </a:r>
          <a:r>
            <a:rPr kumimoji="1" lang="ja-JP" altLang="ja-JP" sz="1100">
              <a:solidFill>
                <a:sysClr val="windowText" lastClr="000000"/>
              </a:solidFill>
              <a:effectLst/>
              <a:latin typeface="+mn-lt"/>
              <a:ea typeface="+mn-ea"/>
              <a:cs typeface="+mn-cs"/>
            </a:rPr>
            <a:t>円）となっている。</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変動</a:t>
          </a:r>
          <a:r>
            <a:rPr kumimoji="1" lang="ja-JP" altLang="ja-JP" sz="1100">
              <a:solidFill>
                <a:schemeClr val="dk1"/>
              </a:solidFill>
              <a:effectLst/>
              <a:latin typeface="+mn-lt"/>
              <a:ea typeface="+mn-ea"/>
              <a:cs typeface="+mn-cs"/>
            </a:rPr>
            <a:t>要因</a:t>
          </a:r>
          <a:r>
            <a:rPr kumimoji="1" lang="ja-JP" altLang="ja-JP" sz="1100">
              <a:solidFill>
                <a:sysClr val="windowText" lastClr="000000"/>
              </a:solidFill>
              <a:effectLst/>
              <a:latin typeface="+mn-lt"/>
              <a:ea typeface="+mn-ea"/>
              <a:cs typeface="+mn-cs"/>
            </a:rPr>
            <a:t>は、財政調整基金積立金や</a:t>
          </a:r>
          <a:r>
            <a:rPr kumimoji="1" lang="ja-JP" altLang="en-US" sz="1100">
              <a:solidFill>
                <a:sysClr val="windowText" lastClr="000000"/>
              </a:solidFill>
              <a:effectLst/>
              <a:latin typeface="+mn-lt"/>
              <a:ea typeface="+mn-ea"/>
              <a:cs typeface="+mn-cs"/>
            </a:rPr>
            <a:t>公共施設保全基金積立金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教育費は、類似団体と比較すると一人当たりコストが低い状況となっており、住民一人当たり</a:t>
          </a:r>
          <a:r>
            <a:rPr kumimoji="1" lang="ja-JP" altLang="en-US" sz="1100">
              <a:solidFill>
                <a:sysClr val="windowText" lastClr="000000"/>
              </a:solidFill>
              <a:effectLst/>
              <a:latin typeface="+mn-lt"/>
              <a:ea typeface="+mn-ea"/>
              <a:cs typeface="+mn-cs"/>
            </a:rPr>
            <a:t>４８，２９６</a:t>
          </a:r>
          <a:r>
            <a:rPr kumimoji="1" lang="ja-JP" altLang="ja-JP" sz="1100">
              <a:solidFill>
                <a:sysClr val="windowText" lastClr="000000"/>
              </a:solidFill>
              <a:effectLst/>
              <a:latin typeface="+mn-lt"/>
              <a:ea typeface="+mn-ea"/>
              <a:cs typeface="+mn-cs"/>
            </a:rPr>
            <a:t>円（前年度比較</a:t>
          </a:r>
          <a:r>
            <a:rPr kumimoji="1" lang="ja-JP" altLang="en-US" sz="1100">
              <a:solidFill>
                <a:sysClr val="windowText" lastClr="000000"/>
              </a:solidFill>
              <a:effectLst/>
              <a:latin typeface="+mn-lt"/>
              <a:ea typeface="+mn-ea"/>
              <a:cs typeface="+mn-cs"/>
            </a:rPr>
            <a:t>７，９３５</a:t>
          </a:r>
          <a:r>
            <a:rPr kumimoji="1" lang="ja-JP" altLang="ja-JP" sz="1100">
              <a:solidFill>
                <a:sysClr val="windowText" lastClr="000000"/>
              </a:solidFill>
              <a:effectLst/>
              <a:latin typeface="+mn-lt"/>
              <a:ea typeface="+mn-ea"/>
              <a:cs typeface="+mn-cs"/>
            </a:rPr>
            <a:t>円）となっている。</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変動</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小学校トイレ改修経費（繰越明許費分）の皆増や鶴ヶ島中学校運動施設改修経費の</a:t>
          </a:r>
          <a:r>
            <a:rPr kumimoji="1" lang="ja-JP" altLang="ja-JP" sz="1100">
              <a:solidFill>
                <a:sysClr val="windowText" lastClr="000000"/>
              </a:solidFill>
              <a:effectLst/>
              <a:latin typeface="+mn-lt"/>
              <a:ea typeface="+mn-ea"/>
              <a:cs typeface="+mn-cs"/>
            </a:rPr>
            <a:t>増などによるものである。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年度の実質収支は、翌年度に繰り越すべき財源が増えたため、</a:t>
          </a:r>
          <a:r>
            <a:rPr kumimoji="1" lang="ja-JP" altLang="ja-JP" sz="900">
              <a:solidFill>
                <a:sysClr val="windowText" lastClr="000000"/>
              </a:solidFill>
              <a:effectLst/>
              <a:latin typeface="+mn-lt"/>
              <a:ea typeface="+mn-ea"/>
              <a:cs typeface="+mn-cs"/>
            </a:rPr>
            <a:t>約</a:t>
          </a: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億</a:t>
          </a:r>
          <a:r>
            <a:rPr kumimoji="1" lang="ja-JP" altLang="en-US" sz="900">
              <a:solidFill>
                <a:sysClr val="windowText" lastClr="000000"/>
              </a:solidFill>
              <a:effectLst/>
              <a:latin typeface="+mn-lt"/>
              <a:ea typeface="+mn-ea"/>
              <a:cs typeface="+mn-cs"/>
            </a:rPr>
            <a:t>２，０００</a:t>
          </a:r>
          <a:r>
            <a:rPr kumimoji="1" lang="ja-JP" altLang="ja-JP" sz="900">
              <a:solidFill>
                <a:sysClr val="windowText" lastClr="000000"/>
              </a:solidFill>
              <a:effectLst/>
              <a:latin typeface="+mn-lt"/>
              <a:ea typeface="+mn-ea"/>
              <a:cs typeface="+mn-cs"/>
            </a:rPr>
            <a:t>万円の赤字となった。</a:t>
          </a:r>
          <a:r>
            <a:rPr kumimoji="1" lang="ja-JP" altLang="ja-JP" sz="900">
              <a:solidFill>
                <a:schemeClr val="dk1"/>
              </a:solidFill>
              <a:effectLst/>
              <a:latin typeface="+mn-lt"/>
              <a:ea typeface="+mn-ea"/>
              <a:cs typeface="+mn-cs"/>
            </a:rPr>
            <a:t>実質単年度収支は、</a:t>
          </a:r>
          <a:r>
            <a:rPr kumimoji="1" lang="ja-JP" altLang="en-US" sz="900">
              <a:solidFill>
                <a:schemeClr val="dk1"/>
              </a:solidFill>
              <a:effectLst/>
              <a:latin typeface="+mn-lt"/>
              <a:ea typeface="+mn-ea"/>
              <a:cs typeface="+mn-cs"/>
            </a:rPr>
            <a:t>基金からの取崩し額</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基金への積立額</a:t>
          </a:r>
          <a:r>
            <a:rPr kumimoji="1" lang="ja-JP" altLang="ja-JP" sz="900">
              <a:solidFill>
                <a:schemeClr val="dk1"/>
              </a:solidFill>
              <a:effectLst/>
              <a:latin typeface="+mn-lt"/>
              <a:ea typeface="+mn-ea"/>
              <a:cs typeface="+mn-cs"/>
            </a:rPr>
            <a:t>を上回</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、約</a:t>
          </a: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億</a:t>
          </a:r>
          <a:r>
            <a:rPr kumimoji="1" lang="ja-JP" altLang="en-US" sz="900">
              <a:solidFill>
                <a:sysClr val="windowText" lastClr="000000"/>
              </a:solidFill>
              <a:effectLst/>
              <a:latin typeface="+mn-lt"/>
              <a:ea typeface="+mn-ea"/>
              <a:cs typeface="+mn-cs"/>
            </a:rPr>
            <a:t>６，０００</a:t>
          </a:r>
          <a:r>
            <a:rPr kumimoji="1" lang="ja-JP" altLang="ja-JP" sz="900">
              <a:solidFill>
                <a:sysClr val="windowText" lastClr="000000"/>
              </a:solidFill>
              <a:effectLst/>
              <a:latin typeface="+mn-lt"/>
              <a:ea typeface="+mn-ea"/>
              <a:cs typeface="+mn-cs"/>
            </a:rPr>
            <a:t>万円の赤字となった</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　 財政調整基金残高は、決算剰余金を中心に積み立てており、令和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年度末時点においては前年度末</a:t>
          </a:r>
          <a:r>
            <a:rPr kumimoji="1" lang="ja-JP" altLang="ja-JP" sz="900">
              <a:solidFill>
                <a:sysClr val="windowText" lastClr="000000"/>
              </a:solidFill>
              <a:effectLst/>
              <a:latin typeface="+mn-lt"/>
              <a:ea typeface="+mn-ea"/>
              <a:cs typeface="+mn-cs"/>
            </a:rPr>
            <a:t>から約</a:t>
          </a:r>
          <a:r>
            <a:rPr kumimoji="1" lang="ja-JP" altLang="en-US" sz="900">
              <a:solidFill>
                <a:sysClr val="windowText" lastClr="000000"/>
              </a:solidFill>
              <a:effectLst/>
              <a:latin typeface="+mn-lt"/>
              <a:ea typeface="+mn-ea"/>
              <a:cs typeface="+mn-cs"/>
            </a:rPr>
            <a:t>３，６００</a:t>
          </a:r>
          <a:r>
            <a:rPr kumimoji="1" lang="ja-JP" altLang="ja-JP" sz="900">
              <a:solidFill>
                <a:sysClr val="windowText" lastClr="000000"/>
              </a:solidFill>
              <a:effectLst/>
              <a:latin typeface="+mn-lt"/>
              <a:ea typeface="+mn-ea"/>
              <a:cs typeface="+mn-cs"/>
            </a:rPr>
            <a:t>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額と</a:t>
          </a:r>
          <a:r>
            <a:rPr kumimoji="1" lang="ja-JP" altLang="en-US" sz="900">
              <a:solidFill>
                <a:sysClr val="windowText" lastClr="000000"/>
              </a:solidFill>
              <a:effectLst/>
              <a:latin typeface="+mn-lt"/>
              <a:ea typeface="+mn-ea"/>
              <a:cs typeface="+mn-cs"/>
            </a:rPr>
            <a:t>な</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、標準財政</a:t>
          </a:r>
          <a:r>
            <a:rPr kumimoji="1" lang="ja-JP" altLang="ja-JP" sz="900">
              <a:solidFill>
                <a:sysClr val="windowText" lastClr="000000"/>
              </a:solidFill>
              <a:effectLst/>
              <a:latin typeface="+mn-lt"/>
              <a:ea typeface="+mn-ea"/>
              <a:cs typeface="+mn-cs"/>
            </a:rPr>
            <a:t>規模比で０．</a:t>
          </a:r>
          <a:r>
            <a:rPr kumimoji="1" lang="ja-JP" altLang="en-US" sz="900">
              <a:solidFill>
                <a:sysClr val="windowText" lastClr="000000"/>
              </a:solidFill>
              <a:effectLst/>
              <a:latin typeface="+mn-lt"/>
              <a:ea typeface="+mn-ea"/>
              <a:cs typeface="+mn-cs"/>
            </a:rPr>
            <a:t>６８</a:t>
          </a:r>
          <a:r>
            <a:rPr kumimoji="1" lang="ja-JP" altLang="ja-JP" sz="900">
              <a:solidFill>
                <a:sysClr val="windowText" lastClr="000000"/>
              </a:solidFill>
              <a:effectLst/>
              <a:latin typeface="+mn-lt"/>
              <a:ea typeface="+mn-ea"/>
              <a:cs typeface="+mn-cs"/>
            </a:rPr>
            <a:t>ポイントの減となった</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　今後は、社会保障関連経費の更なる増加や老朽化している公共施設の大規模修繕など、財政需要はさらに増大することが予想されることから、第６次鶴ヶ島市総合計画に基づき、健全な行財政運営に努めていく。</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a:t>
          </a:r>
          <a:r>
            <a:rPr kumimoji="1" lang="ja-JP" altLang="ja-JP" sz="1100">
              <a:solidFill>
                <a:sysClr val="windowText" lastClr="000000"/>
              </a:solidFill>
              <a:effectLst/>
              <a:latin typeface="+mn-lt"/>
              <a:ea typeface="+mn-ea"/>
              <a:cs typeface="+mn-cs"/>
            </a:rPr>
            <a:t>の算定対象となる、一般会計等（一般会計、一本松土地区画整理事業特別会計、若葉駅西口土地区画整理事業特別会計）、国民健康保険特別会計、後期高齢者医療特別会計及び介護保険特別会計の６会計いずれの会計も実質収支は黒字となっており、連結実質赤字比率は発生していない。</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歳入では滞納処分や納付勧奨を進めて税の徴収率を向上させることで、税収を主な財源とする会計の負担額を減らしていくよう努める。また、歳出では事業の選択と集中による、一層の効率化を図ることによ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N5" sqref="BN5:BU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28204389</v>
      </c>
      <c r="BO4" s="449"/>
      <c r="BP4" s="449"/>
      <c r="BQ4" s="449"/>
      <c r="BR4" s="449"/>
      <c r="BS4" s="449"/>
      <c r="BT4" s="449"/>
      <c r="BU4" s="450"/>
      <c r="BV4" s="448">
        <v>27312181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8.4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26900157</v>
      </c>
      <c r="BO5" s="420"/>
      <c r="BP5" s="420"/>
      <c r="BQ5" s="420"/>
      <c r="BR5" s="420"/>
      <c r="BS5" s="420"/>
      <c r="BT5" s="420"/>
      <c r="BU5" s="421"/>
      <c r="BV5" s="419">
        <v>25656063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v>
      </c>
      <c r="CU5" s="417"/>
      <c r="CV5" s="417"/>
      <c r="CW5" s="417"/>
      <c r="CX5" s="417"/>
      <c r="CY5" s="417"/>
      <c r="CZ5" s="417"/>
      <c r="DA5" s="418"/>
      <c r="DB5" s="416">
        <v>93.6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1304232</v>
      </c>
      <c r="BO6" s="420"/>
      <c r="BP6" s="420"/>
      <c r="BQ6" s="420"/>
      <c r="BR6" s="420"/>
      <c r="BS6" s="420"/>
      <c r="BT6" s="420"/>
      <c r="BU6" s="421"/>
      <c r="BV6" s="419">
        <v>1656118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94.6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227137</v>
      </c>
      <c r="BO7" s="420"/>
      <c r="BP7" s="420"/>
      <c r="BQ7" s="420"/>
      <c r="BR7" s="420"/>
      <c r="BS7" s="420"/>
      <c r="BT7" s="420"/>
      <c r="BU7" s="421"/>
      <c r="BV7" s="419">
        <v>459406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14656004</v>
      </c>
      <c r="CU7" s="420"/>
      <c r="CV7" s="420"/>
      <c r="CW7" s="420"/>
      <c r="CX7" s="420"/>
      <c r="CY7" s="420"/>
      <c r="CZ7" s="420"/>
      <c r="DA7" s="421"/>
      <c r="DB7" s="419">
        <v>14207608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1077095</v>
      </c>
      <c r="BO8" s="420"/>
      <c r="BP8" s="420"/>
      <c r="BQ8" s="420"/>
      <c r="BR8" s="420"/>
      <c r="BS8" s="420"/>
      <c r="BT8" s="420"/>
      <c r="BU8" s="421"/>
      <c r="BV8" s="419">
        <v>1196712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0.79</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70117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-119617</v>
      </c>
      <c r="BO9" s="420"/>
      <c r="BP9" s="420"/>
      <c r="BQ9" s="420"/>
      <c r="BR9" s="420"/>
      <c r="BS9" s="420"/>
      <c r="BT9" s="420"/>
      <c r="BU9" s="421"/>
      <c r="BV9" s="419">
        <v>-566744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8.3000000000000007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70255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1113713</v>
      </c>
      <c r="BO10" s="420"/>
      <c r="BP10" s="420"/>
      <c r="BQ10" s="420"/>
      <c r="BR10" s="420"/>
      <c r="BS10" s="420"/>
      <c r="BT10" s="420"/>
      <c r="BU10" s="421"/>
      <c r="BV10" s="419">
        <v>1467182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69836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1149340</v>
      </c>
      <c r="BO12" s="420"/>
      <c r="BP12" s="420"/>
      <c r="BQ12" s="420"/>
      <c r="BR12" s="420"/>
      <c r="BS12" s="420"/>
      <c r="BT12" s="420"/>
      <c r="BU12" s="421"/>
      <c r="BV12" s="419">
        <v>1447829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67733</v>
      </c>
      <c r="S13" s="507"/>
      <c r="T13" s="507"/>
      <c r="U13" s="507"/>
      <c r="V13" s="508"/>
      <c r="W13" s="509" t="s">
        <v>131</v>
      </c>
      <c r="X13" s="405"/>
      <c r="Y13" s="405"/>
      <c r="Z13" s="405"/>
      <c r="AA13" s="405"/>
      <c r="AB13" s="406"/>
      <c r="AC13" s="372">
        <v>314</v>
      </c>
      <c r="AD13" s="373"/>
      <c r="AE13" s="373"/>
      <c r="AF13" s="373"/>
      <c r="AG13" s="374"/>
      <c r="AH13" s="372">
        <v>315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-155244</v>
      </c>
      <c r="BO13" s="420"/>
      <c r="BP13" s="420"/>
      <c r="BQ13" s="420"/>
      <c r="BR13" s="420"/>
      <c r="BS13" s="420"/>
      <c r="BT13" s="420"/>
      <c r="BU13" s="421"/>
      <c r="BV13" s="419">
        <v>-547391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5.0999999999999996</v>
      </c>
      <c r="CU13" s="417"/>
      <c r="CV13" s="417"/>
      <c r="CW13" s="417"/>
      <c r="CX13" s="417"/>
      <c r="CY13" s="417"/>
      <c r="CZ13" s="417"/>
      <c r="DA13" s="418"/>
      <c r="DB13" s="416">
        <v>5.6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70063</v>
      </c>
      <c r="S14" s="507"/>
      <c r="T14" s="507"/>
      <c r="U14" s="507"/>
      <c r="V14" s="508"/>
      <c r="W14" s="510"/>
      <c r="X14" s="408"/>
      <c r="Y14" s="408"/>
      <c r="Z14" s="408"/>
      <c r="AA14" s="408"/>
      <c r="AB14" s="409"/>
      <c r="AC14" s="499">
        <v>1</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68237</v>
      </c>
      <c r="S15" s="507"/>
      <c r="T15" s="507"/>
      <c r="U15" s="507"/>
      <c r="V15" s="508"/>
      <c r="W15" s="509" t="s">
        <v>137</v>
      </c>
      <c r="X15" s="405"/>
      <c r="Y15" s="405"/>
      <c r="Z15" s="405"/>
      <c r="AA15" s="405"/>
      <c r="AB15" s="406"/>
      <c r="AC15" s="372">
        <v>7331</v>
      </c>
      <c r="AD15" s="373"/>
      <c r="AE15" s="373"/>
      <c r="AF15" s="373"/>
      <c r="AG15" s="374"/>
      <c r="AH15" s="372">
        <v>8276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9347099</v>
      </c>
      <c r="BO15" s="449"/>
      <c r="BP15" s="449"/>
      <c r="BQ15" s="449"/>
      <c r="BR15" s="449"/>
      <c r="BS15" s="449"/>
      <c r="BT15" s="449"/>
      <c r="BU15" s="450"/>
      <c r="BV15" s="448">
        <v>9179782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24.2</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12032740</v>
      </c>
      <c r="BO16" s="420"/>
      <c r="BP16" s="420"/>
      <c r="BQ16" s="420"/>
      <c r="BR16" s="420"/>
      <c r="BS16" s="420"/>
      <c r="BT16" s="420"/>
      <c r="BU16" s="421"/>
      <c r="BV16" s="419">
        <v>11555673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22626</v>
      </c>
      <c r="AD17" s="373"/>
      <c r="AE17" s="373"/>
      <c r="AF17" s="373"/>
      <c r="AG17" s="374"/>
      <c r="AH17" s="372">
        <v>23281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11895701</v>
      </c>
      <c r="BO17" s="420"/>
      <c r="BP17" s="420"/>
      <c r="BQ17" s="420"/>
      <c r="BR17" s="420"/>
      <c r="BS17" s="420"/>
      <c r="BT17" s="420"/>
      <c r="BU17" s="421"/>
      <c r="BV17" s="419">
        <v>11673811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17.649999999999999</v>
      </c>
      <c r="M18" s="472"/>
      <c r="N18" s="472"/>
      <c r="O18" s="472"/>
      <c r="P18" s="472"/>
      <c r="Q18" s="472"/>
      <c r="R18" s="473"/>
      <c r="S18" s="473"/>
      <c r="T18" s="473"/>
      <c r="U18" s="473"/>
      <c r="V18" s="474"/>
      <c r="W18" s="490"/>
      <c r="X18" s="491"/>
      <c r="Y18" s="491"/>
      <c r="Z18" s="491"/>
      <c r="AA18" s="491"/>
      <c r="AB18" s="515"/>
      <c r="AC18" s="389">
        <v>74.7</v>
      </c>
      <c r="AD18" s="390"/>
      <c r="AE18" s="390"/>
      <c r="AF18" s="390"/>
      <c r="AG18" s="475"/>
      <c r="AH18" s="389">
        <v>73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14283863</v>
      </c>
      <c r="BO18" s="420"/>
      <c r="BP18" s="420"/>
      <c r="BQ18" s="420"/>
      <c r="BR18" s="420"/>
      <c r="BS18" s="420"/>
      <c r="BT18" s="420"/>
      <c r="BU18" s="421"/>
      <c r="BV18" s="419">
        <v>13548017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3973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19729016</v>
      </c>
      <c r="BO19" s="420"/>
      <c r="BP19" s="420"/>
      <c r="BQ19" s="420"/>
      <c r="BR19" s="420"/>
      <c r="BS19" s="420"/>
      <c r="BT19" s="420"/>
      <c r="BU19" s="421"/>
      <c r="BV19" s="419">
        <v>20250234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30537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14677370</v>
      </c>
      <c r="BO22" s="449"/>
      <c r="BP22" s="449"/>
      <c r="BQ22" s="449"/>
      <c r="BR22" s="449"/>
      <c r="BS22" s="449"/>
      <c r="BT22" s="449"/>
      <c r="BU22" s="450"/>
      <c r="BV22" s="448">
        <v>15317419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12314118</v>
      </c>
      <c r="BO23" s="420"/>
      <c r="BP23" s="420"/>
      <c r="BQ23" s="420"/>
      <c r="BR23" s="420"/>
      <c r="BS23" s="420"/>
      <c r="BT23" s="420"/>
      <c r="BU23" s="421"/>
      <c r="BV23" s="419">
        <v>13277831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8730</v>
      </c>
      <c r="R24" s="373"/>
      <c r="S24" s="373"/>
      <c r="T24" s="373"/>
      <c r="U24" s="373"/>
      <c r="V24" s="374"/>
      <c r="W24" s="462"/>
      <c r="X24" s="399"/>
      <c r="Y24" s="400"/>
      <c r="Z24" s="375" t="s">
        <v>162</v>
      </c>
      <c r="AA24" s="376"/>
      <c r="AB24" s="376"/>
      <c r="AC24" s="376"/>
      <c r="AD24" s="376"/>
      <c r="AE24" s="376"/>
      <c r="AF24" s="376"/>
      <c r="AG24" s="377"/>
      <c r="AH24" s="372">
        <v>349</v>
      </c>
      <c r="AI24" s="373"/>
      <c r="AJ24" s="373"/>
      <c r="AK24" s="373"/>
      <c r="AL24" s="374"/>
      <c r="AM24" s="372">
        <v>1102840</v>
      </c>
      <c r="AN24" s="373"/>
      <c r="AO24" s="373"/>
      <c r="AP24" s="373"/>
      <c r="AQ24" s="373"/>
      <c r="AR24" s="374"/>
      <c r="AS24" s="372">
        <v>3160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5507825</v>
      </c>
      <c r="BO24" s="420"/>
      <c r="BP24" s="420"/>
      <c r="BQ24" s="420"/>
      <c r="BR24" s="420"/>
      <c r="BS24" s="420"/>
      <c r="BT24" s="420"/>
      <c r="BU24" s="421"/>
      <c r="BV24" s="419">
        <v>5283318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7410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2024238</v>
      </c>
      <c r="BO25" s="449"/>
      <c r="BP25" s="449"/>
      <c r="BQ25" s="449"/>
      <c r="BR25" s="449"/>
      <c r="BS25" s="449"/>
      <c r="BT25" s="449"/>
      <c r="BU25" s="450"/>
      <c r="BV25" s="448">
        <v>3514859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6940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4330</v>
      </c>
      <c r="R27" s="373"/>
      <c r="S27" s="373"/>
      <c r="T27" s="373"/>
      <c r="U27" s="373"/>
      <c r="V27" s="374"/>
      <c r="W27" s="462"/>
      <c r="X27" s="399"/>
      <c r="Y27" s="400"/>
      <c r="Z27" s="375" t="s">
        <v>172</v>
      </c>
      <c r="AA27" s="376"/>
      <c r="AB27" s="376"/>
      <c r="AC27" s="376"/>
      <c r="AD27" s="376"/>
      <c r="AE27" s="376"/>
      <c r="AF27" s="376"/>
      <c r="AG27" s="377"/>
      <c r="AH27" s="372">
        <v>8</v>
      </c>
      <c r="AI27" s="373"/>
      <c r="AJ27" s="373"/>
      <c r="AK27" s="373"/>
      <c r="AL27" s="374"/>
      <c r="AM27" s="372">
        <v>32056</v>
      </c>
      <c r="AN27" s="373"/>
      <c r="AO27" s="373"/>
      <c r="AP27" s="373"/>
      <c r="AQ27" s="373"/>
      <c r="AR27" s="374"/>
      <c r="AS27" s="372">
        <v>4007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1297314</v>
      </c>
      <c r="BO27" s="454"/>
      <c r="BP27" s="454"/>
      <c r="BQ27" s="454"/>
      <c r="BR27" s="454"/>
      <c r="BS27" s="454"/>
      <c r="BT27" s="454"/>
      <c r="BU27" s="455"/>
      <c r="BV27" s="453">
        <v>1297314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3790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2008670</v>
      </c>
      <c r="BO28" s="449"/>
      <c r="BP28" s="449"/>
      <c r="BQ28" s="449"/>
      <c r="BR28" s="449"/>
      <c r="BS28" s="449"/>
      <c r="BT28" s="449"/>
      <c r="BU28" s="450"/>
      <c r="BV28" s="448">
        <v>2044297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3550</v>
      </c>
      <c r="R29" s="373"/>
      <c r="S29" s="373"/>
      <c r="T29" s="373"/>
      <c r="U29" s="373"/>
      <c r="V29" s="374"/>
      <c r="W29" s="463"/>
      <c r="X29" s="464"/>
      <c r="Y29" s="465"/>
      <c r="Z29" s="375" t="s">
        <v>178</v>
      </c>
      <c r="AA29" s="376"/>
      <c r="AB29" s="376"/>
      <c r="AC29" s="376"/>
      <c r="AD29" s="376"/>
      <c r="AE29" s="376"/>
      <c r="AF29" s="376"/>
      <c r="AG29" s="377"/>
      <c r="AH29" s="372">
        <v>357</v>
      </c>
      <c r="AI29" s="373"/>
      <c r="AJ29" s="373"/>
      <c r="AK29" s="373"/>
      <c r="AL29" s="374"/>
      <c r="AM29" s="372">
        <v>1134896</v>
      </c>
      <c r="AN29" s="373"/>
      <c r="AO29" s="373"/>
      <c r="AP29" s="373"/>
      <c r="AQ29" s="373"/>
      <c r="AR29" s="374"/>
      <c r="AS29" s="372">
        <v>3179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2766864</v>
      </c>
      <c r="BO30" s="454"/>
      <c r="BP30" s="454"/>
      <c r="BQ30" s="454"/>
      <c r="BR30" s="454"/>
      <c r="BS30" s="454"/>
      <c r="BT30" s="454"/>
      <c r="BU30" s="455"/>
      <c r="BV30" s="453">
        <v>3181493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埼玉西部環境保全組合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坂戸都市計画事業一本松土地区画整理事業特別会計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坂戸地区衛生組合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坂戸都市計画事業若葉駅西口土地区画整理事業特別会計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坂戸、鶴ヶ島下水道組合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坂戸、鶴ヶ島水道企業団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広域静苑組合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坂戸・鶴ヶ島消防組合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埼玉県後期高齢者医療広域連合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彩の国さいたま人づくり広域連合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埼玉県市町村総合事務組合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ZpzPcT1ng2k5tCLHx4FEemdDLmcewg6OTuurkSh6sNdDxO7smiy0s2lFpdTI367pIYaK3NAmbypQnNVFbpzgQ==" saltValue="l5FcYBa8RLGwxOmOmVed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M45" sqref="M4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8.0399999999999991</v>
      </c>
      <c r="G34" s="33">
        <v>8.4</v>
      </c>
      <c r="H34" s="33">
        <v>12.55</v>
      </c>
      <c r="I34" s="33">
        <v>8.33</v>
      </c>
      <c r="J34" s="34">
        <v>7.19</v>
      </c>
      <c r="K34" s="22"/>
      <c r="L34" s="22"/>
      <c r="M34" s="22"/>
      <c r="N34" s="22"/>
      <c r="O34" s="22"/>
      <c r="P34" s="22"/>
    </row>
    <row r="35" spans="1:16" ht="39" customHeight="1" x14ac:dyDescent="0.15">
      <c r="A35" s="22"/>
      <c r="B35" s="35"/>
      <c r="C35" s="1145" t="s">
        <v>532</v>
      </c>
      <c r="D35" s="1146"/>
      <c r="E35" s="1147"/>
      <c r="F35" s="36">
        <v>1.62</v>
      </c>
      <c r="G35" s="37">
        <v>1.38</v>
      </c>
      <c r="H35" s="37">
        <v>0.81</v>
      </c>
      <c r="I35" s="37">
        <v>0.73</v>
      </c>
      <c r="J35" s="38">
        <v>1.1299999999999999</v>
      </c>
      <c r="K35" s="22"/>
      <c r="L35" s="22"/>
      <c r="M35" s="22"/>
      <c r="N35" s="22"/>
      <c r="O35" s="22"/>
      <c r="P35" s="22"/>
    </row>
    <row r="36" spans="1:16" ht="39" customHeight="1" x14ac:dyDescent="0.15">
      <c r="A36" s="22"/>
      <c r="B36" s="35"/>
      <c r="C36" s="1145" t="s">
        <v>533</v>
      </c>
      <c r="D36" s="1146"/>
      <c r="E36" s="1147"/>
      <c r="F36" s="36">
        <v>3.32</v>
      </c>
      <c r="G36" s="37">
        <v>1.1399999999999999</v>
      </c>
      <c r="H36" s="37">
        <v>2.16</v>
      </c>
      <c r="I36" s="37">
        <v>1.95</v>
      </c>
      <c r="J36" s="38">
        <v>1.08</v>
      </c>
      <c r="K36" s="22"/>
      <c r="L36" s="22"/>
      <c r="M36" s="22"/>
      <c r="N36" s="22"/>
      <c r="O36" s="22"/>
      <c r="P36" s="22"/>
    </row>
    <row r="37" spans="1:16" ht="39" customHeight="1" x14ac:dyDescent="0.15">
      <c r="A37" s="22"/>
      <c r="B37" s="35"/>
      <c r="C37" s="1145" t="s">
        <v>534</v>
      </c>
      <c r="D37" s="1146"/>
      <c r="E37" s="1147"/>
      <c r="F37" s="36">
        <v>0.15</v>
      </c>
      <c r="G37" s="37">
        <v>0.12</v>
      </c>
      <c r="H37" s="37">
        <v>0.03</v>
      </c>
      <c r="I37" s="37">
        <v>0.03</v>
      </c>
      <c r="J37" s="38">
        <v>0.08</v>
      </c>
      <c r="K37" s="22"/>
      <c r="L37" s="22"/>
      <c r="M37" s="22"/>
      <c r="N37" s="22"/>
      <c r="O37" s="22"/>
      <c r="P37" s="22"/>
    </row>
    <row r="38" spans="1:16" ht="39" customHeight="1" x14ac:dyDescent="0.15">
      <c r="A38" s="22"/>
      <c r="B38" s="35"/>
      <c r="C38" s="1145" t="s">
        <v>535</v>
      </c>
      <c r="D38" s="1146"/>
      <c r="E38" s="1147"/>
      <c r="F38" s="36">
        <v>0.1</v>
      </c>
      <c r="G38" s="37">
        <v>0.12</v>
      </c>
      <c r="H38" s="37">
        <v>0.05</v>
      </c>
      <c r="I38" s="37">
        <v>0.05</v>
      </c>
      <c r="J38" s="38">
        <v>7.0000000000000007E-2</v>
      </c>
      <c r="K38" s="22"/>
      <c r="L38" s="22"/>
      <c r="M38" s="22"/>
      <c r="N38" s="22"/>
      <c r="O38" s="22"/>
      <c r="P38" s="22"/>
    </row>
    <row r="39" spans="1:16" ht="39" customHeight="1" x14ac:dyDescent="0.15">
      <c r="A39" s="22"/>
      <c r="B39" s="35"/>
      <c r="C39" s="1145" t="s">
        <v>536</v>
      </c>
      <c r="D39" s="1146"/>
      <c r="E39" s="1147"/>
      <c r="F39" s="36">
        <v>0.01</v>
      </c>
      <c r="G39" s="37">
        <v>0.02</v>
      </c>
      <c r="H39" s="37">
        <v>0.01</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bmw3pRNbHoZuvwHMXkqdo9/Y/s6NMbqA1abpWgWzk1+mZg+t5176kDBmuKNbV6L4f64nySB51WsPW0Gt+6EA==" saltValue="VTh/WwhuRBpVMM/yBId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41" zoomScale="85" zoomScaleNormal="85" zoomScaleSheetLayoutView="55" workbookViewId="0">
      <selection activeCell="M45" sqref="M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1706</v>
      </c>
      <c r="L45" s="60">
        <v>1722</v>
      </c>
      <c r="M45" s="60">
        <v>1690</v>
      </c>
      <c r="N45" s="60">
        <v>1679</v>
      </c>
      <c r="O45" s="61">
        <v>1566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t="s">
        <v>486</v>
      </c>
      <c r="L48" s="64" t="s">
        <v>486</v>
      </c>
      <c r="M48" s="64" t="s">
        <v>486</v>
      </c>
      <c r="N48" s="64" t="s">
        <v>486</v>
      </c>
      <c r="O48" s="65" t="s">
        <v>486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466</v>
      </c>
      <c r="L49" s="64">
        <v>481</v>
      </c>
      <c r="M49" s="64">
        <v>459</v>
      </c>
      <c r="N49" s="64">
        <v>410</v>
      </c>
      <c r="O49" s="65">
        <v>518</v>
      </c>
      <c r="P49" s="48"/>
      <c r="Q49" s="48"/>
      <c r="R49" s="48"/>
      <c r="S49" s="48"/>
      <c r="T49" s="48"/>
      <c r="U49" s="48"/>
    </row>
    <row r="50" spans="1:21" ht="30.75" customHeight="1" x14ac:dyDescent="0.15">
      <c r="A50" s="48"/>
      <c r="B50" s="1178"/>
      <c r="C50" s="1179"/>
      <c r="D50" s="62"/>
      <c r="E50" s="1155" t="s">
        <v>15</v>
      </c>
      <c r="F50" s="1155"/>
      <c r="G50" s="1155"/>
      <c r="H50" s="1155"/>
      <c r="I50" s="1155"/>
      <c r="J50" s="1156"/>
      <c r="K50" s="63">
        <v>232</v>
      </c>
      <c r="L50" s="64">
        <v>229</v>
      </c>
      <c r="M50" s="64">
        <v>225</v>
      </c>
      <c r="N50" s="64">
        <v>49</v>
      </c>
      <c r="O50" s="65">
        <v>49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1605</v>
      </c>
      <c r="L52" s="64">
        <v>1607</v>
      </c>
      <c r="M52" s="64">
        <v>1571</v>
      </c>
      <c r="N52" s="64">
        <v>1605</v>
      </c>
      <c r="O52" s="65">
        <v>1482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799</v>
      </c>
      <c r="L53" s="69">
        <v>825</v>
      </c>
      <c r="M53" s="69">
        <v>803</v>
      </c>
      <c r="N53" s="69">
        <v>533</v>
      </c>
      <c r="O53" s="70">
        <v>651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IZIRE5fU/z0uMQ2pinFT/C1cOh/qLdi2p6yc97/2IGUx2RdW7DzE9t6IZVZmgmtw03RpCOuxua781oSKy5n8Q==" saltValue="4C5IL2UYI2TQGTU4uBeG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5" zoomScale="85" zoomScaleNormal="85" zoomScaleSheetLayoutView="100" workbookViewId="0">
      <selection activeCell="O39" sqref="O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17563</v>
      </c>
      <c r="J41" s="344">
        <v>17429</v>
      </c>
      <c r="K41" s="344">
        <v>16513</v>
      </c>
      <c r="L41" s="344">
        <v>15317</v>
      </c>
      <c r="M41" s="345">
        <v>14677</v>
      </c>
    </row>
    <row r="42" spans="2:13" ht="27.75" customHeight="1" x14ac:dyDescent="0.15">
      <c r="B42" s="1186"/>
      <c r="C42" s="1187"/>
      <c r="D42" s="106"/>
      <c r="E42" s="1190" t="s">
        <v>32</v>
      </c>
      <c r="F42" s="1190"/>
      <c r="G42" s="1190"/>
      <c r="H42" s="1191"/>
      <c r="I42" s="346">
        <v>697</v>
      </c>
      <c r="J42" s="347">
        <v>468</v>
      </c>
      <c r="K42" s="347">
        <v>243</v>
      </c>
      <c r="L42" s="347">
        <v>195</v>
      </c>
      <c r="M42" s="348">
        <v>146</v>
      </c>
    </row>
    <row r="43" spans="2:13" ht="27.75" customHeight="1" x14ac:dyDescent="0.15">
      <c r="B43" s="1186"/>
      <c r="C43" s="1187"/>
      <c r="D43" s="106"/>
      <c r="E43" s="1190" t="s">
        <v>33</v>
      </c>
      <c r="F43" s="1190"/>
      <c r="G43" s="1190"/>
      <c r="H43" s="1191"/>
      <c r="I43" s="346" t="s">
        <v>486</v>
      </c>
      <c r="J43" s="347" t="s">
        <v>486</v>
      </c>
      <c r="K43" s="347" t="s">
        <v>486</v>
      </c>
      <c r="L43" s="347" t="s">
        <v>486</v>
      </c>
      <c r="M43" s="348" t="s">
        <v>486</v>
      </c>
    </row>
    <row r="44" spans="2:13" ht="27.75" customHeight="1" x14ac:dyDescent="0.15">
      <c r="B44" s="1186"/>
      <c r="C44" s="1187"/>
      <c r="D44" s="106"/>
      <c r="E44" s="1190" t="s">
        <v>34</v>
      </c>
      <c r="F44" s="1190"/>
      <c r="G44" s="1190"/>
      <c r="H44" s="1191"/>
      <c r="I44" s="346">
        <v>4672</v>
      </c>
      <c r="J44" s="347">
        <v>5792</v>
      </c>
      <c r="K44" s="347">
        <v>7477</v>
      </c>
      <c r="L44" s="347">
        <v>8005</v>
      </c>
      <c r="M44" s="348">
        <v>8151</v>
      </c>
    </row>
    <row r="45" spans="2:13" ht="27.75" customHeight="1" x14ac:dyDescent="0.15">
      <c r="B45" s="1186"/>
      <c r="C45" s="1187"/>
      <c r="D45" s="106"/>
      <c r="E45" s="1190" t="s">
        <v>35</v>
      </c>
      <c r="F45" s="1190"/>
      <c r="G45" s="1190"/>
      <c r="H45" s="1191"/>
      <c r="I45" s="346">
        <v>325</v>
      </c>
      <c r="J45" s="347">
        <v>328</v>
      </c>
      <c r="K45" s="347">
        <v>312</v>
      </c>
      <c r="L45" s="347">
        <v>583</v>
      </c>
      <c r="M45" s="348">
        <v>722</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5293</v>
      </c>
      <c r="J50" s="347">
        <v>6799</v>
      </c>
      <c r="K50" s="347">
        <v>7195</v>
      </c>
      <c r="L50" s="347">
        <v>7399</v>
      </c>
      <c r="M50" s="348">
        <v>6937</v>
      </c>
    </row>
    <row r="51" spans="2:13" ht="27.75" customHeight="1" x14ac:dyDescent="0.15">
      <c r="B51" s="1186"/>
      <c r="C51" s="1187"/>
      <c r="D51" s="106"/>
      <c r="E51" s="1190" t="s">
        <v>42</v>
      </c>
      <c r="F51" s="1190"/>
      <c r="G51" s="1190"/>
      <c r="H51" s="1191"/>
      <c r="I51" s="346">
        <v>3441</v>
      </c>
      <c r="J51" s="347">
        <v>3689</v>
      </c>
      <c r="K51" s="347">
        <v>3798</v>
      </c>
      <c r="L51" s="347">
        <v>4396</v>
      </c>
      <c r="M51" s="348">
        <v>4526</v>
      </c>
    </row>
    <row r="52" spans="2:13" ht="27.75" customHeight="1" x14ac:dyDescent="0.15">
      <c r="B52" s="1188"/>
      <c r="C52" s="1189"/>
      <c r="D52" s="106"/>
      <c r="E52" s="1190" t="s">
        <v>43</v>
      </c>
      <c r="F52" s="1190"/>
      <c r="G52" s="1190"/>
      <c r="H52" s="1191"/>
      <c r="I52" s="346">
        <v>16238</v>
      </c>
      <c r="J52" s="347">
        <v>17174</v>
      </c>
      <c r="K52" s="347">
        <v>17346</v>
      </c>
      <c r="L52" s="347">
        <v>16755</v>
      </c>
      <c r="M52" s="348">
        <v>16408</v>
      </c>
    </row>
    <row r="53" spans="2:13" ht="27.75" customHeight="1" thickBot="1" x14ac:dyDescent="0.2">
      <c r="B53" s="1192" t="s">
        <v>19</v>
      </c>
      <c r="C53" s="1193"/>
      <c r="D53" s="110"/>
      <c r="E53" s="1194" t="s">
        <v>44</v>
      </c>
      <c r="F53" s="1194"/>
      <c r="G53" s="1194"/>
      <c r="H53" s="1195"/>
      <c r="I53" s="349">
        <v>-1717</v>
      </c>
      <c r="J53" s="350">
        <v>-3644</v>
      </c>
      <c r="K53" s="350">
        <v>-3794</v>
      </c>
      <c r="L53" s="350">
        <v>-4450</v>
      </c>
      <c r="M53" s="351">
        <v>-4174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Xpwo96gygtqwAk0ljVj5maoBJ8Gmx9HAcoDrYceNrHj8FoVcX5MNrZJYCfce5XuPcvj6ef75iMiGS7Ctv8QXQ==" saltValue="Kwj3vrAIx3m5gzOpiz0C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10" zoomScale="85" zoomScaleNormal="85"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2025</v>
      </c>
      <c r="G55" s="352">
        <v>2044</v>
      </c>
      <c r="H55" s="353">
        <v>2009</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3029</v>
      </c>
      <c r="G57" s="356">
        <v>3181</v>
      </c>
      <c r="H57" s="357">
        <v>2767</v>
      </c>
    </row>
    <row r="58" spans="2:8" ht="45.75" customHeight="1" x14ac:dyDescent="0.15">
      <c r="B58" s="123"/>
      <c r="C58" s="1203" t="s">
        <v>556</v>
      </c>
      <c r="D58" s="1204"/>
      <c r="E58" s="1205"/>
      <c r="F58" s="358">
        <v>1483</v>
      </c>
      <c r="G58" s="358">
        <v>1571</v>
      </c>
      <c r="H58" s="359">
        <v>1434</v>
      </c>
    </row>
    <row r="59" spans="2:8" ht="45.75" customHeight="1" x14ac:dyDescent="0.15">
      <c r="B59" s="123"/>
      <c r="C59" s="1203" t="s">
        <v>557</v>
      </c>
      <c r="D59" s="1204"/>
      <c r="E59" s="1205"/>
      <c r="F59" s="358">
        <v>1131</v>
      </c>
      <c r="G59" s="358">
        <v>1173</v>
      </c>
      <c r="H59" s="359">
        <v>921</v>
      </c>
    </row>
    <row r="60" spans="2:8" ht="45.75" customHeight="1" x14ac:dyDescent="0.15">
      <c r="B60" s="123"/>
      <c r="C60" s="1203" t="s">
        <v>558</v>
      </c>
      <c r="D60" s="1204"/>
      <c r="E60" s="1205"/>
      <c r="F60" s="358">
        <v>318</v>
      </c>
      <c r="G60" s="358">
        <v>339</v>
      </c>
      <c r="H60" s="359">
        <v>312</v>
      </c>
    </row>
    <row r="61" spans="2:8" ht="45.75" customHeight="1" x14ac:dyDescent="0.15">
      <c r="B61" s="123"/>
      <c r="C61" s="1203" t="s">
        <v>559</v>
      </c>
      <c r="D61" s="1204"/>
      <c r="E61" s="1205"/>
      <c r="F61" s="358">
        <v>56</v>
      </c>
      <c r="G61" s="358">
        <v>56</v>
      </c>
      <c r="H61" s="359">
        <v>57</v>
      </c>
    </row>
    <row r="62" spans="2:8" ht="45.75" customHeight="1" thickBot="1" x14ac:dyDescent="0.2">
      <c r="B62" s="124"/>
      <c r="C62" s="1206" t="s">
        <v>560</v>
      </c>
      <c r="D62" s="1207"/>
      <c r="E62" s="1208"/>
      <c r="F62" s="360">
        <v>31</v>
      </c>
      <c r="G62" s="360">
        <v>31</v>
      </c>
      <c r="H62" s="361">
        <v>31</v>
      </c>
    </row>
    <row r="63" spans="2:8" ht="52.5" customHeight="1" thickBot="1" x14ac:dyDescent="0.2">
      <c r="B63" s="125"/>
      <c r="C63" s="1209" t="s">
        <v>49</v>
      </c>
      <c r="D63" s="1209"/>
      <c r="E63" s="1210"/>
      <c r="F63" s="362">
        <v>5054</v>
      </c>
      <c r="G63" s="362">
        <v>5226</v>
      </c>
      <c r="H63" s="363">
        <v>4776</v>
      </c>
    </row>
    <row r="64" spans="2:8" x14ac:dyDescent="0.15"/>
  </sheetData>
  <sheetProtection algorithmName="SHA-512" hashValue="89tYs28Qov42pOgdOScomo8VuB31y/obl9J89XT6RfOeG8K/p4bBj7Unr/evw9E39s23ayjvR5wm4uCFdGeqzA==" saltValue="7PG7Z0jWJQTB6MehKszl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29893</v>
      </c>
      <c r="E3" s="144"/>
      <c r="F3" s="145">
        <v>45483</v>
      </c>
      <c r="G3" s="146"/>
      <c r="H3" s="147"/>
    </row>
    <row r="4" spans="1:8" x14ac:dyDescent="0.15">
      <c r="A4" s="148"/>
      <c r="B4" s="149"/>
      <c r="C4" s="150"/>
      <c r="D4" s="151">
        <v>21412</v>
      </c>
      <c r="E4" s="152"/>
      <c r="F4" s="153">
        <v>24241</v>
      </c>
      <c r="G4" s="154"/>
      <c r="H4" s="155"/>
    </row>
    <row r="5" spans="1:8" x14ac:dyDescent="0.15">
      <c r="A5" s="136" t="s">
        <v>518</v>
      </c>
      <c r="B5" s="141"/>
      <c r="C5" s="142"/>
      <c r="D5" s="143">
        <v>24006</v>
      </c>
      <c r="E5" s="144"/>
      <c r="F5" s="145">
        <v>45945</v>
      </c>
      <c r="G5" s="146"/>
      <c r="H5" s="147"/>
    </row>
    <row r="6" spans="1:8" x14ac:dyDescent="0.15">
      <c r="A6" s="148"/>
      <c r="B6" s="149"/>
      <c r="C6" s="150"/>
      <c r="D6" s="151">
        <v>16473</v>
      </c>
      <c r="E6" s="152"/>
      <c r="F6" s="153">
        <v>25180</v>
      </c>
      <c r="G6" s="154"/>
      <c r="H6" s="155"/>
    </row>
    <row r="7" spans="1:8" x14ac:dyDescent="0.15">
      <c r="A7" s="136" t="s">
        <v>519</v>
      </c>
      <c r="B7" s="141"/>
      <c r="C7" s="142"/>
      <c r="D7" s="143">
        <v>22690</v>
      </c>
      <c r="E7" s="144"/>
      <c r="F7" s="145">
        <v>44475</v>
      </c>
      <c r="G7" s="146"/>
      <c r="H7" s="147"/>
    </row>
    <row r="8" spans="1:8" x14ac:dyDescent="0.15">
      <c r="A8" s="148"/>
      <c r="B8" s="149"/>
      <c r="C8" s="150"/>
      <c r="D8" s="151">
        <v>14096</v>
      </c>
      <c r="E8" s="152"/>
      <c r="F8" s="153">
        <v>24780</v>
      </c>
      <c r="G8" s="154"/>
      <c r="H8" s="155"/>
    </row>
    <row r="9" spans="1:8" x14ac:dyDescent="0.15">
      <c r="A9" s="136" t="s">
        <v>520</v>
      </c>
      <c r="B9" s="141"/>
      <c r="C9" s="142"/>
      <c r="D9" s="143">
        <v>15661</v>
      </c>
      <c r="E9" s="144"/>
      <c r="F9" s="145">
        <v>45982</v>
      </c>
      <c r="G9" s="146"/>
      <c r="H9" s="147"/>
    </row>
    <row r="10" spans="1:8" x14ac:dyDescent="0.15">
      <c r="A10" s="148"/>
      <c r="B10" s="149"/>
      <c r="C10" s="150"/>
      <c r="D10" s="151">
        <v>13769</v>
      </c>
      <c r="E10" s="152"/>
      <c r="F10" s="153">
        <v>25583</v>
      </c>
      <c r="G10" s="154"/>
      <c r="H10" s="155"/>
    </row>
    <row r="11" spans="1:8" x14ac:dyDescent="0.15">
      <c r="A11" s="136" t="s">
        <v>521</v>
      </c>
      <c r="B11" s="141"/>
      <c r="C11" s="142"/>
      <c r="D11" s="143">
        <v>31692</v>
      </c>
      <c r="E11" s="144"/>
      <c r="F11" s="145">
        <v>50538</v>
      </c>
      <c r="G11" s="146"/>
      <c r="H11" s="147"/>
    </row>
    <row r="12" spans="1:8" x14ac:dyDescent="0.15">
      <c r="A12" s="148"/>
      <c r="B12" s="149"/>
      <c r="C12" s="156"/>
      <c r="D12" s="151">
        <v>23314</v>
      </c>
      <c r="E12" s="152"/>
      <c r="F12" s="153">
        <v>29053</v>
      </c>
      <c r="G12" s="154"/>
      <c r="H12" s="155"/>
    </row>
    <row r="13" spans="1:8" x14ac:dyDescent="0.15">
      <c r="A13" s="136"/>
      <c r="B13" s="141"/>
      <c r="C13" s="157"/>
      <c r="D13" s="158">
        <v>24788</v>
      </c>
      <c r="E13" s="159"/>
      <c r="F13" s="160">
        <v>46485</v>
      </c>
      <c r="G13" s="161"/>
      <c r="H13" s="147"/>
    </row>
    <row r="14" spans="1:8" x14ac:dyDescent="0.15">
      <c r="A14" s="148"/>
      <c r="B14" s="149"/>
      <c r="C14" s="150"/>
      <c r="D14" s="151">
        <v>17813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8.31</v>
      </c>
      <c r="C19" s="162">
        <f>ROUND(VALUE(SUBSTITUTE(実質収支比率等に係る経年分析!G$48,"▲","-")),2)</f>
        <v>8.65</v>
      </c>
      <c r="D19" s="162">
        <f>ROUND(VALUE(SUBSTITUTE(実質収支比率等に係る経年分析!H$48,"▲","-")),2)</f>
        <v>12.65</v>
      </c>
      <c r="E19" s="162">
        <f>ROUND(VALUE(SUBSTITUTE(実質収支比率等に係る経年分析!I$48,"▲","-")),2)</f>
        <v>8.42</v>
      </c>
      <c r="F19" s="162">
        <f>ROUND(VALUE(SUBSTITUTE(実質収支比率等に係る経年分析!J$48,"▲","-")),2)</f>
        <v>7.35</v>
      </c>
    </row>
    <row r="20" spans="1:11" x14ac:dyDescent="0.15">
      <c r="A20" s="162" t="s">
        <v>53</v>
      </c>
      <c r="B20" s="162">
        <f>ROUND(VALUE(SUBSTITUTE(実質収支比率等に係る経年分析!F$47,"▲","-")),2)</f>
        <v>10.25</v>
      </c>
      <c r="C20" s="162">
        <f>ROUND(VALUE(SUBSTITUTE(実質収支比率等に係る経年分析!G$47,"▲","-")),2)</f>
        <v>12.37</v>
      </c>
      <c r="D20" s="162">
        <f>ROUND(VALUE(SUBSTITUTE(実質収支比率等に係る経年分析!H$47,"▲","-")),2)</f>
        <v>14.52</v>
      </c>
      <c r="E20" s="162">
        <f>ROUND(VALUE(SUBSTITUTE(実質収支比率等に係る経年分析!I$47,"▲","-")),2)</f>
        <v>14.39</v>
      </c>
      <c r="F20" s="162">
        <f>ROUND(VALUE(SUBSTITUTE(実質収支比率等に係る経年分析!J$47,"▲","-")),2)</f>
        <v>13.71</v>
      </c>
    </row>
    <row r="21" spans="1:11" x14ac:dyDescent="0.15">
      <c r="A21" s="162" t="s">
        <v>54</v>
      </c>
      <c r="B21" s="162">
        <f>IF(ISNUMBER(VALUE(SUBSTITUTE(実質収支比率等に係る経年分析!F$49,"▲","-"))),ROUND(VALUE(SUBSTITUTE(実質収支比率等に係る経年分析!F$49,"▲","-")),2),NA())</f>
        <v>1.25</v>
      </c>
      <c r="C21" s="162">
        <f>IF(ISNUMBER(VALUE(SUBSTITUTE(実質収支比率等に係る経年分析!G$49,"▲","-"))),ROUND(VALUE(SUBSTITUTE(実質収支比率等に係る経年分析!G$49,"▲","-")),2),NA())</f>
        <v>3.53</v>
      </c>
      <c r="D21" s="162">
        <f>IF(ISNUMBER(VALUE(SUBSTITUTE(実質収支比率等に係る経年分析!H$49,"▲","-"))),ROUND(VALUE(SUBSTITUTE(実質収支比率等に係る経年分析!H$49,"▲","-")),2),NA())</f>
        <v>5.73</v>
      </c>
      <c r="E21" s="162">
        <f>IF(ISNUMBER(VALUE(SUBSTITUTE(実質収支比率等に係る経年分析!I$49,"▲","-"))),ROUND(VALUE(SUBSTITUTE(実質収支比率等に係る経年分析!I$49,"▲","-")),2),NA())</f>
        <v>-3.85</v>
      </c>
      <c r="F21" s="162">
        <f>IF(ISNUMBER(VALUE(SUBSTITUTE(実質収支比率等に係る経年分析!J$49,"▲","-"))),ROUND(VALUE(SUBSTITUTE(実質収支比率等に係る経年分析!J$49,"▲","-")),2),NA())</f>
        <v>-1.06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坂戸都市計画事業一本松土地区画整理事業特別会計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坂戸都市計画事業若葉駅西口土地区画整理事業特別会計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3.32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1.1399999999999999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1.1299999999999999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8.0399999999999991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1605</v>
      </c>
      <c r="E42" s="164"/>
      <c r="F42" s="164"/>
      <c r="G42" s="164">
        <f>'実質公債費比率（分子）の構造'!L$52</f>
        <v>1607</v>
      </c>
      <c r="H42" s="164"/>
      <c r="I42" s="164"/>
      <c r="J42" s="164">
        <f>'実質公債費比率（分子）の構造'!M$52</f>
        <v>1571</v>
      </c>
      <c r="K42" s="164"/>
      <c r="L42" s="164"/>
      <c r="M42" s="164">
        <f>'実質公債費比率（分子）の構造'!N$52</f>
        <v>1605</v>
      </c>
      <c r="N42" s="164"/>
      <c r="O42" s="164"/>
      <c r="P42" s="164">
        <f>'実質公債費比率（分子）の構造'!O$52</f>
        <v>1482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232</v>
      </c>
      <c r="C44" s="164"/>
      <c r="D44" s="164"/>
      <c r="E44" s="164">
        <f>'実質公債費比率（分子）の構造'!L$50</f>
        <v>229</v>
      </c>
      <c r="F44" s="164"/>
      <c r="G44" s="164"/>
      <c r="H44" s="164">
        <f>'実質公債費比率（分子）の構造'!M$50</f>
        <v>225</v>
      </c>
      <c r="I44" s="164"/>
      <c r="J44" s="164"/>
      <c r="K44" s="164">
        <f>'実質公債費比率（分子）の構造'!N$50</f>
        <v>49</v>
      </c>
      <c r="L44" s="164"/>
      <c r="M44" s="164"/>
      <c r="N44" s="164">
        <f>'実質公債費比率（分子）の構造'!O$50</f>
        <v>49</v>
      </c>
      <c r="O44" s="164"/>
      <c r="P44" s="164"/>
    </row>
    <row r="45" spans="1:16" x14ac:dyDescent="0.15">
      <c r="A45" s="164" t="s">
        <v>63</v>
      </c>
      <c r="B45" s="164">
        <f>'実質公債費比率（分子）の構造'!K$49</f>
        <v>466</v>
      </c>
      <c r="C45" s="164"/>
      <c r="D45" s="164"/>
      <c r="E45" s="164">
        <f>'実質公債費比率（分子）の構造'!L$49</f>
        <v>481</v>
      </c>
      <c r="F45" s="164"/>
      <c r="G45" s="164"/>
      <c r="H45" s="164">
        <f>'実質公債費比率（分子）の構造'!M$49</f>
        <v>459</v>
      </c>
      <c r="I45" s="164"/>
      <c r="J45" s="164"/>
      <c r="K45" s="164">
        <f>'実質公債費比率（分子）の構造'!N$49</f>
        <v>410</v>
      </c>
      <c r="L45" s="164"/>
      <c r="M45" s="164"/>
      <c r="N45" s="164">
        <f>'実質公債費比率（分子）の構造'!O$49</f>
        <v>518</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1706</v>
      </c>
      <c r="C49" s="164"/>
      <c r="D49" s="164"/>
      <c r="E49" s="164">
        <f>'実質公債費比率（分子）の構造'!L$45</f>
        <v>1722</v>
      </c>
      <c r="F49" s="164"/>
      <c r="G49" s="164"/>
      <c r="H49" s="164">
        <f>'実質公債費比率（分子）の構造'!M$45</f>
        <v>1690</v>
      </c>
      <c r="I49" s="164"/>
      <c r="J49" s="164"/>
      <c r="K49" s="164">
        <f>'実質公債費比率（分子）の構造'!N$45</f>
        <v>1679</v>
      </c>
      <c r="L49" s="164"/>
      <c r="M49" s="164"/>
      <c r="N49" s="164">
        <f>'実質公債費比率（分子）の構造'!O$45</f>
        <v>1566</v>
      </c>
      <c r="O49" s="164"/>
      <c r="P49" s="164"/>
    </row>
    <row r="50" spans="1:16" x14ac:dyDescent="0.15">
      <c r="A50" s="164" t="s">
        <v>67</v>
      </c>
      <c r="B50" s="164" t="e">
        <f>NA()</f>
        <v>#N/A</v>
      </c>
      <c r="C50" s="164">
        <f>IF(ISNUMBER('実質公債費比率（分子）の構造'!K$53),'実質公債費比率（分子）の構造'!K$53,NA())</f>
        <v>799</v>
      </c>
      <c r="D50" s="164" t="e">
        <f>NA()</f>
        <v>#N/A</v>
      </c>
      <c r="E50" s="164" t="e">
        <f>NA()</f>
        <v>#N/A</v>
      </c>
      <c r="F50" s="164">
        <f>IF(ISNUMBER('実質公債費比率（分子）の構造'!L$53),'実質公債費比率（分子）の構造'!L$53,NA())</f>
        <v>825</v>
      </c>
      <c r="G50" s="164" t="e">
        <f>NA()</f>
        <v>#N/A</v>
      </c>
      <c r="H50" s="164" t="e">
        <f>NA()</f>
        <v>#N/A</v>
      </c>
      <c r="I50" s="164">
        <f>IF(ISNUMBER('実質公債費比率（分子）の構造'!M$53),'実質公債費比率（分子）の構造'!M$53,NA())</f>
        <v>803</v>
      </c>
      <c r="J50" s="164" t="e">
        <f>NA()</f>
        <v>#N/A</v>
      </c>
      <c r="K50" s="164" t="e">
        <f>NA()</f>
        <v>#N/A</v>
      </c>
      <c r="L50" s="164">
        <f>IF(ISNUMBER('実質公債費比率（分子）の構造'!N$53),'実質公債費比率（分子）の構造'!N$53,NA())</f>
        <v>533</v>
      </c>
      <c r="M50" s="164" t="e">
        <f>NA()</f>
        <v>#N/A</v>
      </c>
      <c r="N50" s="164" t="e">
        <f>NA()</f>
        <v>#N/A</v>
      </c>
      <c r="O50" s="164">
        <f>IF(ISNUMBER('実質公債費比率（分子）の構造'!O$53),'実質公債費比率（分子）の構造'!O$53,NA())</f>
        <v>651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16238</v>
      </c>
      <c r="E56" s="163"/>
      <c r="F56" s="163"/>
      <c r="G56" s="163">
        <f>'将来負担比率（分子）の構造'!J$52</f>
        <v>17174</v>
      </c>
      <c r="H56" s="163"/>
      <c r="I56" s="163"/>
      <c r="J56" s="163">
        <f>'将来負担比率（分子）の構造'!K$52</f>
        <v>17346</v>
      </c>
      <c r="K56" s="163"/>
      <c r="L56" s="163"/>
      <c r="M56" s="163">
        <f>'将来負担比率（分子）の構造'!L$52</f>
        <v>16755</v>
      </c>
      <c r="N56" s="163"/>
      <c r="O56" s="163"/>
      <c r="P56" s="163">
        <f>'将来負担比率（分子）の構造'!M$52</f>
        <v>16408</v>
      </c>
    </row>
    <row r="57" spans="1:16" x14ac:dyDescent="0.15">
      <c r="A57" s="163" t="s">
        <v>42</v>
      </c>
      <c r="B57" s="163"/>
      <c r="C57" s="163"/>
      <c r="D57" s="163">
        <f>'将来負担比率（分子）の構造'!I$51</f>
        <v>3441</v>
      </c>
      <c r="E57" s="163"/>
      <c r="F57" s="163"/>
      <c r="G57" s="163">
        <f>'将来負担比率（分子）の構造'!J$51</f>
        <v>3689</v>
      </c>
      <c r="H57" s="163"/>
      <c r="I57" s="163"/>
      <c r="J57" s="163">
        <f>'将来負担比率（分子）の構造'!K$51</f>
        <v>3798</v>
      </c>
      <c r="K57" s="163"/>
      <c r="L57" s="163"/>
      <c r="M57" s="163">
        <f>'将来負担比率（分子）の構造'!L$51</f>
        <v>4396</v>
      </c>
      <c r="N57" s="163"/>
      <c r="O57" s="163"/>
      <c r="P57" s="163">
        <f>'将来負担比率（分子）の構造'!M$51</f>
        <v>4526</v>
      </c>
    </row>
    <row r="58" spans="1:16" x14ac:dyDescent="0.15">
      <c r="A58" s="163" t="s">
        <v>41</v>
      </c>
      <c r="B58" s="163"/>
      <c r="C58" s="163"/>
      <c r="D58" s="163">
        <f>'将来負担比率（分子）の構造'!I$50</f>
        <v>5293</v>
      </c>
      <c r="E58" s="163"/>
      <c r="F58" s="163"/>
      <c r="G58" s="163">
        <f>'将来負担比率（分子）の構造'!J$50</f>
        <v>6799</v>
      </c>
      <c r="H58" s="163"/>
      <c r="I58" s="163"/>
      <c r="J58" s="163">
        <f>'将来負担比率（分子）の構造'!K$50</f>
        <v>7195</v>
      </c>
      <c r="K58" s="163"/>
      <c r="L58" s="163"/>
      <c r="M58" s="163">
        <f>'将来負担比率（分子）の構造'!L$50</f>
        <v>7399</v>
      </c>
      <c r="N58" s="163"/>
      <c r="O58" s="163"/>
      <c r="P58" s="163">
        <f>'将来負担比率（分子）の構造'!M$50</f>
        <v>6937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325</v>
      </c>
      <c r="C62" s="163"/>
      <c r="D62" s="163"/>
      <c r="E62" s="163">
        <f>'将来負担比率（分子）の構造'!J$45</f>
        <v>328</v>
      </c>
      <c r="F62" s="163"/>
      <c r="G62" s="163"/>
      <c r="H62" s="163">
        <f>'将来負担比率（分子）の構造'!K$45</f>
        <v>312</v>
      </c>
      <c r="I62" s="163"/>
      <c r="J62" s="163"/>
      <c r="K62" s="163">
        <f>'将来負担比率（分子）の構造'!L$45</f>
        <v>583</v>
      </c>
      <c r="L62" s="163"/>
      <c r="M62" s="163"/>
      <c r="N62" s="163">
        <f>'将来負担比率（分子）の構造'!M$45</f>
        <v>722</v>
      </c>
      <c r="O62" s="163"/>
      <c r="P62" s="163"/>
    </row>
    <row r="63" spans="1:16" x14ac:dyDescent="0.15">
      <c r="A63" s="163" t="s">
        <v>34</v>
      </c>
      <c r="B63" s="163">
        <f>'将来負担比率（分子）の構造'!I$44</f>
        <v>4672</v>
      </c>
      <c r="C63" s="163"/>
      <c r="D63" s="163"/>
      <c r="E63" s="163">
        <f>'将来負担比率（分子）の構造'!J$44</f>
        <v>5792</v>
      </c>
      <c r="F63" s="163"/>
      <c r="G63" s="163"/>
      <c r="H63" s="163">
        <f>'将来負担比率（分子）の構造'!K$44</f>
        <v>7477</v>
      </c>
      <c r="I63" s="163"/>
      <c r="J63" s="163"/>
      <c r="K63" s="163">
        <f>'将来負担比率（分子）の構造'!L$44</f>
        <v>8005</v>
      </c>
      <c r="L63" s="163"/>
      <c r="M63" s="163"/>
      <c r="N63" s="163">
        <f>'将来負担比率（分子）の構造'!M$44</f>
        <v>8151</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f>'将来負担比率（分子）の構造'!I$42</f>
        <v>697</v>
      </c>
      <c r="C65" s="163"/>
      <c r="D65" s="163"/>
      <c r="E65" s="163">
        <f>'将来負担比率（分子）の構造'!J$42</f>
        <v>468</v>
      </c>
      <c r="F65" s="163"/>
      <c r="G65" s="163"/>
      <c r="H65" s="163">
        <f>'将来負担比率（分子）の構造'!K$42</f>
        <v>243</v>
      </c>
      <c r="I65" s="163"/>
      <c r="J65" s="163"/>
      <c r="K65" s="163">
        <f>'将来負担比率（分子）の構造'!L$42</f>
        <v>195</v>
      </c>
      <c r="L65" s="163"/>
      <c r="M65" s="163"/>
      <c r="N65" s="163">
        <f>'将来負担比率（分子）の構造'!M$42</f>
        <v>146</v>
      </c>
      <c r="O65" s="163"/>
      <c r="P65" s="163"/>
    </row>
    <row r="66" spans="1:16" x14ac:dyDescent="0.15">
      <c r="A66" s="163" t="s">
        <v>31</v>
      </c>
      <c r="B66" s="163">
        <f>'将来負担比率（分子）の構造'!I$41</f>
        <v>17563</v>
      </c>
      <c r="C66" s="163"/>
      <c r="D66" s="163"/>
      <c r="E66" s="163">
        <f>'将来負担比率（分子）の構造'!J$41</f>
        <v>17429</v>
      </c>
      <c r="F66" s="163"/>
      <c r="G66" s="163"/>
      <c r="H66" s="163">
        <f>'将来負担比率（分子）の構造'!K$41</f>
        <v>16513</v>
      </c>
      <c r="I66" s="163"/>
      <c r="J66" s="163"/>
      <c r="K66" s="163">
        <f>'将来負担比率（分子）の構造'!L$41</f>
        <v>15317</v>
      </c>
      <c r="L66" s="163"/>
      <c r="M66" s="163"/>
      <c r="N66" s="163">
        <f>'将来負担比率（分子）の構造'!M$41</f>
        <v>14677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2025</v>
      </c>
      <c r="C72" s="167">
        <f>基金残高に係る経年分析!G55</f>
        <v>2044</v>
      </c>
      <c r="D72" s="167">
        <f>基金残高に係る経年分析!H55</f>
        <v>2009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3029</v>
      </c>
      <c r="C74" s="167">
        <f>基金残高に係る経年分析!G57</f>
        <v>3181</v>
      </c>
      <c r="D74" s="167">
        <f>基金残高に係る経年分析!H57</f>
        <v>2767</v>
      </c>
    </row>
  </sheetData>
  <sheetProtection algorithmName="SHA-512" hashValue="dMuG9KB6ktklrUFJQdtgSP4Badj54eazk0nBqsKq+Q1y397VIjIMop3xUPQ8hYIfc928Y92UXTBeD2q4Dv54/A==" saltValue="lMTEFoOqHhqkxt9n8uMsN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I1" zoomScaleNormal="100" workbookViewId="0">
      <selection activeCell="AQ47" sqref="AQ4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10301403</v>
      </c>
      <c r="S5" s="677"/>
      <c r="T5" s="677"/>
      <c r="U5" s="677"/>
      <c r="V5" s="677"/>
      <c r="W5" s="677"/>
      <c r="X5" s="677"/>
      <c r="Y5" s="702"/>
      <c r="Z5" s="715">
        <v>36.5</v>
      </c>
      <c r="AA5" s="715"/>
      <c r="AB5" s="715"/>
      <c r="AC5" s="715"/>
      <c r="AD5" s="716">
        <v>9737317</v>
      </c>
      <c r="AE5" s="716"/>
      <c r="AF5" s="716"/>
      <c r="AG5" s="716"/>
      <c r="AH5" s="716"/>
      <c r="AI5" s="716"/>
      <c r="AJ5" s="716"/>
      <c r="AK5" s="716"/>
      <c r="AL5" s="703">
        <v>64.400000000000006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9737317</v>
      </c>
      <c r="BH5" s="622"/>
      <c r="BI5" s="622"/>
      <c r="BJ5" s="622"/>
      <c r="BK5" s="622"/>
      <c r="BL5" s="622"/>
      <c r="BM5" s="622"/>
      <c r="BN5" s="623"/>
      <c r="BO5" s="659">
        <v>94.5</v>
      </c>
      <c r="BP5" s="659"/>
      <c r="BQ5" s="659"/>
      <c r="BR5" s="659"/>
      <c r="BS5" s="660">
        <v>109488</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160011</v>
      </c>
      <c r="S6" s="622"/>
      <c r="T6" s="622"/>
      <c r="U6" s="622"/>
      <c r="V6" s="622"/>
      <c r="W6" s="622"/>
      <c r="X6" s="622"/>
      <c r="Y6" s="623"/>
      <c r="Z6" s="659">
        <v>0.6</v>
      </c>
      <c r="AA6" s="659"/>
      <c r="AB6" s="659"/>
      <c r="AC6" s="659"/>
      <c r="AD6" s="660">
        <v>160011</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9737317</v>
      </c>
      <c r="BH6" s="622"/>
      <c r="BI6" s="622"/>
      <c r="BJ6" s="622"/>
      <c r="BK6" s="622"/>
      <c r="BL6" s="622"/>
      <c r="BM6" s="622"/>
      <c r="BN6" s="623"/>
      <c r="BO6" s="659">
        <v>94.5</v>
      </c>
      <c r="BP6" s="659"/>
      <c r="BQ6" s="659"/>
      <c r="BR6" s="659"/>
      <c r="BS6" s="660">
        <v>109488</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202036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202036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4837</v>
      </c>
      <c r="S7" s="622"/>
      <c r="T7" s="622"/>
      <c r="U7" s="622"/>
      <c r="V7" s="622"/>
      <c r="W7" s="622"/>
      <c r="X7" s="622"/>
      <c r="Y7" s="623"/>
      <c r="Z7" s="659">
        <v>0</v>
      </c>
      <c r="AA7" s="659"/>
      <c r="AB7" s="659"/>
      <c r="AC7" s="659"/>
      <c r="AD7" s="660">
        <v>4837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4675632</v>
      </c>
      <c r="BH7" s="622"/>
      <c r="BI7" s="622"/>
      <c r="BJ7" s="622"/>
      <c r="BK7" s="622"/>
      <c r="BL7" s="622"/>
      <c r="BM7" s="622"/>
      <c r="BN7" s="623"/>
      <c r="BO7" s="659">
        <v>45.4</v>
      </c>
      <c r="BP7" s="659"/>
      <c r="BQ7" s="659"/>
      <c r="BR7" s="659"/>
      <c r="BS7" s="660">
        <v>109488</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4054459</v>
      </c>
      <c r="CS7" s="622"/>
      <c r="CT7" s="622"/>
      <c r="CU7" s="622"/>
      <c r="CV7" s="622"/>
      <c r="CW7" s="622"/>
      <c r="CX7" s="622"/>
      <c r="CY7" s="623"/>
      <c r="CZ7" s="659">
        <v>15.1</v>
      </c>
      <c r="DA7" s="659"/>
      <c r="DB7" s="659"/>
      <c r="DC7" s="659"/>
      <c r="DD7" s="627">
        <v>232689</v>
      </c>
      <c r="DE7" s="622"/>
      <c r="DF7" s="622"/>
      <c r="DG7" s="622"/>
      <c r="DH7" s="622"/>
      <c r="DI7" s="622"/>
      <c r="DJ7" s="622"/>
      <c r="DK7" s="622"/>
      <c r="DL7" s="622"/>
      <c r="DM7" s="622"/>
      <c r="DN7" s="622"/>
      <c r="DO7" s="622"/>
      <c r="DP7" s="623"/>
      <c r="DQ7" s="627">
        <v>3636806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92190</v>
      </c>
      <c r="S8" s="622"/>
      <c r="T8" s="622"/>
      <c r="U8" s="622"/>
      <c r="V8" s="622"/>
      <c r="W8" s="622"/>
      <c r="X8" s="622"/>
      <c r="Y8" s="623"/>
      <c r="Z8" s="659">
        <v>0.3</v>
      </c>
      <c r="AA8" s="659"/>
      <c r="AB8" s="659"/>
      <c r="AC8" s="659"/>
      <c r="AD8" s="660">
        <v>92190</v>
      </c>
      <c r="AE8" s="660"/>
      <c r="AF8" s="660"/>
      <c r="AG8" s="660"/>
      <c r="AH8" s="660"/>
      <c r="AI8" s="660"/>
      <c r="AJ8" s="660"/>
      <c r="AK8" s="660"/>
      <c r="AL8" s="624">
        <v>0.6</v>
      </c>
      <c r="AM8" s="625"/>
      <c r="AN8" s="625"/>
      <c r="AO8" s="661"/>
      <c r="AP8" s="618" t="s">
        <v>228</v>
      </c>
      <c r="AQ8" s="619"/>
      <c r="AR8" s="619"/>
      <c r="AS8" s="619"/>
      <c r="AT8" s="619"/>
      <c r="AU8" s="619"/>
      <c r="AV8" s="619"/>
      <c r="AW8" s="619"/>
      <c r="AX8" s="619"/>
      <c r="AY8" s="619"/>
      <c r="AZ8" s="619"/>
      <c r="BA8" s="619"/>
      <c r="BB8" s="619"/>
      <c r="BC8" s="619"/>
      <c r="BD8" s="619"/>
      <c r="BE8" s="619"/>
      <c r="BF8" s="620"/>
      <c r="BG8" s="621">
        <v>115161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11716629</v>
      </c>
      <c r="CS8" s="622"/>
      <c r="CT8" s="622"/>
      <c r="CU8" s="622"/>
      <c r="CV8" s="622"/>
      <c r="CW8" s="622"/>
      <c r="CX8" s="622"/>
      <c r="CY8" s="623"/>
      <c r="CZ8" s="659">
        <v>43.6</v>
      </c>
      <c r="DA8" s="659"/>
      <c r="DB8" s="659"/>
      <c r="DC8" s="659"/>
      <c r="DD8" s="627">
        <v>22858</v>
      </c>
      <c r="DE8" s="622"/>
      <c r="DF8" s="622"/>
      <c r="DG8" s="622"/>
      <c r="DH8" s="622"/>
      <c r="DI8" s="622"/>
      <c r="DJ8" s="622"/>
      <c r="DK8" s="622"/>
      <c r="DL8" s="622"/>
      <c r="DM8" s="622"/>
      <c r="DN8" s="622"/>
      <c r="DO8" s="622"/>
      <c r="DP8" s="623"/>
      <c r="DQ8" s="627">
        <v>6251154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132445</v>
      </c>
      <c r="S9" s="622"/>
      <c r="T9" s="622"/>
      <c r="U9" s="622"/>
      <c r="V9" s="622"/>
      <c r="W9" s="622"/>
      <c r="X9" s="622"/>
      <c r="Y9" s="623"/>
      <c r="Z9" s="659">
        <v>0.5</v>
      </c>
      <c r="AA9" s="659"/>
      <c r="AB9" s="659"/>
      <c r="AC9" s="659"/>
      <c r="AD9" s="660">
        <v>132445</v>
      </c>
      <c r="AE9" s="660"/>
      <c r="AF9" s="660"/>
      <c r="AG9" s="660"/>
      <c r="AH9" s="660"/>
      <c r="AI9" s="660"/>
      <c r="AJ9" s="660"/>
      <c r="AK9" s="660"/>
      <c r="AL9" s="624">
        <v>0.9</v>
      </c>
      <c r="AM9" s="625"/>
      <c r="AN9" s="625"/>
      <c r="AO9" s="661"/>
      <c r="AP9" s="618" t="s">
        <v>231</v>
      </c>
      <c r="AQ9" s="619"/>
      <c r="AR9" s="619"/>
      <c r="AS9" s="619"/>
      <c r="AT9" s="619"/>
      <c r="AU9" s="619"/>
      <c r="AV9" s="619"/>
      <c r="AW9" s="619"/>
      <c r="AX9" s="619"/>
      <c r="AY9" s="619"/>
      <c r="AZ9" s="619"/>
      <c r="BA9" s="619"/>
      <c r="BB9" s="619"/>
      <c r="BC9" s="619"/>
      <c r="BD9" s="619"/>
      <c r="BE9" s="619"/>
      <c r="BF9" s="620"/>
      <c r="BG9" s="621">
        <v>3976429</v>
      </c>
      <c r="BH9" s="622"/>
      <c r="BI9" s="622"/>
      <c r="BJ9" s="622"/>
      <c r="BK9" s="622"/>
      <c r="BL9" s="622"/>
      <c r="BM9" s="622"/>
      <c r="BN9" s="623"/>
      <c r="BO9" s="659">
        <v>38.6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1613483</v>
      </c>
      <c r="CS9" s="622"/>
      <c r="CT9" s="622"/>
      <c r="CU9" s="622"/>
      <c r="CV9" s="622"/>
      <c r="CW9" s="622"/>
      <c r="CX9" s="622"/>
      <c r="CY9" s="623"/>
      <c r="CZ9" s="659">
        <v>6</v>
      </c>
      <c r="DA9" s="659"/>
      <c r="DB9" s="659"/>
      <c r="DC9" s="659"/>
      <c r="DD9" s="627">
        <v>12337</v>
      </c>
      <c r="DE9" s="622"/>
      <c r="DF9" s="622"/>
      <c r="DG9" s="622"/>
      <c r="DH9" s="622"/>
      <c r="DI9" s="622"/>
      <c r="DJ9" s="622"/>
      <c r="DK9" s="622"/>
      <c r="DL9" s="622"/>
      <c r="DM9" s="622"/>
      <c r="DN9" s="622"/>
      <c r="DO9" s="622"/>
      <c r="DP9" s="623"/>
      <c r="DQ9" s="627">
        <v>1510926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185076</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11295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6095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1651002</v>
      </c>
      <c r="S11" s="622"/>
      <c r="T11" s="622"/>
      <c r="U11" s="622"/>
      <c r="V11" s="622"/>
      <c r="W11" s="622"/>
      <c r="X11" s="622"/>
      <c r="Y11" s="623"/>
      <c r="Z11" s="624">
        <v>5.9</v>
      </c>
      <c r="AA11" s="625"/>
      <c r="AB11" s="625"/>
      <c r="AC11" s="626"/>
      <c r="AD11" s="627">
        <v>1651002</v>
      </c>
      <c r="AE11" s="622"/>
      <c r="AF11" s="622"/>
      <c r="AG11" s="622"/>
      <c r="AH11" s="622"/>
      <c r="AI11" s="622"/>
      <c r="AJ11" s="622"/>
      <c r="AK11" s="623"/>
      <c r="AL11" s="624">
        <v>10.9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398966</v>
      </c>
      <c r="BH11" s="622"/>
      <c r="BI11" s="622"/>
      <c r="BJ11" s="622"/>
      <c r="BK11" s="622"/>
      <c r="BL11" s="622"/>
      <c r="BM11" s="622"/>
      <c r="BN11" s="623"/>
      <c r="BO11" s="659">
        <v>3.9</v>
      </c>
      <c r="BP11" s="659"/>
      <c r="BQ11" s="659"/>
      <c r="BR11" s="659"/>
      <c r="BS11" s="660">
        <v>109488</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94153</v>
      </c>
      <c r="CS11" s="622"/>
      <c r="CT11" s="622"/>
      <c r="CU11" s="622"/>
      <c r="CV11" s="622"/>
      <c r="CW11" s="622"/>
      <c r="CX11" s="622"/>
      <c r="CY11" s="623"/>
      <c r="CZ11" s="659">
        <v>0.4</v>
      </c>
      <c r="DA11" s="659"/>
      <c r="DB11" s="659"/>
      <c r="DC11" s="659"/>
      <c r="DD11" s="627">
        <v>2984</v>
      </c>
      <c r="DE11" s="622"/>
      <c r="DF11" s="622"/>
      <c r="DG11" s="622"/>
      <c r="DH11" s="622"/>
      <c r="DI11" s="622"/>
      <c r="DJ11" s="622"/>
      <c r="DK11" s="622"/>
      <c r="DL11" s="622"/>
      <c r="DM11" s="622"/>
      <c r="DN11" s="622"/>
      <c r="DO11" s="622"/>
      <c r="DP11" s="623"/>
      <c r="DQ11" s="627">
        <v>86429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4385358</v>
      </c>
      <c r="BH12" s="622"/>
      <c r="BI12" s="622"/>
      <c r="BJ12" s="622"/>
      <c r="BK12" s="622"/>
      <c r="BL12" s="622"/>
      <c r="BM12" s="622"/>
      <c r="BN12" s="623"/>
      <c r="BO12" s="659">
        <v>42.6</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532565</v>
      </c>
      <c r="CS12" s="622"/>
      <c r="CT12" s="622"/>
      <c r="CU12" s="622"/>
      <c r="CV12" s="622"/>
      <c r="CW12" s="622"/>
      <c r="CX12" s="622"/>
      <c r="CY12" s="623"/>
      <c r="CZ12" s="659">
        <v>2</v>
      </c>
      <c r="DA12" s="659"/>
      <c r="DB12" s="659"/>
      <c r="DC12" s="659"/>
      <c r="DD12" s="627" t="s">
        <v>122</v>
      </c>
      <c r="DE12" s="622"/>
      <c r="DF12" s="622"/>
      <c r="DG12" s="622"/>
      <c r="DH12" s="622"/>
      <c r="DI12" s="622"/>
      <c r="DJ12" s="622"/>
      <c r="DK12" s="622"/>
      <c r="DL12" s="622"/>
      <c r="DM12" s="622"/>
      <c r="DN12" s="622"/>
      <c r="DO12" s="622"/>
      <c r="DP12" s="623"/>
      <c r="DQ12" s="627">
        <v>270132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4370464</v>
      </c>
      <c r="BH13" s="622"/>
      <c r="BI13" s="622"/>
      <c r="BJ13" s="622"/>
      <c r="BK13" s="622"/>
      <c r="BL13" s="622"/>
      <c r="BM13" s="622"/>
      <c r="BN13" s="623"/>
      <c r="BO13" s="659">
        <v>42.4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2502857</v>
      </c>
      <c r="CS13" s="622"/>
      <c r="CT13" s="622"/>
      <c r="CU13" s="622"/>
      <c r="CV13" s="622"/>
      <c r="CW13" s="622"/>
      <c r="CX13" s="622"/>
      <c r="CY13" s="623"/>
      <c r="CZ13" s="659">
        <v>9.3000000000000007</v>
      </c>
      <c r="DA13" s="659"/>
      <c r="DB13" s="659"/>
      <c r="DC13" s="659"/>
      <c r="DD13" s="627">
        <v>1055113</v>
      </c>
      <c r="DE13" s="622"/>
      <c r="DF13" s="622"/>
      <c r="DG13" s="622"/>
      <c r="DH13" s="622"/>
      <c r="DI13" s="622"/>
      <c r="DJ13" s="622"/>
      <c r="DK13" s="622"/>
      <c r="DL13" s="622"/>
      <c r="DM13" s="622"/>
      <c r="DN13" s="622"/>
      <c r="DO13" s="622"/>
      <c r="DP13" s="623"/>
      <c r="DQ13" s="627">
        <v>1708526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170672</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1233875</v>
      </c>
      <c r="CS14" s="622"/>
      <c r="CT14" s="622"/>
      <c r="CU14" s="622"/>
      <c r="CV14" s="622"/>
      <c r="CW14" s="622"/>
      <c r="CX14" s="622"/>
      <c r="CY14" s="623"/>
      <c r="CZ14" s="659">
        <v>4.5999999999999996</v>
      </c>
      <c r="DA14" s="659"/>
      <c r="DB14" s="659"/>
      <c r="DC14" s="659"/>
      <c r="DD14" s="627">
        <v>105213</v>
      </c>
      <c r="DE14" s="622"/>
      <c r="DF14" s="622"/>
      <c r="DG14" s="622"/>
      <c r="DH14" s="622"/>
      <c r="DI14" s="622"/>
      <c r="DJ14" s="622"/>
      <c r="DK14" s="622"/>
      <c r="DL14" s="622"/>
      <c r="DM14" s="622"/>
      <c r="DN14" s="622"/>
      <c r="DO14" s="622"/>
      <c r="DP14" s="623"/>
      <c r="DQ14" s="627">
        <v>1133775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34515</v>
      </c>
      <c r="S15" s="622"/>
      <c r="T15" s="622"/>
      <c r="U15" s="622"/>
      <c r="V15" s="622"/>
      <c r="W15" s="622"/>
      <c r="X15" s="622"/>
      <c r="Y15" s="623"/>
      <c r="Z15" s="659">
        <v>0.1</v>
      </c>
      <c r="AA15" s="659"/>
      <c r="AB15" s="659"/>
      <c r="AC15" s="659"/>
      <c r="AD15" s="660">
        <v>34515</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505655</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3372773</v>
      </c>
      <c r="CS15" s="622"/>
      <c r="CT15" s="622"/>
      <c r="CU15" s="622"/>
      <c r="CV15" s="622"/>
      <c r="CW15" s="622"/>
      <c r="CX15" s="622"/>
      <c r="CY15" s="623"/>
      <c r="CZ15" s="659">
        <v>12.5</v>
      </c>
      <c r="DA15" s="659"/>
      <c r="DB15" s="659"/>
      <c r="DC15" s="659"/>
      <c r="DD15" s="627">
        <v>782022</v>
      </c>
      <c r="DE15" s="622"/>
      <c r="DF15" s="622"/>
      <c r="DG15" s="622"/>
      <c r="DH15" s="622"/>
      <c r="DI15" s="622"/>
      <c r="DJ15" s="622"/>
      <c r="DK15" s="622"/>
      <c r="DL15" s="622"/>
      <c r="DM15" s="622"/>
      <c r="DN15" s="622"/>
      <c r="DO15" s="622"/>
      <c r="DP15" s="623"/>
      <c r="DQ15" s="627">
        <v>2052873</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121517</v>
      </c>
      <c r="S16" s="622"/>
      <c r="T16" s="622"/>
      <c r="U16" s="622"/>
      <c r="V16" s="622"/>
      <c r="W16" s="622"/>
      <c r="X16" s="622"/>
      <c r="Y16" s="623"/>
      <c r="Z16" s="659">
        <v>0.4</v>
      </c>
      <c r="AA16" s="659"/>
      <c r="AB16" s="659"/>
      <c r="AC16" s="659"/>
      <c r="AD16" s="660">
        <v>121517</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392370</v>
      </c>
      <c r="S17" s="622"/>
      <c r="T17" s="622"/>
      <c r="U17" s="622"/>
      <c r="V17" s="622"/>
      <c r="W17" s="622"/>
      <c r="X17" s="622"/>
      <c r="Y17" s="623"/>
      <c r="Z17" s="659">
        <v>1.4</v>
      </c>
      <c r="AA17" s="659"/>
      <c r="AB17" s="659"/>
      <c r="AC17" s="659"/>
      <c r="AD17" s="660">
        <v>392370</v>
      </c>
      <c r="AE17" s="660"/>
      <c r="AF17" s="660"/>
      <c r="AG17" s="660"/>
      <c r="AH17" s="660"/>
      <c r="AI17" s="660"/>
      <c r="AJ17" s="660"/>
      <c r="AK17" s="660"/>
      <c r="AL17" s="624">
        <v>2.6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1566032</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1566032</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67659</v>
      </c>
      <c r="S18" s="622"/>
      <c r="T18" s="622"/>
      <c r="U18" s="622"/>
      <c r="V18" s="622"/>
      <c r="W18" s="622"/>
      <c r="X18" s="622"/>
      <c r="Y18" s="623"/>
      <c r="Z18" s="659">
        <v>0.2</v>
      </c>
      <c r="AA18" s="659"/>
      <c r="AB18" s="659"/>
      <c r="AC18" s="659"/>
      <c r="AD18" s="660">
        <v>67659</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323579</v>
      </c>
      <c r="S19" s="622"/>
      <c r="T19" s="622"/>
      <c r="U19" s="622"/>
      <c r="V19" s="622"/>
      <c r="W19" s="622"/>
      <c r="X19" s="622"/>
      <c r="Y19" s="623"/>
      <c r="Z19" s="659">
        <v>1.1000000000000001</v>
      </c>
      <c r="AA19" s="659"/>
      <c r="AB19" s="659"/>
      <c r="AC19" s="659"/>
      <c r="AD19" s="660">
        <v>323579</v>
      </c>
      <c r="AE19" s="660"/>
      <c r="AF19" s="660"/>
      <c r="AG19" s="660"/>
      <c r="AH19" s="660"/>
      <c r="AI19" s="660"/>
      <c r="AJ19" s="660"/>
      <c r="AK19" s="660"/>
      <c r="AL19" s="624">
        <v>2.1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564086</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1132</v>
      </c>
      <c r="S20" s="622"/>
      <c r="T20" s="622"/>
      <c r="U20" s="622"/>
      <c r="V20" s="622"/>
      <c r="W20" s="622"/>
      <c r="X20" s="622"/>
      <c r="Y20" s="623"/>
      <c r="Z20" s="659">
        <v>0</v>
      </c>
      <c r="AA20" s="659"/>
      <c r="AB20" s="659"/>
      <c r="AC20" s="659"/>
      <c r="AD20" s="660">
        <v>1132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564086</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26900157</v>
      </c>
      <c r="CS20" s="622"/>
      <c r="CT20" s="622"/>
      <c r="CU20" s="622"/>
      <c r="CV20" s="622"/>
      <c r="CW20" s="622"/>
      <c r="CX20" s="622"/>
      <c r="CY20" s="623"/>
      <c r="CZ20" s="659">
        <v>100</v>
      </c>
      <c r="DA20" s="659"/>
      <c r="DB20" s="659"/>
      <c r="DC20" s="659"/>
      <c r="DD20" s="627">
        <v>2213216</v>
      </c>
      <c r="DE20" s="622"/>
      <c r="DF20" s="622"/>
      <c r="DG20" s="622"/>
      <c r="DH20" s="622"/>
      <c r="DI20" s="622"/>
      <c r="DJ20" s="622"/>
      <c r="DK20" s="622"/>
      <c r="DL20" s="622"/>
      <c r="DM20" s="622"/>
      <c r="DN20" s="622"/>
      <c r="DO20" s="622"/>
      <c r="DP20" s="623"/>
      <c r="DQ20" s="627">
        <v>18424784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2992507</v>
      </c>
      <c r="S21" s="622"/>
      <c r="T21" s="622"/>
      <c r="U21" s="622"/>
      <c r="V21" s="622"/>
      <c r="W21" s="622"/>
      <c r="X21" s="622"/>
      <c r="Y21" s="623"/>
      <c r="Z21" s="659">
        <v>10.6</v>
      </c>
      <c r="AA21" s="659"/>
      <c r="AB21" s="659"/>
      <c r="AC21" s="659"/>
      <c r="AD21" s="660">
        <v>2685641</v>
      </c>
      <c r="AE21" s="660"/>
      <c r="AF21" s="660"/>
      <c r="AG21" s="660"/>
      <c r="AH21" s="660"/>
      <c r="AI21" s="660"/>
      <c r="AJ21" s="660"/>
      <c r="AK21" s="660"/>
      <c r="AL21" s="624">
        <v>17.8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2685641</v>
      </c>
      <c r="S22" s="622"/>
      <c r="T22" s="622"/>
      <c r="U22" s="622"/>
      <c r="V22" s="622"/>
      <c r="W22" s="622"/>
      <c r="X22" s="622"/>
      <c r="Y22" s="623"/>
      <c r="Z22" s="659">
        <v>9.5</v>
      </c>
      <c r="AA22" s="659"/>
      <c r="AB22" s="659"/>
      <c r="AC22" s="659"/>
      <c r="AD22" s="660">
        <v>2685641</v>
      </c>
      <c r="AE22" s="660"/>
      <c r="AF22" s="660"/>
      <c r="AG22" s="660"/>
      <c r="AH22" s="660"/>
      <c r="AI22" s="660"/>
      <c r="AJ22" s="660"/>
      <c r="AK22" s="660"/>
      <c r="AL22" s="624">
        <v>17.8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306805</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564086</v>
      </c>
      <c r="BH23" s="622"/>
      <c r="BI23" s="622"/>
      <c r="BJ23" s="622"/>
      <c r="BK23" s="622"/>
      <c r="BL23" s="622"/>
      <c r="BM23" s="622"/>
      <c r="BN23" s="623"/>
      <c r="BO23" s="659">
        <v>5.5</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61</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13189007</v>
      </c>
      <c r="CS24" s="677"/>
      <c r="CT24" s="677"/>
      <c r="CU24" s="677"/>
      <c r="CV24" s="677"/>
      <c r="CW24" s="677"/>
      <c r="CX24" s="677"/>
      <c r="CY24" s="702"/>
      <c r="CZ24" s="703">
        <v>49</v>
      </c>
      <c r="DA24" s="685"/>
      <c r="DB24" s="685"/>
      <c r="DC24" s="705"/>
      <c r="DD24" s="701">
        <v>7976461</v>
      </c>
      <c r="DE24" s="677"/>
      <c r="DF24" s="677"/>
      <c r="DG24" s="677"/>
      <c r="DH24" s="677"/>
      <c r="DI24" s="677"/>
      <c r="DJ24" s="677"/>
      <c r="DK24" s="702"/>
      <c r="DL24" s="701">
        <v>7043207</v>
      </c>
      <c r="DM24" s="677"/>
      <c r="DN24" s="677"/>
      <c r="DO24" s="677"/>
      <c r="DP24" s="677"/>
      <c r="DQ24" s="677"/>
      <c r="DR24" s="677"/>
      <c r="DS24" s="677"/>
      <c r="DT24" s="677"/>
      <c r="DU24" s="677"/>
      <c r="DV24" s="702"/>
      <c r="DW24" s="703">
        <v>46.4</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15882797</v>
      </c>
      <c r="S25" s="622"/>
      <c r="T25" s="622"/>
      <c r="U25" s="622"/>
      <c r="V25" s="622"/>
      <c r="W25" s="622"/>
      <c r="X25" s="622"/>
      <c r="Y25" s="623"/>
      <c r="Z25" s="659">
        <v>56.3</v>
      </c>
      <c r="AA25" s="659"/>
      <c r="AB25" s="659"/>
      <c r="AC25" s="659"/>
      <c r="AD25" s="660">
        <v>15011845</v>
      </c>
      <c r="AE25" s="660"/>
      <c r="AF25" s="660"/>
      <c r="AG25" s="660"/>
      <c r="AH25" s="660"/>
      <c r="AI25" s="660"/>
      <c r="AJ25" s="660"/>
      <c r="AK25" s="660"/>
      <c r="AL25" s="624">
        <v>99.3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3926234</v>
      </c>
      <c r="CS25" s="634"/>
      <c r="CT25" s="634"/>
      <c r="CU25" s="634"/>
      <c r="CV25" s="634"/>
      <c r="CW25" s="634"/>
      <c r="CX25" s="634"/>
      <c r="CY25" s="635"/>
      <c r="CZ25" s="624">
        <v>14.6</v>
      </c>
      <c r="DA25" s="636"/>
      <c r="DB25" s="636"/>
      <c r="DC25" s="637"/>
      <c r="DD25" s="627">
        <v>3612734</v>
      </c>
      <c r="DE25" s="634"/>
      <c r="DF25" s="634"/>
      <c r="DG25" s="634"/>
      <c r="DH25" s="634"/>
      <c r="DI25" s="634"/>
      <c r="DJ25" s="634"/>
      <c r="DK25" s="635"/>
      <c r="DL25" s="627">
        <v>3459603</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7889</v>
      </c>
      <c r="S26" s="622"/>
      <c r="T26" s="622"/>
      <c r="U26" s="622"/>
      <c r="V26" s="622"/>
      <c r="W26" s="622"/>
      <c r="X26" s="622"/>
      <c r="Y26" s="623"/>
      <c r="Z26" s="659">
        <v>0</v>
      </c>
      <c r="AA26" s="659"/>
      <c r="AB26" s="659"/>
      <c r="AC26" s="659"/>
      <c r="AD26" s="660">
        <v>7889</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2275066</v>
      </c>
      <c r="CS26" s="622"/>
      <c r="CT26" s="622"/>
      <c r="CU26" s="622"/>
      <c r="CV26" s="622"/>
      <c r="CW26" s="622"/>
      <c r="CX26" s="622"/>
      <c r="CY26" s="623"/>
      <c r="CZ26" s="624">
        <v>8.5</v>
      </c>
      <c r="DA26" s="636"/>
      <c r="DB26" s="636"/>
      <c r="DC26" s="637"/>
      <c r="DD26" s="627">
        <v>2102992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100042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10301403</v>
      </c>
      <c r="BH27" s="622"/>
      <c r="BI27" s="622"/>
      <c r="BJ27" s="622"/>
      <c r="BK27" s="622"/>
      <c r="BL27" s="622"/>
      <c r="BM27" s="622"/>
      <c r="BN27" s="623"/>
      <c r="BO27" s="659">
        <v>100</v>
      </c>
      <c r="BP27" s="659"/>
      <c r="BQ27" s="659"/>
      <c r="BR27" s="659"/>
      <c r="BS27" s="660">
        <v>109488</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7696741</v>
      </c>
      <c r="CS27" s="634"/>
      <c r="CT27" s="634"/>
      <c r="CU27" s="634"/>
      <c r="CV27" s="634"/>
      <c r="CW27" s="634"/>
      <c r="CX27" s="634"/>
      <c r="CY27" s="635"/>
      <c r="CZ27" s="624">
        <v>28.6</v>
      </c>
      <c r="DA27" s="636"/>
      <c r="DB27" s="636"/>
      <c r="DC27" s="637"/>
      <c r="DD27" s="627">
        <v>2797695</v>
      </c>
      <c r="DE27" s="634"/>
      <c r="DF27" s="634"/>
      <c r="DG27" s="634"/>
      <c r="DH27" s="634"/>
      <c r="DI27" s="634"/>
      <c r="DJ27" s="634"/>
      <c r="DK27" s="635"/>
      <c r="DL27" s="627">
        <v>2017572</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100573</v>
      </c>
      <c r="S28" s="622"/>
      <c r="T28" s="622"/>
      <c r="U28" s="622"/>
      <c r="V28" s="622"/>
      <c r="W28" s="622"/>
      <c r="X28" s="622"/>
      <c r="Y28" s="623"/>
      <c r="Z28" s="659">
        <v>0.4</v>
      </c>
      <c r="AA28" s="659"/>
      <c r="AB28" s="659"/>
      <c r="AC28" s="659"/>
      <c r="AD28" s="660">
        <v>60342</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1566032</v>
      </c>
      <c r="CS28" s="622"/>
      <c r="CT28" s="622"/>
      <c r="CU28" s="622"/>
      <c r="CV28" s="622"/>
      <c r="CW28" s="622"/>
      <c r="CX28" s="622"/>
      <c r="CY28" s="623"/>
      <c r="CZ28" s="624">
        <v>5.8</v>
      </c>
      <c r="DA28" s="636"/>
      <c r="DB28" s="636"/>
      <c r="DC28" s="637"/>
      <c r="DD28" s="627">
        <v>1566032</v>
      </c>
      <c r="DE28" s="622"/>
      <c r="DF28" s="622"/>
      <c r="DG28" s="622"/>
      <c r="DH28" s="622"/>
      <c r="DI28" s="622"/>
      <c r="DJ28" s="622"/>
      <c r="DK28" s="623"/>
      <c r="DL28" s="627">
        <v>1566032</v>
      </c>
      <c r="DM28" s="622"/>
      <c r="DN28" s="622"/>
      <c r="DO28" s="622"/>
      <c r="DP28" s="622"/>
      <c r="DQ28" s="622"/>
      <c r="DR28" s="622"/>
      <c r="DS28" s="622"/>
      <c r="DT28" s="622"/>
      <c r="DU28" s="622"/>
      <c r="DV28" s="623"/>
      <c r="DW28" s="624">
        <v>10.3</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30567</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1566032</v>
      </c>
      <c r="CS29" s="634"/>
      <c r="CT29" s="634"/>
      <c r="CU29" s="634"/>
      <c r="CV29" s="634"/>
      <c r="CW29" s="634"/>
      <c r="CX29" s="634"/>
      <c r="CY29" s="635"/>
      <c r="CZ29" s="624">
        <v>5.8</v>
      </c>
      <c r="DA29" s="636"/>
      <c r="DB29" s="636"/>
      <c r="DC29" s="637"/>
      <c r="DD29" s="627">
        <v>1566032</v>
      </c>
      <c r="DE29" s="634"/>
      <c r="DF29" s="634"/>
      <c r="DG29" s="634"/>
      <c r="DH29" s="634"/>
      <c r="DI29" s="634"/>
      <c r="DJ29" s="634"/>
      <c r="DK29" s="635"/>
      <c r="DL29" s="627">
        <v>1566032</v>
      </c>
      <c r="DM29" s="634"/>
      <c r="DN29" s="634"/>
      <c r="DO29" s="634"/>
      <c r="DP29" s="634"/>
      <c r="DQ29" s="634"/>
      <c r="DR29" s="634"/>
      <c r="DS29" s="634"/>
      <c r="DT29" s="634"/>
      <c r="DU29" s="634"/>
      <c r="DV29" s="635"/>
      <c r="DW29" s="624">
        <v>10.3</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4883907</v>
      </c>
      <c r="S30" s="622"/>
      <c r="T30" s="622"/>
      <c r="U30" s="622"/>
      <c r="V30" s="622"/>
      <c r="W30" s="622"/>
      <c r="X30" s="622"/>
      <c r="Y30" s="623"/>
      <c r="Z30" s="659">
        <v>17.3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1524911</v>
      </c>
      <c r="CS30" s="622"/>
      <c r="CT30" s="622"/>
      <c r="CU30" s="622"/>
      <c r="CV30" s="622"/>
      <c r="CW30" s="622"/>
      <c r="CX30" s="622"/>
      <c r="CY30" s="623"/>
      <c r="CZ30" s="624">
        <v>5.7</v>
      </c>
      <c r="DA30" s="636"/>
      <c r="DB30" s="636"/>
      <c r="DC30" s="637"/>
      <c r="DD30" s="627">
        <v>1524911</v>
      </c>
      <c r="DE30" s="622"/>
      <c r="DF30" s="622"/>
      <c r="DG30" s="622"/>
      <c r="DH30" s="622"/>
      <c r="DI30" s="622"/>
      <c r="DJ30" s="622"/>
      <c r="DK30" s="623"/>
      <c r="DL30" s="627">
        <v>1524911</v>
      </c>
      <c r="DM30" s="622"/>
      <c r="DN30" s="622"/>
      <c r="DO30" s="622"/>
      <c r="DP30" s="622"/>
      <c r="DQ30" s="622"/>
      <c r="DR30" s="622"/>
      <c r="DS30" s="622"/>
      <c r="DT30" s="622"/>
      <c r="DU30" s="622"/>
      <c r="DV30" s="623"/>
      <c r="DW30" s="624">
        <v>10</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98.9</v>
      </c>
      <c r="BN31" s="684"/>
      <c r="BO31" s="684"/>
      <c r="BP31" s="684"/>
      <c r="BQ31" s="686"/>
      <c r="BR31" s="683">
        <v>99.5</v>
      </c>
      <c r="BS31" s="684"/>
      <c r="BT31" s="684"/>
      <c r="BU31" s="684"/>
      <c r="BV31" s="684"/>
      <c r="BW31" s="684"/>
      <c r="BX31" s="685">
        <v>99</v>
      </c>
      <c r="BY31" s="684"/>
      <c r="BZ31" s="684"/>
      <c r="CA31" s="684"/>
      <c r="CB31" s="686"/>
      <c r="CD31" s="642"/>
      <c r="CE31" s="643"/>
      <c r="CF31" s="618" t="s">
        <v>301</v>
      </c>
      <c r="CG31" s="619"/>
      <c r="CH31" s="619"/>
      <c r="CI31" s="619"/>
      <c r="CJ31" s="619"/>
      <c r="CK31" s="619"/>
      <c r="CL31" s="619"/>
      <c r="CM31" s="619"/>
      <c r="CN31" s="619"/>
      <c r="CO31" s="619"/>
      <c r="CP31" s="619"/>
      <c r="CQ31" s="620"/>
      <c r="CR31" s="621">
        <v>41121</v>
      </c>
      <c r="CS31" s="634"/>
      <c r="CT31" s="634"/>
      <c r="CU31" s="634"/>
      <c r="CV31" s="634"/>
      <c r="CW31" s="634"/>
      <c r="CX31" s="634"/>
      <c r="CY31" s="635"/>
      <c r="CZ31" s="624">
        <v>0.2</v>
      </c>
      <c r="DA31" s="636"/>
      <c r="DB31" s="636"/>
      <c r="DC31" s="637"/>
      <c r="DD31" s="627">
        <v>41121</v>
      </c>
      <c r="DE31" s="634"/>
      <c r="DF31" s="634"/>
      <c r="DG31" s="634"/>
      <c r="DH31" s="634"/>
      <c r="DI31" s="634"/>
      <c r="DJ31" s="634"/>
      <c r="DK31" s="635"/>
      <c r="DL31" s="627">
        <v>41121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1880321</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99.4</v>
      </c>
      <c r="BH32" s="634"/>
      <c r="BI32" s="634"/>
      <c r="BJ32" s="634"/>
      <c r="BK32" s="634"/>
      <c r="BL32" s="634"/>
      <c r="BM32" s="625">
        <v>98.3</v>
      </c>
      <c r="BN32" s="634"/>
      <c r="BO32" s="634"/>
      <c r="BP32" s="634"/>
      <c r="BQ32" s="657"/>
      <c r="BR32" s="687">
        <v>99.3</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57440</v>
      </c>
      <c r="S33" s="622"/>
      <c r="T33" s="622"/>
      <c r="U33" s="622"/>
      <c r="V33" s="622"/>
      <c r="W33" s="622"/>
      <c r="X33" s="622"/>
      <c r="Y33" s="623"/>
      <c r="Z33" s="659">
        <v>0.2</v>
      </c>
      <c r="AA33" s="659"/>
      <c r="AB33" s="659"/>
      <c r="AC33" s="659"/>
      <c r="AD33" s="660">
        <v>30879</v>
      </c>
      <c r="AE33" s="660"/>
      <c r="AF33" s="660"/>
      <c r="AG33" s="660"/>
      <c r="AH33" s="660"/>
      <c r="AI33" s="660"/>
      <c r="AJ33" s="660"/>
      <c r="AK33" s="660"/>
      <c r="AL33" s="624">
        <v>0.2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99.8</v>
      </c>
      <c r="BH33" s="606"/>
      <c r="BI33" s="606"/>
      <c r="BJ33" s="606"/>
      <c r="BK33" s="606"/>
      <c r="BL33" s="606"/>
      <c r="BM33" s="652">
        <v>99.4</v>
      </c>
      <c r="BN33" s="606"/>
      <c r="BO33" s="606"/>
      <c r="BP33" s="606"/>
      <c r="BQ33" s="669"/>
      <c r="BR33" s="682">
        <v>99.8</v>
      </c>
      <c r="BS33" s="606"/>
      <c r="BT33" s="606"/>
      <c r="BU33" s="606"/>
      <c r="BV33" s="606"/>
      <c r="BW33" s="606"/>
      <c r="BX33" s="652">
        <v>99.4</v>
      </c>
      <c r="BY33" s="606"/>
      <c r="BZ33" s="606"/>
      <c r="CA33" s="606"/>
      <c r="CB33" s="669"/>
      <c r="CD33" s="618" t="s">
        <v>308</v>
      </c>
      <c r="CE33" s="619"/>
      <c r="CF33" s="619"/>
      <c r="CG33" s="619"/>
      <c r="CH33" s="619"/>
      <c r="CI33" s="619"/>
      <c r="CJ33" s="619"/>
      <c r="CK33" s="619"/>
      <c r="CL33" s="619"/>
      <c r="CM33" s="619"/>
      <c r="CN33" s="619"/>
      <c r="CO33" s="619"/>
      <c r="CP33" s="619"/>
      <c r="CQ33" s="620"/>
      <c r="CR33" s="621">
        <v>11497934</v>
      </c>
      <c r="CS33" s="634"/>
      <c r="CT33" s="634"/>
      <c r="CU33" s="634"/>
      <c r="CV33" s="634"/>
      <c r="CW33" s="634"/>
      <c r="CX33" s="634"/>
      <c r="CY33" s="635"/>
      <c r="CZ33" s="624">
        <v>42.7</v>
      </c>
      <c r="DA33" s="636"/>
      <c r="DB33" s="636"/>
      <c r="DC33" s="637"/>
      <c r="DD33" s="627">
        <v>9637490</v>
      </c>
      <c r="DE33" s="634"/>
      <c r="DF33" s="634"/>
      <c r="DG33" s="634"/>
      <c r="DH33" s="634"/>
      <c r="DI33" s="634"/>
      <c r="DJ33" s="634"/>
      <c r="DK33" s="635"/>
      <c r="DL33" s="627">
        <v>7240656</v>
      </c>
      <c r="DM33" s="634"/>
      <c r="DN33" s="634"/>
      <c r="DO33" s="634"/>
      <c r="DP33" s="634"/>
      <c r="DQ33" s="634"/>
      <c r="DR33" s="634"/>
      <c r="DS33" s="634"/>
      <c r="DT33" s="634"/>
      <c r="DU33" s="634"/>
      <c r="DV33" s="635"/>
      <c r="DW33" s="624">
        <v>47.7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251689</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3983327</v>
      </c>
      <c r="CS34" s="622"/>
      <c r="CT34" s="622"/>
      <c r="CU34" s="622"/>
      <c r="CV34" s="622"/>
      <c r="CW34" s="622"/>
      <c r="CX34" s="622"/>
      <c r="CY34" s="623"/>
      <c r="CZ34" s="624">
        <v>14.8</v>
      </c>
      <c r="DA34" s="636"/>
      <c r="DB34" s="636"/>
      <c r="DC34" s="637"/>
      <c r="DD34" s="627">
        <v>3135739</v>
      </c>
      <c r="DE34" s="622"/>
      <c r="DF34" s="622"/>
      <c r="DG34" s="622"/>
      <c r="DH34" s="622"/>
      <c r="DI34" s="622"/>
      <c r="DJ34" s="622"/>
      <c r="DK34" s="623"/>
      <c r="DL34" s="627">
        <v>2687528</v>
      </c>
      <c r="DM34" s="622"/>
      <c r="DN34" s="622"/>
      <c r="DO34" s="622"/>
      <c r="DP34" s="622"/>
      <c r="DQ34" s="622"/>
      <c r="DR34" s="622"/>
      <c r="DS34" s="622"/>
      <c r="DT34" s="622"/>
      <c r="DU34" s="622"/>
      <c r="DV34" s="623"/>
      <c r="DW34" s="624">
        <v>17.7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2037593</v>
      </c>
      <c r="S35" s="622"/>
      <c r="T35" s="622"/>
      <c r="U35" s="622"/>
      <c r="V35" s="622"/>
      <c r="W35" s="622"/>
      <c r="X35" s="622"/>
      <c r="Y35" s="623"/>
      <c r="Z35" s="659">
        <v>7.2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306553</v>
      </c>
      <c r="CS35" s="634"/>
      <c r="CT35" s="634"/>
      <c r="CU35" s="634"/>
      <c r="CV35" s="634"/>
      <c r="CW35" s="634"/>
      <c r="CX35" s="634"/>
      <c r="CY35" s="635"/>
      <c r="CZ35" s="624">
        <v>1.1000000000000001</v>
      </c>
      <c r="DA35" s="636"/>
      <c r="DB35" s="636"/>
      <c r="DC35" s="637"/>
      <c r="DD35" s="627">
        <v>252441</v>
      </c>
      <c r="DE35" s="634"/>
      <c r="DF35" s="634"/>
      <c r="DG35" s="634"/>
      <c r="DH35" s="634"/>
      <c r="DI35" s="634"/>
      <c r="DJ35" s="634"/>
      <c r="DK35" s="635"/>
      <c r="DL35" s="627">
        <v>252441</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1656118</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2607716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166003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3508424</v>
      </c>
      <c r="CS36" s="622"/>
      <c r="CT36" s="622"/>
      <c r="CU36" s="622"/>
      <c r="CV36" s="622"/>
      <c r="CW36" s="622"/>
      <c r="CX36" s="622"/>
      <c r="CY36" s="623"/>
      <c r="CZ36" s="624">
        <v>13</v>
      </c>
      <c r="DA36" s="636"/>
      <c r="DB36" s="636"/>
      <c r="DC36" s="637"/>
      <c r="DD36" s="627">
        <v>3230887</v>
      </c>
      <c r="DE36" s="622"/>
      <c r="DF36" s="622"/>
      <c r="DG36" s="622"/>
      <c r="DH36" s="622"/>
      <c r="DI36" s="622"/>
      <c r="DJ36" s="622"/>
      <c r="DK36" s="623"/>
      <c r="DL36" s="627">
        <v>2592776</v>
      </c>
      <c r="DM36" s="622"/>
      <c r="DN36" s="622"/>
      <c r="DO36" s="622"/>
      <c r="DP36" s="622"/>
      <c r="DQ36" s="622"/>
      <c r="DR36" s="622"/>
      <c r="DS36" s="622"/>
      <c r="DT36" s="622"/>
      <c r="DU36" s="622"/>
      <c r="DV36" s="623"/>
      <c r="DW36" s="624">
        <v>17.100000000000001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430591</v>
      </c>
      <c r="S37" s="622"/>
      <c r="T37" s="622"/>
      <c r="U37" s="622"/>
      <c r="V37" s="622"/>
      <c r="W37" s="622"/>
      <c r="X37" s="622"/>
      <c r="Y37" s="623"/>
      <c r="Z37" s="659">
        <v>1.5</v>
      </c>
      <c r="AA37" s="659"/>
      <c r="AB37" s="659"/>
      <c r="AC37" s="659"/>
      <c r="AD37" s="660">
        <v>6781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433660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144504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1934638</v>
      </c>
      <c r="CS37" s="634"/>
      <c r="CT37" s="634"/>
      <c r="CU37" s="634"/>
      <c r="CV37" s="634"/>
      <c r="CW37" s="634"/>
      <c r="CX37" s="634"/>
      <c r="CY37" s="635"/>
      <c r="CZ37" s="624">
        <v>7.2</v>
      </c>
      <c r="DA37" s="636"/>
      <c r="DB37" s="636"/>
      <c r="DC37" s="637"/>
      <c r="DD37" s="627">
        <v>1934638</v>
      </c>
      <c r="DE37" s="634"/>
      <c r="DF37" s="634"/>
      <c r="DG37" s="634"/>
      <c r="DH37" s="634"/>
      <c r="DI37" s="634"/>
      <c r="DJ37" s="634"/>
      <c r="DK37" s="635"/>
      <c r="DL37" s="627">
        <v>1895364</v>
      </c>
      <c r="DM37" s="634"/>
      <c r="DN37" s="634"/>
      <c r="DO37" s="634"/>
      <c r="DP37" s="634"/>
      <c r="DQ37" s="634"/>
      <c r="DR37" s="634"/>
      <c r="DS37" s="634"/>
      <c r="DT37" s="634"/>
      <c r="DU37" s="634"/>
      <c r="DV37" s="635"/>
      <c r="DW37" s="624">
        <v>12.5</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884862</v>
      </c>
      <c r="S38" s="622"/>
      <c r="T38" s="622"/>
      <c r="U38" s="622"/>
      <c r="V38" s="622"/>
      <c r="W38" s="622"/>
      <c r="X38" s="622"/>
      <c r="Y38" s="623"/>
      <c r="Z38" s="659">
        <v>3.1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1168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9163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2172888</v>
      </c>
      <c r="CS38" s="622"/>
      <c r="CT38" s="622"/>
      <c r="CU38" s="622"/>
      <c r="CV38" s="622"/>
      <c r="CW38" s="622"/>
      <c r="CX38" s="622"/>
      <c r="CY38" s="623"/>
      <c r="CZ38" s="624">
        <v>8.1</v>
      </c>
      <c r="DA38" s="636"/>
      <c r="DB38" s="636"/>
      <c r="DC38" s="637"/>
      <c r="DD38" s="627">
        <v>1753080</v>
      </c>
      <c r="DE38" s="622"/>
      <c r="DF38" s="622"/>
      <c r="DG38" s="622"/>
      <c r="DH38" s="622"/>
      <c r="DI38" s="622"/>
      <c r="DJ38" s="622"/>
      <c r="DK38" s="623"/>
      <c r="DL38" s="627">
        <v>1707891</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12933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1520083</v>
      </c>
      <c r="CS39" s="634"/>
      <c r="CT39" s="634"/>
      <c r="CU39" s="634"/>
      <c r="CV39" s="634"/>
      <c r="CW39" s="634"/>
      <c r="CX39" s="634"/>
      <c r="CY39" s="635"/>
      <c r="CZ39" s="624">
        <v>5.7</v>
      </c>
      <c r="DA39" s="636"/>
      <c r="DB39" s="636"/>
      <c r="DC39" s="637"/>
      <c r="DD39" s="627">
        <v>1258684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74662</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6659</v>
      </c>
      <c r="CS40" s="622"/>
      <c r="CT40" s="622"/>
      <c r="CU40" s="622"/>
      <c r="CV40" s="622"/>
      <c r="CW40" s="622"/>
      <c r="CX40" s="622"/>
      <c r="CY40" s="623"/>
      <c r="CZ40" s="624">
        <v>0</v>
      </c>
      <c r="DA40" s="636"/>
      <c r="DB40" s="636"/>
      <c r="DC40" s="637"/>
      <c r="DD40" s="627">
        <v>6659</v>
      </c>
      <c r="DE40" s="622"/>
      <c r="DF40" s="622"/>
      <c r="DG40" s="622"/>
      <c r="DH40" s="622"/>
      <c r="DI40" s="622"/>
      <c r="DJ40" s="622"/>
      <c r="DK40" s="623"/>
      <c r="DL40" s="627">
        <v>20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28204389</v>
      </c>
      <c r="S41" s="646"/>
      <c r="T41" s="646"/>
      <c r="U41" s="646"/>
      <c r="V41" s="646"/>
      <c r="W41" s="646"/>
      <c r="X41" s="646"/>
      <c r="Y41" s="649"/>
      <c r="Z41" s="650">
        <v>100</v>
      </c>
      <c r="AA41" s="650"/>
      <c r="AB41" s="650"/>
      <c r="AC41" s="650"/>
      <c r="AD41" s="651">
        <v>15117736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476114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1696774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2213216</v>
      </c>
      <c r="CS42" s="634"/>
      <c r="CT42" s="634"/>
      <c r="CU42" s="634"/>
      <c r="CV42" s="634"/>
      <c r="CW42" s="634"/>
      <c r="CX42" s="634"/>
      <c r="CY42" s="635"/>
      <c r="CZ42" s="624">
        <v>8.1999999999999993</v>
      </c>
      <c r="DA42" s="636"/>
      <c r="DB42" s="636"/>
      <c r="DC42" s="637"/>
      <c r="DD42" s="627">
        <v>810833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103105</v>
      </c>
      <c r="CS43" s="634"/>
      <c r="CT43" s="634"/>
      <c r="CU43" s="634"/>
      <c r="CV43" s="634"/>
      <c r="CW43" s="634"/>
      <c r="CX43" s="634"/>
      <c r="CY43" s="635"/>
      <c r="CZ43" s="624">
        <v>0.4</v>
      </c>
      <c r="DA43" s="636"/>
      <c r="DB43" s="636"/>
      <c r="DC43" s="637"/>
      <c r="DD43" s="627">
        <v>103105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2213216</v>
      </c>
      <c r="CS44" s="622"/>
      <c r="CT44" s="622"/>
      <c r="CU44" s="622"/>
      <c r="CV44" s="622"/>
      <c r="CW44" s="622"/>
      <c r="CX44" s="622"/>
      <c r="CY44" s="623"/>
      <c r="CZ44" s="624">
        <v>8.1999999999999993</v>
      </c>
      <c r="DA44" s="625"/>
      <c r="DB44" s="625"/>
      <c r="DC44" s="626"/>
      <c r="DD44" s="627">
        <v>810833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585061</v>
      </c>
      <c r="CS45" s="634"/>
      <c r="CT45" s="634"/>
      <c r="CU45" s="634"/>
      <c r="CV45" s="634"/>
      <c r="CW45" s="634"/>
      <c r="CX45" s="634"/>
      <c r="CY45" s="635"/>
      <c r="CZ45" s="624">
        <v>2.2000000000000002</v>
      </c>
      <c r="DA45" s="636"/>
      <c r="DB45" s="636"/>
      <c r="DC45" s="637"/>
      <c r="DD45" s="627">
        <v>61275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1628155</v>
      </c>
      <c r="CS46" s="622"/>
      <c r="CT46" s="622"/>
      <c r="CU46" s="622"/>
      <c r="CV46" s="622"/>
      <c r="CW46" s="622"/>
      <c r="CX46" s="622"/>
      <c r="CY46" s="623"/>
      <c r="CZ46" s="624">
        <v>6.1</v>
      </c>
      <c r="DA46" s="625"/>
      <c r="DB46" s="625"/>
      <c r="DC46" s="626"/>
      <c r="DD46" s="627">
        <v>749558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26900157</v>
      </c>
      <c r="CS49" s="606"/>
      <c r="CT49" s="606"/>
      <c r="CU49" s="606"/>
      <c r="CV49" s="606"/>
      <c r="CW49" s="606"/>
      <c r="CX49" s="606"/>
      <c r="CY49" s="607"/>
      <c r="CZ49" s="608">
        <v>100</v>
      </c>
      <c r="DA49" s="609"/>
      <c r="DB49" s="609"/>
      <c r="DC49" s="610"/>
      <c r="DD49" s="611">
        <v>18424784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EtO+mqjBoByiTmQFt9OwIbt/0AdwsgfD8alBzI0PQM408IwcwHzGeITktcnZGmC5CvWFSQCSG5BpGw3DZqOMw==" saltValue="VKuQZ8R9JFbQJNKISQDL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9" zoomScale="68" zoomScaleNormal="68" zoomScaleSheetLayoutView="70" workbookViewId="0">
      <selection activeCell="AF103" sqref="AF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28225</v>
      </c>
      <c r="R7" s="1103"/>
      <c r="S7" s="1103"/>
      <c r="T7" s="1103"/>
      <c r="U7" s="1103"/>
      <c r="V7" s="1103">
        <v>26944</v>
      </c>
      <c r="W7" s="1103"/>
      <c r="X7" s="1103"/>
      <c r="Y7" s="1103"/>
      <c r="Z7" s="1103"/>
      <c r="AA7" s="1103">
        <v>1282</v>
      </c>
      <c r="AB7" s="1103"/>
      <c r="AC7" s="1103"/>
      <c r="AD7" s="1103"/>
      <c r="AE7" s="1104"/>
      <c r="AF7" s="1105">
        <v>1055</v>
      </c>
      <c r="AG7" s="1106"/>
      <c r="AH7" s="1106"/>
      <c r="AI7" s="1106"/>
      <c r="AJ7" s="1107"/>
      <c r="AK7" s="1108">
        <v>2038</v>
      </c>
      <c r="AL7" s="1109"/>
      <c r="AM7" s="1109"/>
      <c r="AN7" s="1109"/>
      <c r="AO7" s="1109"/>
      <c r="AP7" s="1109">
        <v>14154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115</v>
      </c>
      <c r="R8" s="1039"/>
      <c r="S8" s="1039"/>
      <c r="T8" s="1039"/>
      <c r="U8" s="1039"/>
      <c r="V8" s="1039">
        <v>104</v>
      </c>
      <c r="W8" s="1039"/>
      <c r="X8" s="1039"/>
      <c r="Y8" s="1039"/>
      <c r="Z8" s="1039"/>
      <c r="AA8" s="1039">
        <v>11</v>
      </c>
      <c r="AB8" s="1039"/>
      <c r="AC8" s="1039"/>
      <c r="AD8" s="1039"/>
      <c r="AE8" s="1040"/>
      <c r="AF8" s="1035">
        <v>11</v>
      </c>
      <c r="AG8" s="1036"/>
      <c r="AH8" s="1036"/>
      <c r="AI8" s="1036"/>
      <c r="AJ8" s="1037"/>
      <c r="AK8" s="1080">
        <v>107</v>
      </c>
      <c r="AL8" s="1081"/>
      <c r="AM8" s="1081"/>
      <c r="AN8" s="1081"/>
      <c r="AO8" s="1081"/>
      <c r="AP8" s="1081">
        <v>21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187</v>
      </c>
      <c r="R9" s="1039"/>
      <c r="S9" s="1039"/>
      <c r="T9" s="1039"/>
      <c r="U9" s="1039"/>
      <c r="V9" s="1039">
        <v>175</v>
      </c>
      <c r="W9" s="1039"/>
      <c r="X9" s="1039"/>
      <c r="Y9" s="1039"/>
      <c r="Z9" s="1039"/>
      <c r="AA9" s="1039">
        <v>12</v>
      </c>
      <c r="AB9" s="1039"/>
      <c r="AC9" s="1039"/>
      <c r="AD9" s="1039"/>
      <c r="AE9" s="1040"/>
      <c r="AF9" s="1035">
        <v>12</v>
      </c>
      <c r="AG9" s="1036"/>
      <c r="AH9" s="1036"/>
      <c r="AI9" s="1036"/>
      <c r="AJ9" s="1037"/>
      <c r="AK9" s="1080">
        <v>182</v>
      </c>
      <c r="AL9" s="1081"/>
      <c r="AM9" s="1081"/>
      <c r="AN9" s="1081"/>
      <c r="AO9" s="1081"/>
      <c r="AP9" s="1081">
        <v>502</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28239</v>
      </c>
      <c r="R23" s="1061"/>
      <c r="S23" s="1061"/>
      <c r="T23" s="1061"/>
      <c r="U23" s="1061"/>
      <c r="V23" s="1061">
        <v>26935</v>
      </c>
      <c r="W23" s="1061"/>
      <c r="X23" s="1061"/>
      <c r="Y23" s="1061"/>
      <c r="Z23" s="1061"/>
      <c r="AA23" s="1061">
        <v>1304</v>
      </c>
      <c r="AB23" s="1061"/>
      <c r="AC23" s="1061"/>
      <c r="AD23" s="1061"/>
      <c r="AE23" s="1068"/>
      <c r="AF23" s="1069">
        <v>1077</v>
      </c>
      <c r="AG23" s="1061"/>
      <c r="AH23" s="1061"/>
      <c r="AI23" s="1061"/>
      <c r="AJ23" s="1070"/>
      <c r="AK23" s="1071"/>
      <c r="AL23" s="1072"/>
      <c r="AM23" s="1072"/>
      <c r="AN23" s="1072"/>
      <c r="AO23" s="1072"/>
      <c r="AP23" s="1061">
        <v>14677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6762</v>
      </c>
      <c r="R28" s="1051"/>
      <c r="S28" s="1051"/>
      <c r="T28" s="1051"/>
      <c r="U28" s="1051"/>
      <c r="V28" s="1051">
        <v>6596</v>
      </c>
      <c r="W28" s="1051"/>
      <c r="X28" s="1051"/>
      <c r="Y28" s="1051"/>
      <c r="Z28" s="1051"/>
      <c r="AA28" s="1051">
        <v>166</v>
      </c>
      <c r="AB28" s="1051"/>
      <c r="AC28" s="1051"/>
      <c r="AD28" s="1051"/>
      <c r="AE28" s="1052"/>
      <c r="AF28" s="1053">
        <v>166</v>
      </c>
      <c r="AG28" s="1051"/>
      <c r="AH28" s="1051"/>
      <c r="AI28" s="1051"/>
      <c r="AJ28" s="1054"/>
      <c r="AK28" s="1042">
        <v>568</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1182</v>
      </c>
      <c r="R29" s="1039"/>
      <c r="S29" s="1039"/>
      <c r="T29" s="1039"/>
      <c r="U29" s="1039"/>
      <c r="V29" s="1039">
        <v>1179</v>
      </c>
      <c r="W29" s="1039"/>
      <c r="X29" s="1039"/>
      <c r="Y29" s="1039"/>
      <c r="Z29" s="1039"/>
      <c r="AA29" s="1039">
        <v>3</v>
      </c>
      <c r="AB29" s="1039"/>
      <c r="AC29" s="1039"/>
      <c r="AD29" s="1039"/>
      <c r="AE29" s="1040"/>
      <c r="AF29" s="1035">
        <v>3</v>
      </c>
      <c r="AG29" s="1036"/>
      <c r="AH29" s="1036"/>
      <c r="AI29" s="1036"/>
      <c r="AJ29" s="1037"/>
      <c r="AK29" s="980">
        <v>174</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5161</v>
      </c>
      <c r="R30" s="1039"/>
      <c r="S30" s="1039"/>
      <c r="T30" s="1039"/>
      <c r="U30" s="1039"/>
      <c r="V30" s="1039">
        <v>5002</v>
      </c>
      <c r="W30" s="1039"/>
      <c r="X30" s="1039"/>
      <c r="Y30" s="1039"/>
      <c r="Z30" s="1039"/>
      <c r="AA30" s="1039">
        <v>159</v>
      </c>
      <c r="AB30" s="1039"/>
      <c r="AC30" s="1039"/>
      <c r="AD30" s="1039"/>
      <c r="AE30" s="1040"/>
      <c r="AF30" s="1035">
        <v>159</v>
      </c>
      <c r="AG30" s="1036"/>
      <c r="AH30" s="1036"/>
      <c r="AI30" s="1036"/>
      <c r="AJ30" s="1037"/>
      <c r="AK30" s="980">
        <v>818</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327</v>
      </c>
      <c r="AG63" s="959"/>
      <c r="AH63" s="959"/>
      <c r="AI63" s="959"/>
      <c r="AJ63" s="1022"/>
      <c r="AK63" s="1023"/>
      <c r="AL63" s="963"/>
      <c r="AM63" s="963"/>
      <c r="AN63" s="963"/>
      <c r="AO63" s="963"/>
      <c r="AP63" s="959">
        <v>0</v>
      </c>
      <c r="AQ63" s="959"/>
      <c r="AR63" s="959"/>
      <c r="AS63" s="959"/>
      <c r="AT63" s="959"/>
      <c r="AU63" s="959">
        <v>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398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2587</v>
      </c>
      <c r="R68" s="982"/>
      <c r="S68" s="982"/>
      <c r="T68" s="982"/>
      <c r="U68" s="982"/>
      <c r="V68" s="982">
        <v>2461</v>
      </c>
      <c r="W68" s="982"/>
      <c r="X68" s="982"/>
      <c r="Y68" s="982"/>
      <c r="Z68" s="982"/>
      <c r="AA68" s="982">
        <v>126</v>
      </c>
      <c r="AB68" s="982"/>
      <c r="AC68" s="982"/>
      <c r="AD68" s="982"/>
      <c r="AE68" s="982"/>
      <c r="AF68" s="982">
        <v>116</v>
      </c>
      <c r="AG68" s="982"/>
      <c r="AH68" s="982"/>
      <c r="AI68" s="982"/>
      <c r="AJ68" s="982"/>
      <c r="AK68" s="982">
        <v>39</v>
      </c>
      <c r="AL68" s="982"/>
      <c r="AM68" s="982"/>
      <c r="AN68" s="982"/>
      <c r="AO68" s="982"/>
      <c r="AP68" s="982">
        <v>7733</v>
      </c>
      <c r="AQ68" s="982"/>
      <c r="AR68" s="982"/>
      <c r="AS68" s="982"/>
      <c r="AT68" s="982"/>
      <c r="AU68" s="982">
        <v>3774</v>
      </c>
      <c r="AV68" s="982"/>
      <c r="AW68" s="982"/>
      <c r="AX68" s="982"/>
      <c r="AY68" s="982"/>
      <c r="AZ68" s="983" t="s">
        <v>531</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360</v>
      </c>
      <c r="R69" s="971"/>
      <c r="S69" s="971"/>
      <c r="T69" s="971"/>
      <c r="U69" s="971"/>
      <c r="V69" s="971">
        <v>337</v>
      </c>
      <c r="W69" s="971"/>
      <c r="X69" s="971"/>
      <c r="Y69" s="971"/>
      <c r="Z69" s="971"/>
      <c r="AA69" s="971">
        <v>24</v>
      </c>
      <c r="AB69" s="971"/>
      <c r="AC69" s="971"/>
      <c r="AD69" s="971"/>
      <c r="AE69" s="971"/>
      <c r="AF69" s="971">
        <v>24</v>
      </c>
      <c r="AG69" s="971"/>
      <c r="AH69" s="971"/>
      <c r="AI69" s="971"/>
      <c r="AJ69" s="971"/>
      <c r="AK69" s="971" t="s">
        <v>486</v>
      </c>
      <c r="AL69" s="971"/>
      <c r="AM69" s="971"/>
      <c r="AN69" s="971"/>
      <c r="AO69" s="971"/>
      <c r="AP69" s="971">
        <v>8</v>
      </c>
      <c r="AQ69" s="971"/>
      <c r="AR69" s="971"/>
      <c r="AS69" s="971"/>
      <c r="AT69" s="971"/>
      <c r="AU69" s="971">
        <v>1</v>
      </c>
      <c r="AV69" s="971"/>
      <c r="AW69" s="971"/>
      <c r="AX69" s="971"/>
      <c r="AY69" s="971"/>
      <c r="AZ69" s="972" t="s">
        <v>531</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3935</v>
      </c>
      <c r="R70" s="971"/>
      <c r="S70" s="971"/>
      <c r="T70" s="971"/>
      <c r="U70" s="971"/>
      <c r="V70" s="971">
        <v>3883</v>
      </c>
      <c r="W70" s="971"/>
      <c r="X70" s="971"/>
      <c r="Y70" s="971"/>
      <c r="Z70" s="971"/>
      <c r="AA70" s="971">
        <v>52</v>
      </c>
      <c r="AB70" s="971"/>
      <c r="AC70" s="971"/>
      <c r="AD70" s="971"/>
      <c r="AE70" s="971"/>
      <c r="AF70" s="971">
        <v>52</v>
      </c>
      <c r="AG70" s="971"/>
      <c r="AH70" s="971"/>
      <c r="AI70" s="971"/>
      <c r="AJ70" s="971"/>
      <c r="AK70" s="971">
        <v>1029</v>
      </c>
      <c r="AL70" s="971"/>
      <c r="AM70" s="971"/>
      <c r="AN70" s="971"/>
      <c r="AO70" s="971"/>
      <c r="AP70" s="971">
        <v>12945</v>
      </c>
      <c r="AQ70" s="971"/>
      <c r="AR70" s="971"/>
      <c r="AS70" s="971"/>
      <c r="AT70" s="971"/>
      <c r="AU70" s="971">
        <v>3651</v>
      </c>
      <c r="AV70" s="971"/>
      <c r="AW70" s="971"/>
      <c r="AX70" s="971"/>
      <c r="AY70" s="971"/>
      <c r="AZ70" s="972" t="s">
        <v>544</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3079</v>
      </c>
      <c r="R71" s="971"/>
      <c r="S71" s="971"/>
      <c r="T71" s="971"/>
      <c r="U71" s="971"/>
      <c r="V71" s="971">
        <v>3016</v>
      </c>
      <c r="W71" s="971"/>
      <c r="X71" s="971"/>
      <c r="Y71" s="971"/>
      <c r="Z71" s="971"/>
      <c r="AA71" s="971">
        <v>63</v>
      </c>
      <c r="AB71" s="971"/>
      <c r="AC71" s="971"/>
      <c r="AD71" s="971"/>
      <c r="AE71" s="971"/>
      <c r="AF71" s="971">
        <v>2311</v>
      </c>
      <c r="AG71" s="971"/>
      <c r="AH71" s="971"/>
      <c r="AI71" s="971"/>
      <c r="AJ71" s="971"/>
      <c r="AK71" s="971">
        <v>40</v>
      </c>
      <c r="AL71" s="971"/>
      <c r="AM71" s="971"/>
      <c r="AN71" s="971"/>
      <c r="AO71" s="971"/>
      <c r="AP71" s="971" t="s">
        <v>486</v>
      </c>
      <c r="AQ71" s="971"/>
      <c r="AR71" s="971"/>
      <c r="AS71" s="971"/>
      <c r="AT71" s="971"/>
      <c r="AU71" s="971" t="s">
        <v>486</v>
      </c>
      <c r="AV71" s="971"/>
      <c r="AW71" s="971"/>
      <c r="AX71" s="971"/>
      <c r="AY71" s="971"/>
      <c r="AZ71" s="972" t="s">
        <v>544</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259</v>
      </c>
      <c r="R72" s="971"/>
      <c r="S72" s="971"/>
      <c r="T72" s="971"/>
      <c r="U72" s="971"/>
      <c r="V72" s="971">
        <v>239</v>
      </c>
      <c r="W72" s="971"/>
      <c r="X72" s="971"/>
      <c r="Y72" s="971"/>
      <c r="Z72" s="971"/>
      <c r="AA72" s="971">
        <v>21</v>
      </c>
      <c r="AB72" s="971"/>
      <c r="AC72" s="971"/>
      <c r="AD72" s="971"/>
      <c r="AE72" s="971"/>
      <c r="AF72" s="971">
        <v>21</v>
      </c>
      <c r="AG72" s="971"/>
      <c r="AH72" s="971"/>
      <c r="AI72" s="971"/>
      <c r="AJ72" s="971"/>
      <c r="AK72" s="971" t="s">
        <v>486</v>
      </c>
      <c r="AL72" s="971"/>
      <c r="AM72" s="971"/>
      <c r="AN72" s="971"/>
      <c r="AO72" s="971"/>
      <c r="AP72" s="971">
        <v>1173</v>
      </c>
      <c r="AQ72" s="971"/>
      <c r="AR72" s="971"/>
      <c r="AS72" s="971"/>
      <c r="AT72" s="971"/>
      <c r="AU72" s="971" t="s">
        <v>486</v>
      </c>
      <c r="AV72" s="971"/>
      <c r="AW72" s="971"/>
      <c r="AX72" s="971"/>
      <c r="AY72" s="971"/>
      <c r="AZ72" s="972" t="s">
        <v>531</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3339</v>
      </c>
      <c r="R73" s="971"/>
      <c r="S73" s="971"/>
      <c r="T73" s="971"/>
      <c r="U73" s="971"/>
      <c r="V73" s="971">
        <v>3236</v>
      </c>
      <c r="W73" s="971"/>
      <c r="X73" s="971"/>
      <c r="Y73" s="971"/>
      <c r="Z73" s="971"/>
      <c r="AA73" s="971">
        <v>103</v>
      </c>
      <c r="AB73" s="971"/>
      <c r="AC73" s="971"/>
      <c r="AD73" s="971"/>
      <c r="AE73" s="971"/>
      <c r="AF73" s="971">
        <v>74</v>
      </c>
      <c r="AG73" s="971"/>
      <c r="AH73" s="971"/>
      <c r="AI73" s="971"/>
      <c r="AJ73" s="971"/>
      <c r="AK73" s="971">
        <v>49</v>
      </c>
      <c r="AL73" s="971"/>
      <c r="AM73" s="971"/>
      <c r="AN73" s="971"/>
      <c r="AO73" s="971"/>
      <c r="AP73" s="971">
        <v>1338</v>
      </c>
      <c r="AQ73" s="971"/>
      <c r="AR73" s="971"/>
      <c r="AS73" s="971"/>
      <c r="AT73" s="971"/>
      <c r="AU73" s="971">
        <v>609</v>
      </c>
      <c r="AV73" s="971"/>
      <c r="AW73" s="971"/>
      <c r="AX73" s="971"/>
      <c r="AY73" s="971"/>
      <c r="AZ73" s="972" t="s">
        <v>531</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2262.6179999999999</v>
      </c>
      <c r="R74" s="971"/>
      <c r="S74" s="971"/>
      <c r="T74" s="971"/>
      <c r="U74" s="971"/>
      <c r="V74" s="971">
        <v>2224.6640000000002</v>
      </c>
      <c r="W74" s="971"/>
      <c r="X74" s="971"/>
      <c r="Y74" s="971"/>
      <c r="Z74" s="971"/>
      <c r="AA74" s="971">
        <v>37.954000000000001</v>
      </c>
      <c r="AB74" s="971"/>
      <c r="AC74" s="971"/>
      <c r="AD74" s="971"/>
      <c r="AE74" s="971"/>
      <c r="AF74" s="971">
        <v>37.954000000000001</v>
      </c>
      <c r="AG74" s="971"/>
      <c r="AH74" s="971"/>
      <c r="AI74" s="971"/>
      <c r="AJ74" s="971"/>
      <c r="AK74" s="971" t="s">
        <v>486</v>
      </c>
      <c r="AL74" s="971"/>
      <c r="AM74" s="971"/>
      <c r="AN74" s="971"/>
      <c r="AO74" s="971"/>
      <c r="AP74" s="971" t="s">
        <v>486</v>
      </c>
      <c r="AQ74" s="971"/>
      <c r="AR74" s="971"/>
      <c r="AS74" s="971"/>
      <c r="AT74" s="971"/>
      <c r="AU74" s="971" t="s">
        <v>486</v>
      </c>
      <c r="AV74" s="971"/>
      <c r="AW74" s="971"/>
      <c r="AX74" s="971"/>
      <c r="AY74" s="971"/>
      <c r="AZ74" s="972" t="s">
        <v>531</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924950.43299999996</v>
      </c>
      <c r="R75" s="979"/>
      <c r="S75" s="979"/>
      <c r="T75" s="979"/>
      <c r="U75" s="980"/>
      <c r="V75" s="981">
        <v>909344.67599999998</v>
      </c>
      <c r="W75" s="979"/>
      <c r="X75" s="979"/>
      <c r="Y75" s="979"/>
      <c r="Z75" s="980"/>
      <c r="AA75" s="981">
        <v>15605.757</v>
      </c>
      <c r="AB75" s="979"/>
      <c r="AC75" s="979"/>
      <c r="AD75" s="979"/>
      <c r="AE75" s="980"/>
      <c r="AF75" s="981">
        <v>15605.757</v>
      </c>
      <c r="AG75" s="979"/>
      <c r="AH75" s="979"/>
      <c r="AI75" s="979"/>
      <c r="AJ75" s="980"/>
      <c r="AK75" s="981">
        <v>9689.6970000000001</v>
      </c>
      <c r="AL75" s="979"/>
      <c r="AM75" s="979"/>
      <c r="AN75" s="979"/>
      <c r="AO75" s="980"/>
      <c r="AP75" s="981" t="s">
        <v>486</v>
      </c>
      <c r="AQ75" s="979"/>
      <c r="AR75" s="979"/>
      <c r="AS75" s="979"/>
      <c r="AT75" s="980"/>
      <c r="AU75" s="981" t="s">
        <v>486</v>
      </c>
      <c r="AV75" s="979"/>
      <c r="AW75" s="979"/>
      <c r="AX75" s="979"/>
      <c r="AY75" s="980"/>
      <c r="AZ75" s="972" t="s">
        <v>545</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308</v>
      </c>
      <c r="R76" s="979"/>
      <c r="S76" s="979"/>
      <c r="T76" s="979"/>
      <c r="U76" s="980"/>
      <c r="V76" s="981">
        <v>290</v>
      </c>
      <c r="W76" s="979"/>
      <c r="X76" s="979"/>
      <c r="Y76" s="979"/>
      <c r="Z76" s="980"/>
      <c r="AA76" s="981">
        <v>18</v>
      </c>
      <c r="AB76" s="979"/>
      <c r="AC76" s="979"/>
      <c r="AD76" s="979"/>
      <c r="AE76" s="980"/>
      <c r="AF76" s="981">
        <v>18</v>
      </c>
      <c r="AG76" s="979"/>
      <c r="AH76" s="979"/>
      <c r="AI76" s="979"/>
      <c r="AJ76" s="980"/>
      <c r="AK76" s="981">
        <v>7</v>
      </c>
      <c r="AL76" s="979"/>
      <c r="AM76" s="979"/>
      <c r="AN76" s="979"/>
      <c r="AO76" s="980"/>
      <c r="AP76" s="981">
        <v>0</v>
      </c>
      <c r="AQ76" s="979"/>
      <c r="AR76" s="979"/>
      <c r="AS76" s="979"/>
      <c r="AT76" s="980"/>
      <c r="AU76" s="981" t="s">
        <v>486</v>
      </c>
      <c r="AV76" s="979"/>
      <c r="AW76" s="979"/>
      <c r="AX76" s="979"/>
      <c r="AY76" s="980"/>
      <c r="AZ76" s="972" t="s">
        <v>531</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555</v>
      </c>
      <c r="C77" s="975"/>
      <c r="D77" s="975"/>
      <c r="E77" s="975"/>
      <c r="F77" s="975"/>
      <c r="G77" s="975"/>
      <c r="H77" s="975"/>
      <c r="I77" s="975"/>
      <c r="J77" s="975"/>
      <c r="K77" s="975"/>
      <c r="L77" s="975"/>
      <c r="M77" s="975"/>
      <c r="N77" s="975"/>
      <c r="O77" s="975"/>
      <c r="P77" s="976"/>
      <c r="Q77" s="978">
        <v>22583.002</v>
      </c>
      <c r="R77" s="979"/>
      <c r="S77" s="979"/>
      <c r="T77" s="979"/>
      <c r="U77" s="980"/>
      <c r="V77" s="981">
        <v>21732.096000000001</v>
      </c>
      <c r="W77" s="979"/>
      <c r="X77" s="979"/>
      <c r="Y77" s="979"/>
      <c r="Z77" s="980"/>
      <c r="AA77" s="981">
        <v>850.90599999999995</v>
      </c>
      <c r="AB77" s="979"/>
      <c r="AC77" s="979"/>
      <c r="AD77" s="979"/>
      <c r="AE77" s="980"/>
      <c r="AF77" s="981">
        <v>850.90599999999995</v>
      </c>
      <c r="AG77" s="979"/>
      <c r="AH77" s="979"/>
      <c r="AI77" s="979"/>
      <c r="AJ77" s="980"/>
      <c r="AK77" s="981">
        <v>20.7</v>
      </c>
      <c r="AL77" s="979"/>
      <c r="AM77" s="979"/>
      <c r="AN77" s="979"/>
      <c r="AO77" s="980"/>
      <c r="AP77" s="981" t="s">
        <v>486</v>
      </c>
      <c r="AQ77" s="979"/>
      <c r="AR77" s="979"/>
      <c r="AS77" s="979"/>
      <c r="AT77" s="980"/>
      <c r="AU77" s="981" t="s">
        <v>486</v>
      </c>
      <c r="AV77" s="979"/>
      <c r="AW77" s="979"/>
      <c r="AX77" s="979"/>
      <c r="AY77" s="980"/>
      <c r="AZ77" s="972" t="s">
        <v>531</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555</v>
      </c>
      <c r="C78" s="975"/>
      <c r="D78" s="975"/>
      <c r="E78" s="975"/>
      <c r="F78" s="975"/>
      <c r="G78" s="975"/>
      <c r="H78" s="975"/>
      <c r="I78" s="975"/>
      <c r="J78" s="975"/>
      <c r="K78" s="975"/>
      <c r="L78" s="975"/>
      <c r="M78" s="975"/>
      <c r="N78" s="975"/>
      <c r="O78" s="975"/>
      <c r="P78" s="976"/>
      <c r="Q78" s="977">
        <v>137.75700000000001</v>
      </c>
      <c r="R78" s="971"/>
      <c r="S78" s="971"/>
      <c r="T78" s="971"/>
      <c r="U78" s="971"/>
      <c r="V78" s="971">
        <v>94.186000000000007</v>
      </c>
      <c r="W78" s="971"/>
      <c r="X78" s="971"/>
      <c r="Y78" s="971"/>
      <c r="Z78" s="971"/>
      <c r="AA78" s="971">
        <v>43.57</v>
      </c>
      <c r="AB78" s="971"/>
      <c r="AC78" s="971"/>
      <c r="AD78" s="971"/>
      <c r="AE78" s="971"/>
      <c r="AF78" s="971">
        <v>43.57</v>
      </c>
      <c r="AG78" s="971"/>
      <c r="AH78" s="971"/>
      <c r="AI78" s="971"/>
      <c r="AJ78" s="971"/>
      <c r="AK78" s="971" t="s">
        <v>486</v>
      </c>
      <c r="AL78" s="971"/>
      <c r="AM78" s="971"/>
      <c r="AN78" s="971"/>
      <c r="AO78" s="971"/>
      <c r="AP78" s="971" t="s">
        <v>486</v>
      </c>
      <c r="AQ78" s="971"/>
      <c r="AR78" s="971"/>
      <c r="AS78" s="971"/>
      <c r="AT78" s="971"/>
      <c r="AU78" s="971" t="s">
        <v>486</v>
      </c>
      <c r="AV78" s="971"/>
      <c r="AW78" s="971"/>
      <c r="AX78" s="971"/>
      <c r="AY78" s="971"/>
      <c r="AZ78" s="972" t="s">
        <v>546</v>
      </c>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19155</v>
      </c>
      <c r="AG88" s="959"/>
      <c r="AH88" s="959"/>
      <c r="AI88" s="959"/>
      <c r="AJ88" s="959"/>
      <c r="AK88" s="963"/>
      <c r="AL88" s="963"/>
      <c r="AM88" s="963"/>
      <c r="AN88" s="963"/>
      <c r="AO88" s="963"/>
      <c r="AP88" s="959">
        <f>SUM(AP68:AT78)</f>
        <v>23197</v>
      </c>
      <c r="AQ88" s="959"/>
      <c r="AR88" s="959"/>
      <c r="AS88" s="959"/>
      <c r="AT88" s="959"/>
      <c r="AU88" s="959">
        <f>SUM(AU68:AY78)</f>
        <v>8035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1689575</v>
      </c>
      <c r="AB110" s="889"/>
      <c r="AC110" s="889"/>
      <c r="AD110" s="889"/>
      <c r="AE110" s="890"/>
      <c r="AF110" s="891">
        <v>1679296</v>
      </c>
      <c r="AG110" s="889"/>
      <c r="AH110" s="889"/>
      <c r="AI110" s="889"/>
      <c r="AJ110" s="890"/>
      <c r="AK110" s="891">
        <v>1566032</v>
      </c>
      <c r="AL110" s="889"/>
      <c r="AM110" s="889"/>
      <c r="AN110" s="889"/>
      <c r="AO110" s="890"/>
      <c r="AP110" s="892">
        <v>11.7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16513183</v>
      </c>
      <c r="BR110" s="842"/>
      <c r="BS110" s="842"/>
      <c r="BT110" s="842"/>
      <c r="BU110" s="842"/>
      <c r="BV110" s="842">
        <v>15317419</v>
      </c>
      <c r="BW110" s="842"/>
      <c r="BX110" s="842"/>
      <c r="BY110" s="842"/>
      <c r="BZ110" s="842"/>
      <c r="CA110" s="842">
        <v>14677370</v>
      </c>
      <c r="CB110" s="842"/>
      <c r="CC110" s="842"/>
      <c r="CD110" s="842"/>
      <c r="CE110" s="842"/>
      <c r="CF110" s="866">
        <v>109.5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243402</v>
      </c>
      <c r="DH110" s="842"/>
      <c r="DI110" s="842"/>
      <c r="DJ110" s="842"/>
      <c r="DK110" s="842"/>
      <c r="DL110" s="842">
        <v>194722</v>
      </c>
      <c r="DM110" s="842"/>
      <c r="DN110" s="842"/>
      <c r="DO110" s="842"/>
      <c r="DP110" s="842"/>
      <c r="DQ110" s="842">
        <v>146042</v>
      </c>
      <c r="DR110" s="842"/>
      <c r="DS110" s="842"/>
      <c r="DT110" s="842"/>
      <c r="DU110" s="842"/>
      <c r="DV110" s="843">
        <v>1.1000000000000001</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243402</v>
      </c>
      <c r="BR111" s="817"/>
      <c r="BS111" s="817"/>
      <c r="BT111" s="817"/>
      <c r="BU111" s="817"/>
      <c r="BV111" s="817">
        <v>194722</v>
      </c>
      <c r="BW111" s="817"/>
      <c r="BX111" s="817"/>
      <c r="BY111" s="817"/>
      <c r="BZ111" s="817"/>
      <c r="CA111" s="817">
        <v>146042</v>
      </c>
      <c r="CB111" s="817"/>
      <c r="CC111" s="817"/>
      <c r="CD111" s="817"/>
      <c r="CE111" s="817"/>
      <c r="CF111" s="875">
        <v>1.1000000000000001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7476918</v>
      </c>
      <c r="BR113" s="817"/>
      <c r="BS113" s="817"/>
      <c r="BT113" s="817"/>
      <c r="BU113" s="817"/>
      <c r="BV113" s="817">
        <v>8005133</v>
      </c>
      <c r="BW113" s="817"/>
      <c r="BX113" s="817"/>
      <c r="BY113" s="817"/>
      <c r="BZ113" s="817"/>
      <c r="CA113" s="817">
        <v>8150746</v>
      </c>
      <c r="CB113" s="817"/>
      <c r="CC113" s="817"/>
      <c r="CD113" s="817"/>
      <c r="CE113" s="817"/>
      <c r="CF113" s="875">
        <v>60.8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458683</v>
      </c>
      <c r="AB114" s="780"/>
      <c r="AC114" s="780"/>
      <c r="AD114" s="780"/>
      <c r="AE114" s="781"/>
      <c r="AF114" s="782">
        <v>410073</v>
      </c>
      <c r="AG114" s="780"/>
      <c r="AH114" s="780"/>
      <c r="AI114" s="780"/>
      <c r="AJ114" s="781"/>
      <c r="AK114" s="782">
        <v>517864</v>
      </c>
      <c r="AL114" s="780"/>
      <c r="AM114" s="780"/>
      <c r="AN114" s="780"/>
      <c r="AO114" s="781"/>
      <c r="AP114" s="824">
        <v>3.9</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311538</v>
      </c>
      <c r="BR114" s="817"/>
      <c r="BS114" s="817"/>
      <c r="BT114" s="817"/>
      <c r="BU114" s="817"/>
      <c r="BV114" s="817">
        <v>582608</v>
      </c>
      <c r="BW114" s="817"/>
      <c r="BX114" s="817"/>
      <c r="BY114" s="817"/>
      <c r="BZ114" s="817"/>
      <c r="CA114" s="817">
        <v>722426</v>
      </c>
      <c r="CB114" s="817"/>
      <c r="CC114" s="817"/>
      <c r="CD114" s="817"/>
      <c r="CE114" s="817"/>
      <c r="CF114" s="875">
        <v>5.4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224907</v>
      </c>
      <c r="AB115" s="919"/>
      <c r="AC115" s="919"/>
      <c r="AD115" s="919"/>
      <c r="AE115" s="920"/>
      <c r="AF115" s="921">
        <v>48680</v>
      </c>
      <c r="AG115" s="919"/>
      <c r="AH115" s="919"/>
      <c r="AI115" s="919"/>
      <c r="AJ115" s="920"/>
      <c r="AK115" s="921">
        <v>48680</v>
      </c>
      <c r="AL115" s="919"/>
      <c r="AM115" s="919"/>
      <c r="AN115" s="919"/>
      <c r="AO115" s="920"/>
      <c r="AP115" s="922">
        <v>0.4</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2373165</v>
      </c>
      <c r="AB117" s="903"/>
      <c r="AC117" s="903"/>
      <c r="AD117" s="903"/>
      <c r="AE117" s="904"/>
      <c r="AF117" s="905">
        <v>2138049</v>
      </c>
      <c r="AG117" s="903"/>
      <c r="AH117" s="903"/>
      <c r="AI117" s="903"/>
      <c r="AJ117" s="904"/>
      <c r="AK117" s="905">
        <v>2132576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48680</v>
      </c>
      <c r="AB119" s="889"/>
      <c r="AC119" s="889"/>
      <c r="AD119" s="889"/>
      <c r="AE119" s="890"/>
      <c r="AF119" s="891">
        <v>48680</v>
      </c>
      <c r="AG119" s="889"/>
      <c r="AH119" s="889"/>
      <c r="AI119" s="889"/>
      <c r="AJ119" s="890"/>
      <c r="AK119" s="891">
        <v>48680</v>
      </c>
      <c r="AL119" s="889"/>
      <c r="AM119" s="889"/>
      <c r="AN119" s="889"/>
      <c r="AO119" s="890"/>
      <c r="AP119" s="892">
        <v>0.4</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24545041</v>
      </c>
      <c r="BR119" s="845"/>
      <c r="BS119" s="845"/>
      <c r="BT119" s="845"/>
      <c r="BU119" s="845"/>
      <c r="BV119" s="845">
        <v>24099882</v>
      </c>
      <c r="BW119" s="845"/>
      <c r="BX119" s="845"/>
      <c r="BY119" s="845"/>
      <c r="BZ119" s="845"/>
      <c r="CA119" s="845">
        <v>23696584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7195108</v>
      </c>
      <c r="BR120" s="842"/>
      <c r="BS120" s="842"/>
      <c r="BT120" s="842"/>
      <c r="BU120" s="842"/>
      <c r="BV120" s="842">
        <v>7399128</v>
      </c>
      <c r="BW120" s="842"/>
      <c r="BX120" s="842"/>
      <c r="BY120" s="842"/>
      <c r="BZ120" s="842"/>
      <c r="CA120" s="842">
        <v>6937368</v>
      </c>
      <c r="CB120" s="842"/>
      <c r="CC120" s="842"/>
      <c r="CD120" s="842"/>
      <c r="CE120" s="842"/>
      <c r="CF120" s="866">
        <v>51.7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176227</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3797732</v>
      </c>
      <c r="BR121" s="817"/>
      <c r="BS121" s="817"/>
      <c r="BT121" s="817"/>
      <c r="BU121" s="817"/>
      <c r="BV121" s="817">
        <v>4396101</v>
      </c>
      <c r="BW121" s="817"/>
      <c r="BX121" s="817"/>
      <c r="BY121" s="817"/>
      <c r="BZ121" s="817"/>
      <c r="CA121" s="817">
        <v>4525684</v>
      </c>
      <c r="CB121" s="817"/>
      <c r="CC121" s="817"/>
      <c r="CD121" s="817"/>
      <c r="CE121" s="817"/>
      <c r="CF121" s="875">
        <v>33.799999999999997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17346010</v>
      </c>
      <c r="BR122" s="845"/>
      <c r="BS122" s="845"/>
      <c r="BT122" s="845"/>
      <c r="BU122" s="845"/>
      <c r="BV122" s="845">
        <v>16754625</v>
      </c>
      <c r="BW122" s="845"/>
      <c r="BX122" s="845"/>
      <c r="BY122" s="845"/>
      <c r="BZ122" s="845"/>
      <c r="CA122" s="845">
        <v>16407702</v>
      </c>
      <c r="CB122" s="845"/>
      <c r="CC122" s="845"/>
      <c r="CD122" s="845"/>
      <c r="CE122" s="845"/>
      <c r="CF122" s="846">
        <v>122.4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448</v>
      </c>
      <c r="BP123" s="878"/>
      <c r="BQ123" s="832">
        <v>28338850</v>
      </c>
      <c r="BR123" s="833"/>
      <c r="BS123" s="833"/>
      <c r="BT123" s="833"/>
      <c r="BU123" s="833"/>
      <c r="BV123" s="833">
        <v>28549854</v>
      </c>
      <c r="BW123" s="833"/>
      <c r="BX123" s="833"/>
      <c r="BY123" s="833"/>
      <c r="BZ123" s="833"/>
      <c r="CA123" s="833">
        <v>27870754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267207</v>
      </c>
      <c r="AB128" s="801"/>
      <c r="AC128" s="801"/>
      <c r="AD128" s="801"/>
      <c r="AE128" s="802"/>
      <c r="AF128" s="803">
        <v>311286</v>
      </c>
      <c r="AG128" s="801"/>
      <c r="AH128" s="801"/>
      <c r="AI128" s="801"/>
      <c r="AJ128" s="802"/>
      <c r="AK128" s="803">
        <v>234000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13943013</v>
      </c>
      <c r="AB129" s="780"/>
      <c r="AC129" s="780"/>
      <c r="AD129" s="780"/>
      <c r="AE129" s="781"/>
      <c r="AF129" s="782">
        <v>14207608</v>
      </c>
      <c r="AG129" s="780"/>
      <c r="AH129" s="780"/>
      <c r="AI129" s="780"/>
      <c r="AJ129" s="781"/>
      <c r="AK129" s="782">
        <v>14656004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1304592</v>
      </c>
      <c r="AB130" s="780"/>
      <c r="AC130" s="780"/>
      <c r="AD130" s="780"/>
      <c r="AE130" s="781"/>
      <c r="AF130" s="782">
        <v>1294585</v>
      </c>
      <c r="AG130" s="780"/>
      <c r="AH130" s="780"/>
      <c r="AI130" s="780"/>
      <c r="AJ130" s="781"/>
      <c r="AK130" s="782">
        <v>1248023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12638421</v>
      </c>
      <c r="AB131" s="764"/>
      <c r="AC131" s="764"/>
      <c r="AD131" s="764"/>
      <c r="AE131" s="765"/>
      <c r="AF131" s="766">
        <v>12913023</v>
      </c>
      <c r="AG131" s="764"/>
      <c r="AH131" s="764"/>
      <c r="AI131" s="764"/>
      <c r="AJ131" s="765"/>
      <c r="AK131" s="766">
        <v>13407981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6.3407114050000004</v>
      </c>
      <c r="AB132" s="745"/>
      <c r="AC132" s="745"/>
      <c r="AD132" s="745"/>
      <c r="AE132" s="746"/>
      <c r="AF132" s="747">
        <v>4.1212498059999998</v>
      </c>
      <c r="AG132" s="745"/>
      <c r="AH132" s="745"/>
      <c r="AI132" s="745"/>
      <c r="AJ132" s="746"/>
      <c r="AK132" s="747">
        <v>4.8519833080000003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6.4</v>
      </c>
      <c r="AB133" s="724"/>
      <c r="AC133" s="724"/>
      <c r="AD133" s="724"/>
      <c r="AE133" s="725"/>
      <c r="AF133" s="723">
        <v>5.6</v>
      </c>
      <c r="AG133" s="724"/>
      <c r="AH133" s="724"/>
      <c r="AI133" s="724"/>
      <c r="AJ133" s="725"/>
      <c r="AK133" s="723">
        <v>5.0999999999999996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yLfo9d9T+n6VVOOZLYfQXq38U21uhfH3WGzHaFNt6Dk4l5gD9v8W3NvdG0Tj/YssSSysP+lSgnXCBbxc1e8Gw==" saltValue="SNbZA6KxLx8BjMd3/Zgr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62" zoomScaleNormal="85" zoomScaleSheetLayoutView="100" workbookViewId="0">
      <selection activeCell="CO93" sqref="CO9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D8nxTFn2YOLifrRkIWB43HPXT9HBDszckXvODqLK5X0fxlBGw+1Kk8pxT72YJ3k7KVFrwnTdWgvdGs1My8I8g==" saltValue="mbHU776yvODYnDHiI74sF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E34" zoomScaleNormal="100" zoomScaleSheetLayoutView="55" workbookViewId="0">
      <selection activeCell="BA89" sqref="BA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wml1olZuwaG36fgrrFd+IIDGTur9No+RPGJap/X2bH8aWFNIAIQpaDnag8O1/q4sPs1oi1W9cPvC7x/874PNA==" saltValue="xuJ7hITiwS8Ptx+ifuYSe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1" zoomScale="70" zoomScaleSheetLayoutView="70" workbookViewId="0">
      <selection activeCell="AO18" sqref="AO1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3926234</v>
      </c>
      <c r="AP9" s="269">
        <v>56221</v>
      </c>
      <c r="AQ9" s="270">
        <v>72348</v>
      </c>
      <c r="AR9" s="271">
        <v>-22.3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867117</v>
      </c>
      <c r="AP10" s="272">
        <v>12416</v>
      </c>
      <c r="AQ10" s="273">
        <v>6364</v>
      </c>
      <c r="AR10" s="274">
        <v>95.1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96046</v>
      </c>
      <c r="AP11" s="272">
        <v>1375</v>
      </c>
      <c r="AQ11" s="273">
        <v>1262</v>
      </c>
      <c r="AR11" s="274">
        <v>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227048</v>
      </c>
      <c r="AP13" s="272">
        <v>3251</v>
      </c>
      <c r="AQ13" s="273">
        <v>3257</v>
      </c>
      <c r="AR13" s="274">
        <v>-0.2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103105</v>
      </c>
      <c r="AP14" s="272">
        <v>1476</v>
      </c>
      <c r="AQ14" s="273">
        <v>1617</v>
      </c>
      <c r="AR14" s="274">
        <v>-8.6999999999999993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-227529</v>
      </c>
      <c r="AP15" s="272">
        <v>-3258</v>
      </c>
      <c r="AQ15" s="273">
        <v>-3947</v>
      </c>
      <c r="AR15" s="274">
        <v>-17.5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4992021</v>
      </c>
      <c r="AP16" s="272">
        <v>71482</v>
      </c>
      <c r="AQ16" s="273">
        <v>80912</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5.1100000000000003</v>
      </c>
      <c r="AP21" s="286">
        <v>6.71</v>
      </c>
      <c r="AQ21" s="287">
        <v>-1.6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98.4</v>
      </c>
      <c r="AP22" s="291">
        <v>98.3</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1566032</v>
      </c>
      <c r="AP32" s="300">
        <v>22424</v>
      </c>
      <c r="AQ32" s="301">
        <v>34344</v>
      </c>
      <c r="AR32" s="302">
        <v>-34.700000000000003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t="s">
        <v>486</v>
      </c>
      <c r="AP35" s="300" t="s">
        <v>486</v>
      </c>
      <c r="AQ35" s="301">
        <v>7806</v>
      </c>
      <c r="AR35" s="302" t="s">
        <v>486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517864</v>
      </c>
      <c r="AP36" s="300">
        <v>7415</v>
      </c>
      <c r="AQ36" s="301">
        <v>1690</v>
      </c>
      <c r="AR36" s="302">
        <v>338.8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48680</v>
      </c>
      <c r="AP37" s="300">
        <v>697</v>
      </c>
      <c r="AQ37" s="301">
        <v>666</v>
      </c>
      <c r="AR37" s="302">
        <v>4.7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-234000</v>
      </c>
      <c r="AP39" s="300">
        <v>-3351</v>
      </c>
      <c r="AQ39" s="301">
        <v>-5822</v>
      </c>
      <c r="AR39" s="302">
        <v>-42.4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-1248023</v>
      </c>
      <c r="AP40" s="300">
        <v>-17871</v>
      </c>
      <c r="AQ40" s="301">
        <v>-26710</v>
      </c>
      <c r="AR40" s="302">
        <v>-33.1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650553</v>
      </c>
      <c r="AP41" s="300">
        <v>9315</v>
      </c>
      <c r="AQ41" s="301">
        <v>11979</v>
      </c>
      <c r="AR41" s="302">
        <v>-22.2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2090631</v>
      </c>
      <c r="AN51" s="322">
        <v>29893</v>
      </c>
      <c r="AO51" s="323">
        <v>3.7</v>
      </c>
      <c r="AP51" s="324">
        <v>45483</v>
      </c>
      <c r="AQ51" s="325">
        <v>-0.2</v>
      </c>
      <c r="AR51" s="326">
        <v>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1497500</v>
      </c>
      <c r="AN52" s="330">
        <v>21412</v>
      </c>
      <c r="AO52" s="331">
        <v>25.2</v>
      </c>
      <c r="AP52" s="332">
        <v>24241</v>
      </c>
      <c r="AQ52" s="333">
        <v>0.4</v>
      </c>
      <c r="AR52" s="334">
        <v>24.8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1682107</v>
      </c>
      <c r="AN53" s="322">
        <v>24006</v>
      </c>
      <c r="AO53" s="323">
        <v>-19.7</v>
      </c>
      <c r="AP53" s="324">
        <v>45945</v>
      </c>
      <c r="AQ53" s="325">
        <v>1</v>
      </c>
      <c r="AR53" s="326">
        <v>-20.7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1154261</v>
      </c>
      <c r="AN54" s="330">
        <v>16473</v>
      </c>
      <c r="AO54" s="331">
        <v>-23.1</v>
      </c>
      <c r="AP54" s="332">
        <v>25180</v>
      </c>
      <c r="AQ54" s="333">
        <v>3.9</v>
      </c>
      <c r="AR54" s="334">
        <v>-27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1592606</v>
      </c>
      <c r="AN55" s="322">
        <v>22690</v>
      </c>
      <c r="AO55" s="323">
        <v>-5.5</v>
      </c>
      <c r="AP55" s="324">
        <v>44475</v>
      </c>
      <c r="AQ55" s="325">
        <v>-3.2</v>
      </c>
      <c r="AR55" s="326">
        <v>-2.2999999999999998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989391</v>
      </c>
      <c r="AN56" s="330">
        <v>14096</v>
      </c>
      <c r="AO56" s="331">
        <v>-14.4</v>
      </c>
      <c r="AP56" s="332">
        <v>24780</v>
      </c>
      <c r="AQ56" s="333">
        <v>-1.6</v>
      </c>
      <c r="AR56" s="334">
        <v>-12.8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1097237</v>
      </c>
      <c r="AN57" s="322">
        <v>15661</v>
      </c>
      <c r="AO57" s="323">
        <v>-31</v>
      </c>
      <c r="AP57" s="324">
        <v>45982</v>
      </c>
      <c r="AQ57" s="325">
        <v>3.4</v>
      </c>
      <c r="AR57" s="326">
        <v>-34.4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964707</v>
      </c>
      <c r="AN58" s="330">
        <v>13769</v>
      </c>
      <c r="AO58" s="331">
        <v>-2.2999999999999998</v>
      </c>
      <c r="AP58" s="332">
        <v>25583</v>
      </c>
      <c r="AQ58" s="333">
        <v>3.2</v>
      </c>
      <c r="AR58" s="334">
        <v>-5.5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2213216</v>
      </c>
      <c r="AN59" s="322">
        <v>31692</v>
      </c>
      <c r="AO59" s="323">
        <v>102.4</v>
      </c>
      <c r="AP59" s="324">
        <v>50538</v>
      </c>
      <c r="AQ59" s="325">
        <v>9.9</v>
      </c>
      <c r="AR59" s="326">
        <v>92.5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1628155</v>
      </c>
      <c r="AN60" s="330">
        <v>23314</v>
      </c>
      <c r="AO60" s="331">
        <v>69.3</v>
      </c>
      <c r="AP60" s="332">
        <v>29053</v>
      </c>
      <c r="AQ60" s="333">
        <v>13.6</v>
      </c>
      <c r="AR60" s="334">
        <v>55.7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1735159</v>
      </c>
      <c r="AN61" s="337">
        <v>24788</v>
      </c>
      <c r="AO61" s="338">
        <v>10</v>
      </c>
      <c r="AP61" s="339">
        <v>46485</v>
      </c>
      <c r="AQ61" s="340">
        <v>2.2000000000000002</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1246803</v>
      </c>
      <c r="AN62" s="330">
        <v>17813</v>
      </c>
      <c r="AO62" s="331">
        <v>10.9</v>
      </c>
      <c r="AP62" s="332">
        <v>25767</v>
      </c>
      <c r="AQ62" s="333">
        <v>3.9</v>
      </c>
      <c r="AR62" s="334">
        <v>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iMdqowbQvOntcYxd/pHxlRv4y62y5Jodu6bA9rURuuJA/QSCcBlNMe81bBEkBiDUAH9iNbLlkqZPLyh1i1pcg==" saltValue="owi58UCxBXZ2VtlysGWK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85" zoomScaleNormal="85" zoomScaleSheetLayoutView="55" workbookViewId="0">
      <selection activeCell="AE102" sqref="AE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kJjpTRufhDe5s8pNkwE44s8QtXX7TaxzuOe5HSEB3NlcTesSRM41Zg4qRGgsYwrHe2zC0fPCXH99efiExU1sNA==" saltValue="Kcx07rAuegDFngRgbnKV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85" zoomScaleNormal="85" zoomScaleSheetLayoutView="55" workbookViewId="0">
      <selection activeCell="AE101" sqref="AE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VY0PPJ7HPtdkjFc08Yi5REV/F43R+pS7yIXEAJujkFSvARqYlSt45X73Huy6GjR7f2AYdT/xoHVx6DM605Rkxg==" saltValue="GAOGW4ha2ExN5nvgW+UrA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2" zoomScaleNormal="10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10.25</v>
      </c>
      <c r="G47" s="12">
        <v>12.37</v>
      </c>
      <c r="H47" s="12">
        <v>14.52</v>
      </c>
      <c r="I47" s="12">
        <v>14.39</v>
      </c>
      <c r="J47" s="13">
        <v>13.71</v>
      </c>
    </row>
    <row r="48" spans="2:10" ht="57.75" customHeight="1" x14ac:dyDescent="0.15">
      <c r="B48" s="14"/>
      <c r="C48" s="1141" t="s">
        <v>4</v>
      </c>
      <c r="D48" s="1141"/>
      <c r="E48" s="1142"/>
      <c r="F48" s="15">
        <v>8.31</v>
      </c>
      <c r="G48" s="16">
        <v>8.65</v>
      </c>
      <c r="H48" s="16">
        <v>12.65</v>
      </c>
      <c r="I48" s="16">
        <v>8.42</v>
      </c>
      <c r="J48" s="17">
        <v>7.35</v>
      </c>
    </row>
    <row r="49" spans="2:10" ht="57.75" customHeight="1" thickBot="1" x14ac:dyDescent="0.2">
      <c r="B49" s="18"/>
      <c r="C49" s="1143" t="s">
        <v>5</v>
      </c>
      <c r="D49" s="1143"/>
      <c r="E49" s="1144"/>
      <c r="F49" s="19">
        <v>1.25</v>
      </c>
      <c r="G49" s="20">
        <v>3.53</v>
      </c>
      <c r="H49" s="20">
        <v>5.73</v>
      </c>
      <c r="I49" s="20" t="s">
        <v>529</v>
      </c>
      <c r="J49" s="21" t="s">
        <v>530</v>
      </c>
    </row>
    <row r="50" spans="2:10" x14ac:dyDescent="0.15"/>
  </sheetData>
  <sheetProtection algorithmName="SHA-512" hashValue="BAyO6P/4OXt819eGsspxhYAczWjDt+sc8c6I5TiF2C/RGju4yYatMTkCqDPMcOeNvBp8MLqtF8lnqyAHZvmPJg==" saltValue="exXN4UEDIbjaR8053Meik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野上　詩織</cp:lastModifiedBy>
  <cp:lastPrinted>2026-03-12T05:26:06Z</cp:lastPrinted>
  <dcterms:created xsi:type="dcterms:W3CDTF">2026-02-23T05:30:51Z</dcterms:created>
  <dcterms:modified xsi:type="dcterms:W3CDTF">2026-03-18T07:00:31Z</dcterms:modified>
  <cp:category/>
</cp:coreProperties>
</file>