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Y:\01.財政担当\01_庶務\02_県文書\10_市町村課：財政担当\14_R7\★R7統一的な公会計関係(市町村課調査・照会・回答）\10_【埼玉県市町村課】令和６年度財政状況資料集の作成及び提出について（依頼）\"/>
    </mc:Choice>
  </mc:AlternateContent>
  <xr:revisionPtr revIDLastSave="0" documentId="13_ncr:1_{C1623265-26B1-4230-95E4-CA55E4237618}" xr6:coauthVersionLast="47" xr6:coauthVersionMax="47" xr10:uidLastSave="{00000000-0000-0000-0000-000000000000}"/>
  <bookViews>
    <workbookView xWindow="20370" yWindow="-4635" windowWidth="29040" windowHeight="1584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O38" i="10"/>
  <c r="BE38" i="10"/>
  <c r="AM38" i="10"/>
  <c r="U38" i="10"/>
  <c r="CO37" i="10"/>
  <c r="BE37" i="10"/>
  <c r="AM37" i="10"/>
  <c r="U37" i="10"/>
  <c r="CO36" i="10"/>
  <c r="BE36" i="10"/>
  <c r="AM36" i="10"/>
  <c r="BE35" i="10"/>
  <c r="AM35" i="10"/>
  <c r="CO34" i="10"/>
  <c r="CO35" i="10" s="1"/>
  <c r="BW34" i="10"/>
  <c r="BW35" i="10" s="1"/>
  <c r="BW36" i="10" s="1"/>
  <c r="BW37" i="10" s="1"/>
  <c r="BW38" i="10" s="1"/>
  <c r="BW39" i="10" s="1"/>
  <c r="BW40" i="10" s="1"/>
  <c r="BW41" i="10" s="1"/>
  <c r="BW42" i="10" s="1"/>
  <c r="BW43" i="10" s="1"/>
  <c r="BE34" i="10"/>
  <c r="AM34" i="10"/>
  <c r="C34" i="10"/>
  <c r="C35" i="10" s="1"/>
  <c r="C36" i="10" l="1"/>
  <c r="C37" i="10" s="1"/>
  <c r="C38" i="10" s="1"/>
  <c r="C39"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<sst xmlns="http://schemas.openxmlformats.org/spreadsheetml/2006/main" count="1092" uniqueCount="568">
  <si>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</si>
  <si>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</si>
  <si>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</si>
  <si>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</si>
  <si>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</si>
  <si>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</si>
  <si>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</si>
  <si>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</si>
  <si>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</si>
  <si>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</si>
  <si>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</si>
  <si>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</si>
  <si>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</si>
  <si>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</si>
  <si>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</si>
  <si>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</si>
  <si>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</si>
  <si>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</si>
  <si>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</si>
  <si>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</si>
  <si>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</si>
  <si>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</si>
  <si>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</si>
  <si>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</si>
  <si>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</si>
  <si>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</si>
  <si>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</si>
  <si>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</si>
  <si>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</si>
  <si>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</si>
  <si>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</si>
  <si>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</si>
  <si>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</si>
  <si>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</si>
  <si>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</si>
  <si>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</si>
  <si>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</si>
  <si>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</si>
  <si>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</si>
  <si>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</si>
  <si>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</si>
  <si>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</si>
  <si>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</si>
  <si>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</si>
  <si>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</si>
  <si>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</si>
  <si>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</si>
  <si>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</si>
  <si>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</si>
  <si>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</si>
  <si>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</si>
  <si>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</si>
  <si>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</si>
  <si>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</si>
  <si>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</si>
  <si>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</si>
  <si>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</si>
  <si>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</si>
  <si>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</si>
  <si>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</si>
  <si>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</si>
  <si>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</si>
  <si>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</si>
  <si>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</si>
  <si>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</si>
  <si>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</si>
  <si>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</si>
  <si>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</si>
  <si>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</si>
  <si>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</si>
  <si>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</si>
  <si>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</si>
  <si>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</si>
  <si>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</si>
  <si>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</si>
  <si>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</si>
  <si>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</si>
  <si>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</si>
  <si>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</si>
  <si>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</si>
  <si>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</si>
  <si>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</si>
  <si>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</si>
  <si>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</si>
  <si>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</si>
  <si>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</si>
  <si>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</si>
  <si>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</si>
  <si>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</si>
  <si>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</si>
  <si>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</si>
  <si>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</si>
  <si>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</si>
  <si>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</si>
  <si>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坂戸市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</si>
  <si>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</si>
  <si>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</si>
  <si>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</si>
  <si>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</si>
  <si>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</si>
  <si>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</si>
  <si>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</si>
  <si>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</si>
  <si>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</si>
  <si>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</si>
  <si>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</si>
  <si>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</si>
  <si>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</si>
  <si>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</si>
  <si>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</si>
  <si>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</si>
  <si>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</si>
  <si>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</si>
  <si>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</si>
  <si>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</si>
  <si>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</si>
  <si>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</si>
  <si>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</si>
  <si>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</si>
  <si>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</si>
  <si>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</si>
  <si>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</si>
  <si>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</si>
  <si>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</si>
  <si>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</si>
  <si>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</si>
  <si>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</si>
  <si>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</si>
  <si>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</si>
  <si>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</si>
  <si>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</si>
  <si>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</si>
  <si>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</si>
  <si>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</si>
  <si>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</si>
  <si>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</si>
  <si>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</si>
  <si>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</si>
  <si>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</si>
  <si>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</si>
  <si>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</si>
  <si>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</si>
  <si>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</si>
  <si>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</si>
  <si>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</si>
  <si>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</si>
  <si>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</si>
  <si>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</si>
  <si>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</si>
  <si>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</si>
  <si>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</si>
  <si>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</si>
  <si>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</si>
  <si>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</si>
  <si>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</si>
  <si>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</si>
  <si>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</si>
  <si>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</si>
  <si>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</si>
  <si>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</si>
  <si>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</si>
  <si>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</si>
  <si>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</si>
  <si>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</si>
  <si>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</si>
  <si>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</si>
  <si>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</si>
  <si>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</si>
  <si>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</si>
  <si>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</si>
  <si>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</si>
  <si>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</si>
  <si>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</si>
  <si>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</si>
  <si>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</si>
  <si>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</si>
  <si>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</si>
  <si>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</si>
  <si>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</si>
  <si>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</si>
  <si>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</si>
  <si>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</si>
  <si>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</si>
  <si>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</si>
  <si>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</si>
  <si>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</si>
  <si>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</si>
  <si>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</si>
  <si>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</si>
  <si>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</si>
  <si>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</si>
  <si>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</si>
  <si>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</si>
  <si>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</si>
  <si>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</si>
  <si>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</si>
  <si>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</si>
  <si>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</si>
  <si>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</si>
  <si>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</si>
  <si>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</si>
  <si>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</si>
  <si>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</si>
  <si>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埼玉県坂戸市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</si>
  <si>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</si>
  <si>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</si>
  <si>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</si>
  <si>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</si>
  <si>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</si>
  <si>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</si>
  <si>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</si>
  <si>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</si>
  <si>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</si>
  <si>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</si>
  <si>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</si>
  <si>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</si>
  <si>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</si>
  <si>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</si>
  <si>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</si>
  <si>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</si>
  <si>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</si>
  <si>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</si>
  <si>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</si>
  <si>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</si>
  <si>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</si>
  <si>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</si>
  <si>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</si>
  <si>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</si>
  <si>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</si>
  <si>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</si>
  <si>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</si>
  <si>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</si>
  <si>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</si>
  <si>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</si>
  <si>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</si>
  <si>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</si>
  <si>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</si>
  <si>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</si>
  <si>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</si>
  <si>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</si>
  <si>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</si>
  <si>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</si>
  <si>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</si>
  <si>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</si>
  <si>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</si>
  <si>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</si>
  <si>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</si>
  <si>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</si>
  <si>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</si>
  <si>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</si>
  <si>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</si>
  <si>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</si>
  <si>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</si>
  <si>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</si>
  <si>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</si>
  <si>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</si>
  <si>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</si>
  <si>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</si>
  <si>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</si>
  <si>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</si>
  <si>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</si>
  <si>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</si>
  <si>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</si>
  <si>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</si>
  <si>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</si>
  <si>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</si>
  <si>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</si>
  <si>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</si>
  <si>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</si>
  <si>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</si>
  <si>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</si>
  <si>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</si>
  <si>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</si>
  <si>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</si>
  <si>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</si>
  <si>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</si>
  <si>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</si>
  <si>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</si>
  <si>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</si>
  <si>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</si>
  <si>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</si>
  <si>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</si>
  <si>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</si>
  <si>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</si>
  <si>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</si>
  <si>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</si>
  <si>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</si>
  <si>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</si>
  <si>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</si>
  <si>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</si>
  <si>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</si>
  <si>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</si>
  <si>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</si>
  <si>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</si>
  <si>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</si>
  <si>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</si>
  <si>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</si>
  <si>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</si>
  <si>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</si>
  <si>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</si>
  <si>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</si>
  <si>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</si>
  <si>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</si>
  <si>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</si>
  <si>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</si>
  <si>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</si>
  <si>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</si>
  <si>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</si>
  <si>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</si>
  <si>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</si>
  <si>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</si>
  <si>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</si>
  <si>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</si>
  <si>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</si>
  <si>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</si>
  <si>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</si>
  <si>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</si>
  <si>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</si>
  <si>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</si>
  <si>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</si>
  <si>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</si>
  <si>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</si>
  <si>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</si>
  <si>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</si>
  <si>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</si>
  <si>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</si>
  <si>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</si>
  <si>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</si>
  <si>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</si>
  <si>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</si>
  <si>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</si>
  <si>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</si>
  <si>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</si>
  <si>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</si>
  <si>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</si>
  <si>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</si>
  <si>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</si>
  <si>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</si>
  <si>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</si>
  <si>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</si>
  <si>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</si>
  <si>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</si>
  <si>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</si>
  <si>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</si>
  <si>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</si>
  <si>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</si>
  <si>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</si>
  <si>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</si>
  <si>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</si>
  <si>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</si>
  <si>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</si>
  <si>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</si>
  <si>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</si>
  <si>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</si>
  <si>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埼玉県坂戸市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</si>
  <si>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</si>
  <si>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</si>
  <si>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</si>
  <si>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</si>
  <si>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</si>
  <si>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</si>
  <si>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</si>
  <si>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</si>
  <si>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</si>
  <si>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</si>
  <si>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</si>
  <si>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</si>
  <si>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</si>
  <si>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</si>
  <si>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</si>
  <si>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</si>
  <si>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</si>
  <si>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</si>
  <si>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</si>
  <si>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</si>
  <si>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石井土地区画整理事業特別会計</t>
    <phoneticPr fontId="5"/>
  </si>
  <si>
    <t>坂戸中央２日の出町土地区画整理事業特別会計</t>
    <phoneticPr fontId="5"/>
  </si>
  <si>
    <t>片柳土地区画整理事業特別会計</t>
    <phoneticPr fontId="5"/>
  </si>
  <si>
    <t>関間四丁目土地区画整理事業特別会計</t>
    <phoneticPr fontId="5"/>
  </si>
  <si>
    <t>坂戸市、鶴ヶ島市外三組合公平委員会特別会計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</si>
  <si>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</si>
  <si>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</si>
  <si>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</si>
  <si>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</si>
  <si>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</si>
  <si>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</si>
  <si>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</si>
  <si>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</si>
  <si>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</si>
  <si>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</si>
  <si>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</si>
  <si>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</si>
  <si>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</si>
  <si>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</si>
  <si>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</si>
  <si>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</si>
  <si>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</si>
  <si>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</si>
  <si>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</si>
  <si>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</si>
  <si>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</si>
  <si>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</si>
  <si>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</si>
  <si>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</si>
  <si>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</si>
  <si>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</si>
  <si>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</si>
  <si>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</si>
  <si>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</si>
  <si>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</si>
  <si>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</si>
  <si>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</si>
  <si>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</si>
  <si>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</si>
  <si>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</si>
  <si>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</si>
  <si>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</si>
  <si>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</si>
  <si>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</si>
  <si>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</si>
  <si>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</si>
  <si>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</si>
  <si>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</si>
  <si>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</si>
  <si>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</si>
  <si>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</si>
  <si>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</si>
  <si>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</si>
  <si>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</si>
  <si>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</si>
  <si>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</si>
  <si>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</si>
  <si>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</si>
  <si>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</si>
  <si>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</si>
  <si>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</si>
  <si>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</si>
  <si>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</si>
  <si>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</si>
  <si>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</si>
  <si>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</si>
  <si>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</si>
  <si>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</si>
  <si>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</si>
  <si>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</si>
  <si>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</si>
  <si>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</si>
  <si>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</si>
  <si>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</si>
  <si>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</si>
  <si>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</si>
  <si>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</si>
  <si>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</si>
  <si>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</si>
  <si>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</si>
  <si>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</si>
  <si>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</si>
  <si>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</si>
  <si>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</si>
  <si>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</si>
  <si>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</si>
  <si>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</si>
  <si>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</si>
  <si>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</si>
  <si>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</si>
  <si>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</si>
  <si>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</si>
  <si>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</si>
  <si>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</si>
  <si>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</si>
  <si>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</si>
  <si>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</si>
  <si>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</si>
  <si>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</si>
  <si>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</si>
  <si>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</si>
  <si>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</si>
  <si>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</si>
  <si>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</si>
  <si>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</si>
  <si>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</si>
  <si>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</si>
  <si>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</si>
  <si>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</si>
  <si>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</si>
  <si>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</si>
  <si>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</si>
  <si>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</si>
  <si>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</si>
  <si>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</si>
  <si>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</si>
  <si>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</si>
  <si>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</si>
  <si>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</si>
  <si>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</si>
  <si>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</si>
  <si>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</si>
  <si>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</si>
  <si>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</si>
  <si>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</si>
  <si>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</si>
  <si>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</si>
  <si>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</si>
  <si>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</si>
  <si>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</si>
  <si>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</si>
  <si>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</si>
  <si>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</si>
  <si>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</si>
  <si>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</si>
  <si>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</si>
  <si>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</si>
  <si>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</si>
  <si>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</si>
  <si>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</si>
  <si>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</si>
  <si>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</si>
  <si>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</si>
  <si>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</si>
  <si>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</si>
  <si>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</si>
  <si>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</si>
  <si>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</si>
  <si>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</si>
  <si>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</si>
  <si>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</si>
  <si>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</si>
  <si>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</si>
  <si>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</si>
  <si>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</si>
  <si>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0.41</t>
  </si>
  <si>
    <t>▲ 2.58</t>
  </si>
  <si>
    <t>▲ 2.95</t>
  </si>
  <si>
    <t>一般会計</t>
  </si>
  <si>
    <t>介護保険特別会計</t>
  </si>
  <si>
    <t>国民健康保険特別会計</t>
  </si>
  <si>
    <t>石井土地区画整理事業特別会計</t>
  </si>
  <si>
    <t>後期高齢者医療特別会計</t>
  </si>
  <si>
    <t>関間四丁目土地区画整理事業特別会計</t>
  </si>
  <si>
    <t>片柳土地区画整理事業特別会計</t>
  </si>
  <si>
    <t>坂戸中央２日の出町土地区画整理事業特別会計</t>
  </si>
  <si>
    <t>その他会計（赤字）</t>
  </si>
  <si>
    <t>その他会計（黒字）</t>
  </si>
  <si>
    <t>R02</t>
    <phoneticPr fontId="5"/>
  </si>
  <si>
    <t>R03</t>
    <phoneticPr fontId="5"/>
  </si>
  <si>
    <t>R04</t>
    <phoneticPr fontId="5"/>
  </si>
  <si>
    <t>R05</t>
    <phoneticPr fontId="5"/>
  </si>
  <si>
    <t>R06</t>
    <phoneticPr fontId="5"/>
  </si>
  <si>
    <t>-</t>
    <phoneticPr fontId="2"/>
  </si>
  <si>
    <t>坂戸、鶴ヶ島水道企業団</t>
    <phoneticPr fontId="38"/>
  </si>
  <si>
    <t>坂戸、鶴ヶ島下水道組合</t>
    <phoneticPr fontId="38"/>
  </si>
  <si>
    <t>坂戸地区衛生組合</t>
    <phoneticPr fontId="38"/>
  </si>
  <si>
    <t>坂戸・鶴ケ島消防組合</t>
    <phoneticPr fontId="38"/>
  </si>
  <si>
    <t>広域静苑組合</t>
    <phoneticPr fontId="38"/>
  </si>
  <si>
    <t>埼玉県後期高齢者医療広域連合</t>
    <phoneticPr fontId="38"/>
  </si>
  <si>
    <t>埼玉県市町村総合事務組合</t>
    <phoneticPr fontId="38"/>
  </si>
  <si>
    <t>彩の国さいたま人づくり広域連合</t>
    <phoneticPr fontId="38"/>
  </si>
  <si>
    <t>法適用企業</t>
    <rPh sb="0" eb="1">
      <t>ホウ</t>
    </rPh>
    <rPh sb="1" eb="3">
      <t>テキヨウ</t>
    </rPh>
    <rPh sb="3" eb="5">
      <t>キギョウ</t>
    </rPh>
    <phoneticPr fontId="38"/>
  </si>
  <si>
    <t>一般会計</t>
    <rPh sb="0" eb="4">
      <t>イッパンカイケイ</t>
    </rPh>
    <phoneticPr fontId="38"/>
  </si>
  <si>
    <t>特別会計</t>
    <rPh sb="0" eb="4">
      <t>トクベツカイケイ</t>
    </rPh>
    <phoneticPr fontId="38"/>
  </si>
  <si>
    <t>交通災害特別会計</t>
    <rPh sb="0" eb="2">
      <t>コウツウ</t>
    </rPh>
    <rPh sb="2" eb="4">
      <t>サイガイ</t>
    </rPh>
    <rPh sb="4" eb="6">
      <t>トクベツ</t>
    </rPh>
    <rPh sb="6" eb="8">
      <t>カイケイ</t>
    </rPh>
    <phoneticPr fontId="38"/>
  </si>
  <si>
    <t>坂戸市土地開発公社</t>
    <rPh sb="0" eb="3">
      <t>サカドシ</t>
    </rPh>
    <rPh sb="3" eb="7">
      <t>トチカイハツ</t>
    </rPh>
    <rPh sb="7" eb="9">
      <t>コウシャ</t>
    </rPh>
    <phoneticPr fontId="38"/>
  </si>
  <si>
    <t>川越市総合卸売市場㈱</t>
    <rPh sb="0" eb="3">
      <t>カワゴエシ</t>
    </rPh>
    <rPh sb="3" eb="5">
      <t>ソウゴウ</t>
    </rPh>
    <rPh sb="5" eb="7">
      <t>オロシウリ</t>
    </rPh>
    <rPh sb="7" eb="9">
      <t>シジョウ</t>
    </rPh>
    <phoneticPr fontId="38"/>
  </si>
  <si>
    <t>公共施設整備基金</t>
    <rPh sb="0" eb="2">
      <t>コウキョウ</t>
    </rPh>
    <rPh sb="2" eb="4">
      <t>シセツ</t>
    </rPh>
    <rPh sb="4" eb="6">
      <t>セイビ</t>
    </rPh>
    <rPh sb="6" eb="8">
      <t>キキン</t>
    </rPh>
    <phoneticPr fontId="5"/>
  </si>
  <si>
    <t>まちづくり応援基金</t>
    <rPh sb="5" eb="7">
      <t>オウエン</t>
    </rPh>
    <rPh sb="7" eb="9">
      <t>キキン</t>
    </rPh>
    <phoneticPr fontId="5"/>
  </si>
  <si>
    <t>緑と花と清流基金</t>
    <rPh sb="0" eb="1">
      <t>ミドリ</t>
    </rPh>
    <rPh sb="2" eb="3">
      <t>ハナ</t>
    </rPh>
    <rPh sb="4" eb="6">
      <t>セイリュウ</t>
    </rPh>
    <rPh sb="6" eb="8">
      <t>キキン</t>
    </rPh>
    <phoneticPr fontId="5"/>
  </si>
  <si>
    <t>森林環境整備基金</t>
    <rPh sb="0" eb="4">
      <t>シンリンカンキョウ</t>
    </rPh>
    <rPh sb="4" eb="6">
      <t>セイビ</t>
    </rPh>
    <rPh sb="6" eb="8">
      <t>キキン</t>
    </rPh>
    <phoneticPr fontId="5"/>
  </si>
  <si>
    <t>地域福祉基金</t>
    <rPh sb="0" eb="4">
      <t>チイキフクシ</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</si>
</sst>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14" fillId="0" borderId="0" applyFont="0" applyFill="0" applyBorder="0" applyAlignment="0" applyProtection="0">
      <alignment vertical="center"/>
    </xf>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桁区切り 2" xfId="20" xr:uid="{C774EA62-D05F-4916-9825-75E15AE6980D}"/>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9E54-4D95-86A4-A04D34606C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26456</c:v>
                </c:pt>
                <c:pt idx="1">
                  <c:v>25076</c:v>
                </c:pt>
                <c:pt idx="2">
                  <c:v>27588</c:v>
                </c:pt>
                <c:pt idx="3">
                  <c:v>34705</c:v>
                </c:pt>
                <c:pt idx="4">
                  <c:v>30322</c:v>
                </c:pt>
              </c:numCache>
            </c:numRef>
          </c:val>
          <c:smooth val="0"/>
          <c:extLst>
            <c:ext xmlns:c16="http://schemas.microsoft.com/office/drawing/2014/chart" uri="{C3380CC4-5D6E-409C-BE32-E72D297353CC}">
              <c16:uniqueId val="{00000001-9E54-4D95-86A4-A04D34606C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6.56</c:v>
                </c:pt>
                <c:pt idx="1">
                  <c:v>12.78</c:v>
                </c:pt>
                <c:pt idx="2">
                  <c:v>10.63</c:v>
                </c:pt>
                <c:pt idx="3">
                  <c:v>8.4700000000000006</c:v>
                </c:pt>
                <c:pt idx="4">
                  <c:v>9.5299999999999994</c:v>
                </c:pt>
              </c:numCache>
            </c:numRef>
          </c:val>
          <c:extLst>
            <c:ext xmlns:c16="http://schemas.microsoft.com/office/drawing/2014/chart" uri="{C3380CC4-5D6E-409C-BE32-E72D297353CC}">
              <c16:uniqueId val="{00000000-CB5E-47C2-8DEC-369F764DF8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20.54</c:v>
                </c:pt>
                <c:pt idx="1">
                  <c:v>20.7</c:v>
                </c:pt>
                <c:pt idx="2">
                  <c:v>24.6</c:v>
                </c:pt>
                <c:pt idx="3">
                  <c:v>23.76</c:v>
                </c:pt>
                <c:pt idx="4">
                  <c:v>18.91</c:v>
                </c:pt>
              </c:numCache>
            </c:numRef>
          </c:val>
          <c:extLst>
            <c:ext xmlns:c16="http://schemas.microsoft.com/office/drawing/2014/chart" uri="{C3380CC4-5D6E-409C-BE32-E72D297353CC}">
              <c16:uniqueId val="{00000001-CB5E-47C2-8DEC-369F764DF8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-0.41</c:v>
                </c:pt>
                <c:pt idx="1">
                  <c:v>7.88</c:v>
                </c:pt>
                <c:pt idx="2">
                  <c:v>1.04</c:v>
                </c:pt>
                <c:pt idx="3">
                  <c:v>-2.58</c:v>
                </c:pt>
                <c:pt idx="4">
                  <c:v>-2.95</c:v>
                </c:pt>
              </c:numCache>
            </c:numRef>
          </c:val>
          <c:smooth val="0"/>
          <c:extLst>
            <c:ext xmlns:c16="http://schemas.microsoft.com/office/drawing/2014/chart" uri="{C3380CC4-5D6E-409C-BE32-E72D297353CC}">
              <c16:uniqueId val="{00000002-CB5E-47C2-8DEC-369F764DF8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EF8-4F20-9F01-AABC259984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F8-4F20-9F01-AABC259984EB}"/>
            </c:ext>
          </c:extLst>
        </c:ser>
        <c:ser>
          <c:idx val="2"/>
          <c:order val="2"/>
          <c:tx>
            <c:strRef>
              <c:f>データシート!$A$29</c:f>
              <c:strCache>
                <c:ptCount val="1"/>
                <c:pt idx="0">
                  <c:v>坂戸中央２日の出町土地区画整理事業特別会計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0.28000000000000003</c:v>
                </c:pt>
                <c:pt idx="4">
                  <c:v>#N/A</c:v>
                </c:pt>
                <c:pt idx="5">
                  <c:v>0.2</c:v>
                </c:pt>
                <c:pt idx="6">
                  <c:v>#N/A</c:v>
                </c:pt>
                <c:pt idx="7">
                  <c:v>0.12</c:v>
                </c:pt>
                <c:pt idx="8">
                  <c:v>#N/A</c:v>
                </c:pt>
                <c:pt idx="9">
                  <c:v>7.0000000000000007E-2</c:v>
                </c:pt>
              </c:numCache>
            </c:numRef>
          </c:val>
          <c:extLst>
            <c:ext xmlns:c16="http://schemas.microsoft.com/office/drawing/2014/chart" uri="{C3380CC4-5D6E-409C-BE32-E72D297353CC}">
              <c16:uniqueId val="{00000002-DEF8-4F20-9F01-AABC259984EB}"/>
            </c:ext>
          </c:extLst>
        </c:ser>
        <c:ser>
          <c:idx val="3"/>
          <c:order val="3"/>
          <c:tx>
            <c:strRef>
              <c:f>データシート!$A$30</c:f>
              <c:strCache>
                <c:ptCount val="1"/>
                <c:pt idx="0">
                  <c:v>片柳土地区画整理事業特別会計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0.49</c:v>
                </c:pt>
                <c:pt idx="2">
                  <c:v>#N/A</c:v>
                </c:pt>
                <c:pt idx="3">
                  <c:v>0.27</c:v>
                </c:pt>
                <c:pt idx="4">
                  <c:v>#N/A</c:v>
                </c:pt>
                <c:pt idx="5">
                  <c:v>0.1</c:v>
                </c:pt>
                <c:pt idx="6">
                  <c:v>#N/A</c:v>
                </c:pt>
                <c:pt idx="7">
                  <c:v>0.23</c:v>
                </c:pt>
                <c:pt idx="8">
                  <c:v>#N/A</c:v>
                </c:pt>
                <c:pt idx="9">
                  <c:v>0.1</c:v>
                </c:pt>
              </c:numCache>
            </c:numRef>
          </c:val>
          <c:extLst>
            <c:ext xmlns:c16="http://schemas.microsoft.com/office/drawing/2014/chart" uri="{C3380CC4-5D6E-409C-BE32-E72D297353CC}">
              <c16:uniqueId val="{00000003-DEF8-4F20-9F01-AABC259984EB}"/>
            </c:ext>
          </c:extLst>
        </c:ser>
        <c:ser>
          <c:idx val="4"/>
          <c:order val="4"/>
          <c:tx>
            <c:strRef>
              <c:f>データシート!$A$31</c:f>
              <c:strCache>
                <c:ptCount val="1"/>
                <c:pt idx="0">
                  <c:v>関間四丁目土地区画整理事業特別会計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0.36</c:v>
                </c:pt>
                <c:pt idx="2">
                  <c:v>#N/A</c:v>
                </c:pt>
                <c:pt idx="3">
                  <c:v>0.75</c:v>
                </c:pt>
                <c:pt idx="4">
                  <c:v>#N/A</c:v>
                </c:pt>
                <c:pt idx="5">
                  <c:v>0.78</c:v>
                </c:pt>
                <c:pt idx="6">
                  <c:v>#N/A</c:v>
                </c:pt>
                <c:pt idx="7">
                  <c:v>0.16</c:v>
                </c:pt>
                <c:pt idx="8">
                  <c:v>#N/A</c:v>
                </c:pt>
                <c:pt idx="9">
                  <c:v>0.1</c:v>
                </c:pt>
              </c:numCache>
            </c:numRef>
          </c:val>
          <c:extLst>
            <c:ext xmlns:c16="http://schemas.microsoft.com/office/drawing/2014/chart" uri="{C3380CC4-5D6E-409C-BE32-E72D297353CC}">
              <c16:uniqueId val="{00000004-DEF8-4F20-9F01-AABC259984E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0.17</c:v>
                </c:pt>
                <c:pt idx="4">
                  <c:v>#N/A</c:v>
                </c:pt>
                <c:pt idx="5">
                  <c:v>0.2</c:v>
                </c:pt>
                <c:pt idx="6">
                  <c:v>#N/A</c:v>
                </c:pt>
                <c:pt idx="7">
                  <c:v>0.2</c:v>
                </c:pt>
                <c:pt idx="8">
                  <c:v>#N/A</c:v>
                </c:pt>
                <c:pt idx="9">
                  <c:v>0.23</c:v>
                </c:pt>
              </c:numCache>
            </c:numRef>
          </c:val>
          <c:extLst>
            <c:ext xmlns:c16="http://schemas.microsoft.com/office/drawing/2014/chart" uri="{C3380CC4-5D6E-409C-BE32-E72D297353CC}">
              <c16:uniqueId val="{00000005-DEF8-4F20-9F01-AABC259984EB}"/>
            </c:ext>
          </c:extLst>
        </c:ser>
        <c:ser>
          <c:idx val="6"/>
          <c:order val="6"/>
          <c:tx>
            <c:strRef>
              <c:f>データシート!$A$33</c:f>
              <c:strCache>
                <c:ptCount val="1"/>
                <c:pt idx="0">
                  <c:v>石井土地区画整理事業特別会計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0.26</c:v>
                </c:pt>
                <c:pt idx="2">
                  <c:v>#N/A</c:v>
                </c:pt>
                <c:pt idx="3">
                  <c:v>0.14000000000000001</c:v>
                </c:pt>
                <c:pt idx="4">
                  <c:v>#N/A</c:v>
                </c:pt>
                <c:pt idx="5">
                  <c:v>0.28999999999999998</c:v>
                </c:pt>
                <c:pt idx="6">
                  <c:v>#N/A</c:v>
                </c:pt>
                <c:pt idx="7">
                  <c:v>0.27</c:v>
                </c:pt>
                <c:pt idx="8">
                  <c:v>#N/A</c:v>
                </c:pt>
                <c:pt idx="9">
                  <c:v>0.28000000000000003</c:v>
                </c:pt>
              </c:numCache>
            </c:numRef>
          </c:val>
          <c:extLst>
            <c:ext xmlns:c16="http://schemas.microsoft.com/office/drawing/2014/chart" uri="{C3380CC4-5D6E-409C-BE32-E72D297353CC}">
              <c16:uniqueId val="{00000006-DEF8-4F20-9F01-AABC259984E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2.16</c:v>
                </c:pt>
                <c:pt idx="2">
                  <c:v>#N/A</c:v>
                </c:pt>
                <c:pt idx="3">
                  <c:v>2.1800000000000002</c:v>
                </c:pt>
                <c:pt idx="4">
                  <c:v>#N/A</c:v>
                </c:pt>
                <c:pt idx="5">
                  <c:v>1.65</c:v>
                </c:pt>
                <c:pt idx="6">
                  <c:v>#N/A</c:v>
                </c:pt>
                <c:pt idx="7">
                  <c:v>0.74</c:v>
                </c:pt>
                <c:pt idx="8">
                  <c:v>#N/A</c:v>
                </c:pt>
                <c:pt idx="9">
                  <c:v>0.8</c:v>
                </c:pt>
              </c:numCache>
            </c:numRef>
          </c:val>
          <c:extLst>
            <c:ext xmlns:c16="http://schemas.microsoft.com/office/drawing/2014/chart" uri="{C3380CC4-5D6E-409C-BE32-E72D297353CC}">
              <c16:uniqueId val="{00000007-DEF8-4F20-9F01-AABC259984E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2.92</c:v>
                </c:pt>
                <c:pt idx="2">
                  <c:v>#N/A</c:v>
                </c:pt>
                <c:pt idx="3">
                  <c:v>1.03</c:v>
                </c:pt>
                <c:pt idx="4">
                  <c:v>#N/A</c:v>
                </c:pt>
                <c:pt idx="5">
                  <c:v>2.11</c:v>
                </c:pt>
                <c:pt idx="6">
                  <c:v>#N/A</c:v>
                </c:pt>
                <c:pt idx="7">
                  <c:v>1.41</c:v>
                </c:pt>
                <c:pt idx="8">
                  <c:v>#N/A</c:v>
                </c:pt>
                <c:pt idx="9">
                  <c:v>1.46</c:v>
                </c:pt>
              </c:numCache>
            </c:numRef>
          </c:val>
          <c:extLst>
            <c:ext xmlns:c16="http://schemas.microsoft.com/office/drawing/2014/chart" uri="{C3380CC4-5D6E-409C-BE32-E72D297353CC}">
              <c16:uniqueId val="{00000008-DEF8-4F20-9F01-AABC259984E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6.56</c:v>
                </c:pt>
                <c:pt idx="2">
                  <c:v>#N/A</c:v>
                </c:pt>
                <c:pt idx="3">
                  <c:v>12.78</c:v>
                </c:pt>
                <c:pt idx="4">
                  <c:v>#N/A</c:v>
                </c:pt>
                <c:pt idx="5">
                  <c:v>10.63</c:v>
                </c:pt>
                <c:pt idx="6">
                  <c:v>#N/A</c:v>
                </c:pt>
                <c:pt idx="7">
                  <c:v>8.4600000000000009</c:v>
                </c:pt>
                <c:pt idx="8">
                  <c:v>#N/A</c:v>
                </c:pt>
                <c:pt idx="9">
                  <c:v>9.5299999999999994</c:v>
                </c:pt>
              </c:numCache>
            </c:numRef>
          </c:val>
          <c:extLst>
            <c:ext xmlns:c16="http://schemas.microsoft.com/office/drawing/2014/chart" uri="{C3380CC4-5D6E-409C-BE32-E72D297353CC}">
              <c16:uniqueId val="{00000009-DEF8-4F20-9F01-AABC259984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2528</c:v>
                </c:pt>
                <c:pt idx="5">
                  <c:v>2525</c:v>
                </c:pt>
                <c:pt idx="8">
                  <c:v>2497</c:v>
                </c:pt>
                <c:pt idx="11">
                  <c:v>2384</c:v>
                </c:pt>
                <c:pt idx="14">
                  <c:v>2343</c:v>
                </c:pt>
              </c:numCache>
            </c:numRef>
          </c:val>
          <c:extLst>
            <c:ext xmlns:c16="http://schemas.microsoft.com/office/drawing/2014/chart" uri="{C3380CC4-5D6E-409C-BE32-E72D297353CC}">
              <c16:uniqueId val="{00000000-9816-4ADC-A129-50DBFEF2F1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16-4ADC-A129-50DBFEF2F1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816-4ADC-A129-50DBFEF2F1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555</c:v>
                </c:pt>
                <c:pt idx="3">
                  <c:v>597</c:v>
                </c:pt>
                <c:pt idx="6">
                  <c:v>526</c:v>
                </c:pt>
                <c:pt idx="9">
                  <c:v>531</c:v>
                </c:pt>
                <c:pt idx="12">
                  <c:v>504</c:v>
                </c:pt>
              </c:numCache>
            </c:numRef>
          </c:val>
          <c:extLst>
            <c:ext xmlns:c16="http://schemas.microsoft.com/office/drawing/2014/chart" uri="{C3380CC4-5D6E-409C-BE32-E72D297353CC}">
              <c16:uniqueId val="{00000003-9816-4ADC-A129-50DBFEF2F1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16-4ADC-A129-50DBFEF2F1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16-4ADC-A129-50DBFEF2F1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16-4ADC-A129-50DBFEF2F1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3099</c:v>
                </c:pt>
                <c:pt idx="3">
                  <c:v>3335</c:v>
                </c:pt>
                <c:pt idx="6">
                  <c:v>3572</c:v>
                </c:pt>
                <c:pt idx="9">
                  <c:v>3508</c:v>
                </c:pt>
                <c:pt idx="12">
                  <c:v>3433</c:v>
                </c:pt>
              </c:numCache>
            </c:numRef>
          </c:val>
          <c:extLst>
            <c:ext xmlns:c16="http://schemas.microsoft.com/office/drawing/2014/chart" uri="{C3380CC4-5D6E-409C-BE32-E72D297353CC}">
              <c16:uniqueId val="{00000007-9816-4ADC-A129-50DBFEF2F1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1126</c:v>
                </c:pt>
                <c:pt idx="2">
                  <c:v>#N/A</c:v>
                </c:pt>
                <c:pt idx="3">
                  <c:v>#N/A</c:v>
                </c:pt>
                <c:pt idx="4">
                  <c:v>1407</c:v>
                </c:pt>
                <c:pt idx="5">
                  <c:v>#N/A</c:v>
                </c:pt>
                <c:pt idx="6">
                  <c:v>#N/A</c:v>
                </c:pt>
                <c:pt idx="7">
                  <c:v>1601</c:v>
                </c:pt>
                <c:pt idx="8">
                  <c:v>#N/A</c:v>
                </c:pt>
                <c:pt idx="9">
                  <c:v>#N/A</c:v>
                </c:pt>
                <c:pt idx="10">
                  <c:v>1655</c:v>
                </c:pt>
                <c:pt idx="11">
                  <c:v>#N/A</c:v>
                </c:pt>
                <c:pt idx="12">
                  <c:v>#N/A</c:v>
                </c:pt>
                <c:pt idx="13">
                  <c:v>1594</c:v>
                </c:pt>
                <c:pt idx="14">
                  <c:v>#N/A</c:v>
                </c:pt>
              </c:numCache>
            </c:numRef>
          </c:val>
          <c:smooth val="0"/>
          <c:extLst>
            <c:ext xmlns:c16="http://schemas.microsoft.com/office/drawing/2014/chart" uri="{C3380CC4-5D6E-409C-BE32-E72D297353CC}">
              <c16:uniqueId val="{00000008-9816-4ADC-A129-50DBFEF2F1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24941</c:v>
                </c:pt>
                <c:pt idx="5">
                  <c:v>25242</c:v>
                </c:pt>
                <c:pt idx="8">
                  <c:v>24521</c:v>
                </c:pt>
                <c:pt idx="11">
                  <c:v>23420</c:v>
                </c:pt>
                <c:pt idx="14">
                  <c:v>21987</c:v>
                </c:pt>
              </c:numCache>
            </c:numRef>
          </c:val>
          <c:extLst>
            <c:ext xmlns:c16="http://schemas.microsoft.com/office/drawing/2014/chart" uri="{C3380CC4-5D6E-409C-BE32-E72D297353CC}">
              <c16:uniqueId val="{00000000-BEE3-4CC1-900B-9E2409CF94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4611</c:v>
                </c:pt>
                <c:pt idx="5">
                  <c:v>4477</c:v>
                </c:pt>
                <c:pt idx="8">
                  <c:v>4188</c:v>
                </c:pt>
                <c:pt idx="11">
                  <c:v>4106</c:v>
                </c:pt>
                <c:pt idx="14">
                  <c:v>4008</c:v>
                </c:pt>
              </c:numCache>
            </c:numRef>
          </c:val>
          <c:extLst>
            <c:ext xmlns:c16="http://schemas.microsoft.com/office/drawing/2014/chart" uri="{C3380CC4-5D6E-409C-BE32-E72D297353CC}">
              <c16:uniqueId val="{00000001-BEE3-4CC1-900B-9E2409CF94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7263</c:v>
                </c:pt>
                <c:pt idx="5">
                  <c:v>8438</c:v>
                </c:pt>
                <c:pt idx="8">
                  <c:v>9444</c:v>
                </c:pt>
                <c:pt idx="11">
                  <c:v>9390</c:v>
                </c:pt>
                <c:pt idx="14">
                  <c:v>8093</c:v>
                </c:pt>
              </c:numCache>
            </c:numRef>
          </c:val>
          <c:extLst>
            <c:ext xmlns:c16="http://schemas.microsoft.com/office/drawing/2014/chart" uri="{C3380CC4-5D6E-409C-BE32-E72D297353CC}">
              <c16:uniqueId val="{00000002-BEE3-4CC1-900B-9E2409CF94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EE3-4CC1-900B-9E2409CF94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EE3-4CC1-900B-9E2409CF94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E3-4CC1-900B-9E2409CF94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3159</c:v>
                </c:pt>
                <c:pt idx="3">
                  <c:v>2979</c:v>
                </c:pt>
                <c:pt idx="6">
                  <c:v>2943</c:v>
                </c:pt>
                <c:pt idx="9">
                  <c:v>2866</c:v>
                </c:pt>
                <c:pt idx="12">
                  <c:v>2794</c:v>
                </c:pt>
              </c:numCache>
            </c:numRef>
          </c:val>
          <c:extLst>
            <c:ext xmlns:c16="http://schemas.microsoft.com/office/drawing/2014/chart" uri="{C3380CC4-5D6E-409C-BE32-E72D297353CC}">
              <c16:uniqueId val="{00000006-BEE3-4CC1-900B-9E2409CF94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5945</c:v>
                </c:pt>
                <c:pt idx="3">
                  <c:v>5991</c:v>
                </c:pt>
                <c:pt idx="6">
                  <c:v>5841</c:v>
                </c:pt>
                <c:pt idx="9">
                  <c:v>6585</c:v>
                </c:pt>
                <c:pt idx="12">
                  <c:v>6716</c:v>
                </c:pt>
              </c:numCache>
            </c:numRef>
          </c:val>
          <c:extLst>
            <c:ext xmlns:c16="http://schemas.microsoft.com/office/drawing/2014/chart" uri="{C3380CC4-5D6E-409C-BE32-E72D297353CC}">
              <c16:uniqueId val="{00000007-BEE3-4CC1-900B-9E2409CF94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BEE3-4CC1-900B-9E2409CF94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2366</c:v>
                </c:pt>
                <c:pt idx="3">
                  <c:v>2366</c:v>
                </c:pt>
                <c:pt idx="6">
                  <c:v>2366</c:v>
                </c:pt>
                <c:pt idx="9">
                  <c:v>2366</c:v>
                </c:pt>
                <c:pt idx="12">
                  <c:v>2451</c:v>
                </c:pt>
              </c:numCache>
            </c:numRef>
          </c:val>
          <c:extLst>
            <c:ext xmlns:c16="http://schemas.microsoft.com/office/drawing/2014/chart" uri="{C3380CC4-5D6E-409C-BE32-E72D297353CC}">
              <c16:uniqueId val="{00000009-BEE3-4CC1-900B-9E2409CF94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29531</c:v>
                </c:pt>
                <c:pt idx="3">
                  <c:v>28605</c:v>
                </c:pt>
                <c:pt idx="6">
                  <c:v>26395</c:v>
                </c:pt>
                <c:pt idx="9">
                  <c:v>24458</c:v>
                </c:pt>
                <c:pt idx="12">
                  <c:v>22386</c:v>
                </c:pt>
              </c:numCache>
            </c:numRef>
          </c:val>
          <c:extLst>
            <c:ext xmlns:c16="http://schemas.microsoft.com/office/drawing/2014/chart" uri="{C3380CC4-5D6E-409C-BE32-E72D297353CC}">
              <c16:uniqueId val="{0000000A-BEE3-4CC1-900B-9E2409CF94B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4184</c:v>
                </c:pt>
                <c:pt idx="2">
                  <c:v>#N/A</c:v>
                </c:pt>
                <c:pt idx="3">
                  <c:v>#N/A</c:v>
                </c:pt>
                <c:pt idx="4">
                  <c:v>1784</c:v>
                </c:pt>
                <c:pt idx="5">
                  <c:v>#N/A</c:v>
                </c:pt>
                <c:pt idx="6">
                  <c:v>#N/A</c:v>
                </c:pt>
                <c:pt idx="7">
                  <c:v>0</c:v>
                </c:pt>
                <c:pt idx="8">
                  <c:v>#N/A</c:v>
                </c:pt>
                <c:pt idx="9">
                  <c:v>#N/A</c:v>
                </c:pt>
                <c:pt idx="10">
                  <c:v>0</c:v>
                </c:pt>
                <c:pt idx="11">
                  <c:v>#N/A</c:v>
                </c:pt>
                <c:pt idx="12">
                  <c:v>#N/A</c:v>
                </c:pt>
                <c:pt idx="13">
                  <c:v>259</c:v>
                </c:pt>
                <c:pt idx="14">
                  <c:v>#N/A</c:v>
                </c:pt>
              </c:numCache>
            </c:numRef>
          </c:val>
          <c:smooth val="0"/>
          <c:extLst>
            <c:ext xmlns:c16="http://schemas.microsoft.com/office/drawing/2014/chart" uri="{C3380CC4-5D6E-409C-BE32-E72D297353CC}">
              <c16:uniqueId val="{0000000B-BEE3-4CC1-900B-9E2409CF94B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4880</c:v>
                </c:pt>
                <c:pt idx="1">
                  <c:v>4769</c:v>
                </c:pt>
                <c:pt idx="2">
                  <c:v>3897</c:v>
                </c:pt>
              </c:numCache>
            </c:numRef>
          </c:val>
          <c:extLst>
            <c:ext xmlns:c16="http://schemas.microsoft.com/office/drawing/2014/chart" uri="{C3380CC4-5D6E-409C-BE32-E72D297353CC}">
              <c16:uniqueId val="{00000000-0A46-4A0C-A5A9-3291C75D1F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474</c:v>
                </c:pt>
                <c:pt idx="1">
                  <c:v>581</c:v>
                </c:pt>
                <c:pt idx="2">
                  <c:v>654</c:v>
                </c:pt>
              </c:numCache>
            </c:numRef>
          </c:val>
          <c:extLst>
            <c:ext xmlns:c16="http://schemas.microsoft.com/office/drawing/2014/chart" uri="{C3380CC4-5D6E-409C-BE32-E72D297353CC}">
              <c16:uniqueId val="{00000001-0A46-4A0C-A5A9-3291C75D1F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1339</c:v>
                </c:pt>
                <c:pt idx="1">
                  <c:v>1494</c:v>
                </c:pt>
                <c:pt idx="2">
                  <c:v>1638</c:v>
                </c:pt>
              </c:numCache>
            </c:numRef>
          </c:val>
          <c:extLst>
            <c:ext xmlns:c16="http://schemas.microsoft.com/office/drawing/2014/chart" uri="{C3380CC4-5D6E-409C-BE32-E72D297353CC}">
              <c16:uniqueId val="{00000002-0A46-4A0C-A5A9-3291C75D1F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埼玉県坂戸市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年度に借り入れた臨時財政対策債の償還が終了したことなどにより、前年度に比べて元利償還金が</a:t>
          </a:r>
          <a:r>
            <a:rPr kumimoji="1" lang="en-US" altLang="ja-JP" sz="1400">
              <a:latin typeface="ＭＳ ゴシック" pitchFamily="49" charset="-128"/>
              <a:ea typeface="ＭＳ ゴシック" pitchFamily="49" charset="-128"/>
            </a:rPr>
            <a:t>75,104</a:t>
          </a:r>
          <a:r>
            <a:rPr kumimoji="1" lang="ja-JP" altLang="en-US" sz="1400">
              <a:latin typeface="ＭＳ ゴシック" pitchFamily="49" charset="-128"/>
              <a:ea typeface="ＭＳ ゴシック" pitchFamily="49" charset="-128"/>
            </a:rPr>
            <a:t>千円減少した。また、過年度の普通交付税において交付された臨時財政対策債償還基金費の充当などにより、前年度に比べて特定財源が</a:t>
          </a:r>
          <a:r>
            <a:rPr kumimoji="1" lang="en-US" altLang="ja-JP" sz="1400">
              <a:latin typeface="ＭＳ ゴシック" pitchFamily="49" charset="-128"/>
              <a:ea typeface="ＭＳ ゴシック" pitchFamily="49" charset="-128"/>
            </a:rPr>
            <a:t>49,479</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13.0</a:t>
          </a:r>
          <a:r>
            <a:rPr kumimoji="1" lang="ja-JP" altLang="en-US" sz="1400">
              <a:latin typeface="ＭＳ ゴシック" pitchFamily="49" charset="-128"/>
              <a:ea typeface="ＭＳ ゴシック" pitchFamily="49" charset="-128"/>
            </a:rPr>
            <a:t>％）増加したため、単年度における実質公債費比率の分子は減少に転じた。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埼玉県坂戸市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年度における元金償還額が市債の借入額を上回ったことにより、地方債現在高が</a:t>
          </a:r>
          <a:r>
            <a:rPr kumimoji="1" lang="en-US" altLang="ja-JP" sz="1400">
              <a:latin typeface="ＭＳ ゴシック" pitchFamily="49" charset="-128"/>
              <a:ea typeface="ＭＳ ゴシック" pitchFamily="49" charset="-128"/>
            </a:rPr>
            <a:t>2,072,884</a:t>
          </a:r>
          <a:r>
            <a:rPr kumimoji="1" lang="ja-JP" altLang="en-US" sz="1400">
              <a:latin typeface="ＭＳ ゴシック" pitchFamily="49" charset="-128"/>
              <a:ea typeface="ＭＳ ゴシック" pitchFamily="49" charset="-128"/>
            </a:rPr>
            <a:t>千円減少したものの、財政調整基金や国民健康保険基金などの減少により、充当可能基金が</a:t>
          </a:r>
          <a:r>
            <a:rPr kumimoji="1" lang="en-US" altLang="ja-JP" sz="1400">
              <a:latin typeface="ＭＳ ゴシック" pitchFamily="49" charset="-128"/>
              <a:ea typeface="ＭＳ ゴシック" pitchFamily="49" charset="-128"/>
            </a:rPr>
            <a:t>1,297,003</a:t>
          </a:r>
          <a:r>
            <a:rPr kumimoji="1" lang="ja-JP" altLang="en-US" sz="1400">
              <a:latin typeface="ＭＳ ゴシック" pitchFamily="49" charset="-128"/>
              <a:ea typeface="ＭＳ ゴシック" pitchFamily="49" charset="-128"/>
            </a:rPr>
            <a:t>千円減少したため、将来負担比率は上昇した。</a:t>
          </a:r>
        </a:p>
        <a:p>
          <a:r>
            <a:rPr kumimoji="1" lang="ja-JP" altLang="en-US" sz="1400">
              <a:latin typeface="ＭＳ ゴシック" pitchFamily="49" charset="-128"/>
              <a:ea typeface="ＭＳ ゴシック" pitchFamily="49" charset="-128"/>
            </a:rPr>
            <a:t>今後も新規事業の精査及び地方債の発行抑制に努めるとともに、引き続き基金の確保に努める。</a:t>
          </a: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埼玉県坂戸市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学校給食費補助事業に係る市の一般財源による負担額が増加したこと等により、財政調整基金の取崩額が増加したことが基金全体の残高減少に影響している。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安定した財政運営を行うために、一定の基金残高を確保していく必要がある。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今後の公共施設整備のために計画的に積み立てている。まちづくり応援基金は、ふるさと納税による寄附金を積み立て、学校施設整備事業やこども医療費支給事業等に充てている。緑と花と清流基金は、自然環境の保全及び創造に要する経費に充てている。森林環境整備基金は、森林環境整備や公共施設の木材利用等に使用する。地域福祉基金は、寄附金の申し出に伴う積立てで、地域の特性に応じた施策を進めるために使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まちづくり応援基金は、寄附金の増加により積立額が取崩額を上回ったため、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については、安定した積立額を確保するため、ふるさと納税による寄附額の増加を図る。公共施設整備基金については、多くの公共施設が老朽化しているため、今後の公共施設整備のための計画的な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学校給食費補助事業に係る市の一般財源による負担額が増加したこと等により取崩額が増加し、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本市を取り巻く社会経済情勢の急激な変化などに対応するため、今後も効率的な財政運営に努め、一定の基金残高を確保していく。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普通交付税の再算定において交付された臨時財政対策債償還基金費相当額を積み立てたことにより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必要な時に積立て、取崩す、適切な基金運用を行っていく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埼玉県坂戸市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99,632
95,751
41.02
39,016,308
36,861,552
1,964,203
20,605,489
22,385,595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ポイント、埼玉県平均を</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ポイントそれぞれ上回っている。就業者人口の減少等に伴う個人住民税の減少が危惧される中、引き続き市税の安定的な確保につながる施策を検討していく。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91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歳入面では、実質的な交付税が</a:t>
          </a:r>
          <a:r>
            <a:rPr kumimoji="1" lang="en-US" altLang="ja-JP" sz="1300">
              <a:latin typeface="ＭＳ Ｐゴシック" panose="020B0600070205080204" pitchFamily="50" charset="-128"/>
              <a:ea typeface="ＭＳ Ｐゴシック" panose="020B0600070205080204" pitchFamily="50" charset="-128"/>
            </a:rPr>
            <a:t>224,745</a:t>
          </a:r>
          <a:r>
            <a:rPr kumimoji="1" lang="ja-JP" altLang="en-US" sz="1300">
              <a:latin typeface="ＭＳ Ｐゴシック" panose="020B0600070205080204" pitchFamily="50" charset="-128"/>
              <a:ea typeface="ＭＳ Ｐゴシック" panose="020B0600070205080204" pitchFamily="50" charset="-128"/>
            </a:rPr>
            <a:t>千円増加したことに加え、法人市民税（現年課税分）が</a:t>
          </a:r>
          <a:r>
            <a:rPr kumimoji="1" lang="en-US" altLang="ja-JP" sz="1300">
              <a:latin typeface="ＭＳ Ｐゴシック" panose="020B0600070205080204" pitchFamily="50" charset="-128"/>
              <a:ea typeface="ＭＳ Ｐゴシック" panose="020B0600070205080204" pitchFamily="50" charset="-128"/>
            </a:rPr>
            <a:t>178,486</a:t>
          </a:r>
          <a:r>
            <a:rPr kumimoji="1" lang="ja-JP" altLang="en-US" sz="1300">
              <a:latin typeface="ＭＳ Ｐゴシック" panose="020B0600070205080204" pitchFamily="50" charset="-128"/>
              <a:ea typeface="ＭＳ Ｐゴシック" panose="020B0600070205080204" pitchFamily="50" charset="-128"/>
            </a:rPr>
            <a:t>千円増加したことなどにより、経常一般財源全体で</a:t>
          </a:r>
          <a:r>
            <a:rPr kumimoji="1" lang="en-US" altLang="ja-JP" sz="1300">
              <a:latin typeface="ＭＳ Ｐゴシック" panose="020B0600070205080204" pitchFamily="50" charset="-128"/>
              <a:ea typeface="ＭＳ Ｐゴシック" panose="020B0600070205080204" pitchFamily="50" charset="-128"/>
            </a:rPr>
            <a:t>941,290</a:t>
          </a:r>
          <a:r>
            <a:rPr kumimoji="1" lang="ja-JP" altLang="en-US" sz="1300">
              <a:latin typeface="ＭＳ Ｐゴシック" panose="020B0600070205080204" pitchFamily="50" charset="-128"/>
              <a:ea typeface="ＭＳ Ｐゴシック" panose="020B0600070205080204" pitchFamily="50" charset="-128"/>
            </a:rPr>
            <a:t>千円増加した。歳出面では、扶助費が</a:t>
          </a:r>
          <a:r>
            <a:rPr kumimoji="1" lang="en-US" altLang="ja-JP" sz="1300">
              <a:latin typeface="ＭＳ Ｐゴシック" panose="020B0600070205080204" pitchFamily="50" charset="-128"/>
              <a:ea typeface="ＭＳ Ｐゴシック" panose="020B0600070205080204" pitchFamily="50" charset="-128"/>
            </a:rPr>
            <a:t>85,463</a:t>
          </a:r>
          <a:r>
            <a:rPr kumimoji="1" lang="ja-JP" altLang="en-US" sz="1300">
              <a:latin typeface="ＭＳ Ｐゴシック" panose="020B0600070205080204" pitchFamily="50" charset="-128"/>
              <a:ea typeface="ＭＳ Ｐゴシック" panose="020B0600070205080204" pitchFamily="50" charset="-128"/>
            </a:rPr>
            <a:t>千円減、公債費が</a:t>
          </a:r>
          <a:r>
            <a:rPr kumimoji="1" lang="en-US" altLang="ja-JP" sz="1300">
              <a:latin typeface="ＭＳ Ｐゴシック" panose="020B0600070205080204" pitchFamily="50" charset="-128"/>
              <a:ea typeface="ＭＳ Ｐゴシック" panose="020B0600070205080204" pitchFamily="50" charset="-128"/>
            </a:rPr>
            <a:t>78,543</a:t>
          </a:r>
          <a:r>
            <a:rPr kumimoji="1" lang="ja-JP" altLang="en-US" sz="1300">
              <a:latin typeface="ＭＳ Ｐゴシック" panose="020B0600070205080204" pitchFamily="50" charset="-128"/>
              <a:ea typeface="ＭＳ Ｐゴシック" panose="020B0600070205080204" pitchFamily="50" charset="-128"/>
            </a:rPr>
            <a:t>千円減等したが、人件費が</a:t>
          </a:r>
          <a:r>
            <a:rPr kumimoji="1" lang="en-US" altLang="ja-JP" sz="1300">
              <a:latin typeface="ＭＳ Ｐゴシック" panose="020B0600070205080204" pitchFamily="50" charset="-128"/>
              <a:ea typeface="ＭＳ Ｐゴシック" panose="020B0600070205080204" pitchFamily="50" charset="-128"/>
            </a:rPr>
            <a:t>301,332</a:t>
          </a:r>
          <a:r>
            <a:rPr kumimoji="1" lang="ja-JP" altLang="en-US" sz="1300">
              <a:latin typeface="ＭＳ Ｐゴシック" panose="020B0600070205080204" pitchFamily="50" charset="-128"/>
              <a:ea typeface="ＭＳ Ｐゴシック" panose="020B0600070205080204" pitchFamily="50" charset="-128"/>
            </a:rPr>
            <a:t>千円増、物件費が</a:t>
          </a:r>
          <a:r>
            <a:rPr kumimoji="1" lang="en-US" altLang="ja-JP" sz="1300">
              <a:latin typeface="ＭＳ Ｐゴシック" panose="020B0600070205080204" pitchFamily="50" charset="-128"/>
              <a:ea typeface="ＭＳ Ｐゴシック" panose="020B0600070205080204" pitchFamily="50" charset="-128"/>
            </a:rPr>
            <a:t>581,260</a:t>
          </a:r>
          <a:r>
            <a:rPr kumimoji="1" lang="ja-JP" altLang="en-US" sz="1300">
              <a:latin typeface="ＭＳ Ｐゴシック" panose="020B0600070205080204" pitchFamily="50" charset="-128"/>
              <a:ea typeface="ＭＳ Ｐゴシック" panose="020B0600070205080204" pitchFamily="50" charset="-128"/>
            </a:rPr>
            <a:t>千円増などの要因により、経常経費充当一般財源全体で</a:t>
          </a:r>
          <a:r>
            <a:rPr kumimoji="1" lang="en-US" altLang="ja-JP" sz="1300">
              <a:latin typeface="ＭＳ Ｐゴシック" panose="020B0600070205080204" pitchFamily="50" charset="-128"/>
              <a:ea typeface="ＭＳ Ｐゴシック" panose="020B0600070205080204" pitchFamily="50" charset="-128"/>
            </a:rPr>
            <a:t>1,117,939</a:t>
          </a:r>
          <a:r>
            <a:rPr kumimoji="1" lang="ja-JP" altLang="en-US" sz="1300">
              <a:latin typeface="ＭＳ Ｐゴシック" panose="020B0600070205080204" pitchFamily="50" charset="-128"/>
              <a:ea typeface="ＭＳ Ｐゴシック" panose="020B0600070205080204" pitchFamily="50" charset="-128"/>
            </a:rPr>
            <a:t>千円増加し、経常収支比率は</a:t>
          </a:r>
          <a:r>
            <a:rPr kumimoji="1" lang="en-US" altLang="ja-JP" sz="1300">
              <a:latin typeface="ＭＳ Ｐゴシック" panose="020B0600070205080204" pitchFamily="50" charset="-128"/>
              <a:ea typeface="ＭＳ Ｐゴシック" panose="020B0600070205080204" pitchFamily="50" charset="-128"/>
            </a:rPr>
            <a:t>93.8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94.9</a:t>
          </a:r>
          <a:r>
            <a:rPr kumimoji="1" lang="ja-JP" altLang="en-US" sz="1300">
              <a:latin typeface="ＭＳ Ｐゴシック" panose="020B0600070205080204" pitchFamily="50" charset="-128"/>
              <a:ea typeface="ＭＳ Ｐゴシック" panose="020B0600070205080204" pitchFamily="50" charset="-128"/>
            </a:rPr>
            <a:t>％へと上昇した。今後については、投資的経費に係る事業の見直し等を通じて、引き続き公債費の削減に努めるなど、経常的経費の削減を図り、健全な財政運営に努める。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157056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69848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138006</xdr:rowOff>
    </xdr:from>
    <xdr:to>
      <xdr:col>19</xdr:col>
      <xdr:colOff>133350</xdr:colOff>
      <xdr:row>62</xdr:row>
      <xdr:rowOff>68580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425006"/>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110913</xdr:rowOff>
    </xdr:from>
    <xdr:to>
      <xdr:col>15</xdr:col>
      <xdr:colOff>82550</xdr:colOff>
      <xdr:row>60</xdr:row>
      <xdr:rowOff>138006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055013"/>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110913</xdr:rowOff>
    </xdr:from>
    <xdr:to>
      <xdr:col>11</xdr:col>
      <xdr:colOff>31750</xdr:colOff>
      <xdr:row>61</xdr:row>
      <xdr:rowOff>111337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055013"/>
          <a:ext cx="889000" cy="51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106256</xdr:rowOff>
    </xdr:from>
    <xdr:to>
      <xdr:col>23</xdr:col>
      <xdr:colOff>184150</xdr:colOff>
      <xdr:row>63</xdr:row>
      <xdr:rowOff>36406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78333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87206</xdr:rowOff>
    </xdr:from>
    <xdr:to>
      <xdr:col>15</xdr:col>
      <xdr:colOff>133350</xdr:colOff>
      <xdr:row>61</xdr:row>
      <xdr:rowOff>17356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27533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60113</xdr:rowOff>
    </xdr:from>
    <xdr:to>
      <xdr:col>11</xdr:col>
      <xdr:colOff>82550</xdr:colOff>
      <xdr:row>58</xdr:row>
      <xdr:rowOff>161713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0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77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60537</xdr:rowOff>
    </xdr:from>
    <xdr:to>
      <xdr:col>7</xdr:col>
      <xdr:colOff>31750</xdr:colOff>
      <xdr:row>61</xdr:row>
      <xdr:rowOff>162137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864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人件費は正規職員に係る給与の増加等により</a:t>
          </a:r>
          <a:r>
            <a:rPr kumimoji="1" lang="en-US" altLang="ja-JP" sz="1300">
              <a:latin typeface="ＭＳ Ｐゴシック" panose="020B0600070205080204" pitchFamily="50" charset="-128"/>
              <a:ea typeface="ＭＳ Ｐゴシック" panose="020B0600070205080204" pitchFamily="50" charset="-128"/>
            </a:rPr>
            <a:t>301,332</a:t>
          </a:r>
          <a:r>
            <a:rPr kumimoji="1" lang="ja-JP" altLang="en-US" sz="1300">
              <a:latin typeface="ＭＳ Ｐゴシック" panose="020B0600070205080204" pitchFamily="50" charset="-128"/>
              <a:ea typeface="ＭＳ Ｐゴシック" panose="020B0600070205080204" pitchFamily="50" charset="-128"/>
            </a:rPr>
            <a:t>千円増加し、物件費は予防接種実施事業等の増加により</a:t>
          </a:r>
          <a:r>
            <a:rPr kumimoji="1" lang="en-US" altLang="ja-JP" sz="1300">
              <a:latin typeface="ＭＳ Ｐゴシック" panose="020B0600070205080204" pitchFamily="50" charset="-128"/>
              <a:ea typeface="ＭＳ Ｐゴシック" panose="020B0600070205080204" pitchFamily="50" charset="-128"/>
            </a:rPr>
            <a:t>581,260</a:t>
          </a:r>
          <a:r>
            <a:rPr kumimoji="1" lang="ja-JP" altLang="en-US" sz="1300">
              <a:latin typeface="ＭＳ Ｐゴシック" panose="020B0600070205080204" pitchFamily="50" charset="-128"/>
              <a:ea typeface="ＭＳ Ｐゴシック" panose="020B0600070205080204" pitchFamily="50" charset="-128"/>
            </a:rPr>
            <a:t>千円増加した。今後は公共施設の老朽化等により維持補修費の増加が見込まれるため、長寿命化等を計画的に行っていくことにより、抑制に努める。また、会計年度任用職員を含め、職員の人事配置の適正化を図るとともに、業務委託の見直しを進め、施設の統廃合やサービス内容についても見直しを行い、経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80465</xdr:rowOff>
    </xdr:from>
    <xdr:to>
      <xdr:col>23</xdr:col>
      <xdr:colOff>133350</xdr:colOff>
      <xdr:row>82</xdr:row>
      <xdr:rowOff>7451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67915"/>
          <a:ext cx="838200" cy="9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80465</xdr:rowOff>
    </xdr:from>
    <xdr:to>
      <xdr:col>19</xdr:col>
      <xdr:colOff>133350</xdr:colOff>
      <xdr:row>81</xdr:row>
      <xdr:rowOff>136365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67915"/>
          <a:ext cx="889000" cy="5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120776</xdr:rowOff>
    </xdr:from>
    <xdr:to>
      <xdr:col>15</xdr:col>
      <xdr:colOff>82550</xdr:colOff>
      <xdr:row>81</xdr:row>
      <xdr:rowOff>136365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08226"/>
          <a:ext cx="889000" cy="1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120776</xdr:rowOff>
    </xdr:from>
    <xdr:to>
      <xdr:col>11</xdr:col>
      <xdr:colOff>31750</xdr:colOff>
      <xdr:row>81</xdr:row>
      <xdr:rowOff>139316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008226"/>
          <a:ext cx="889000" cy="1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128101</xdr:rowOff>
    </xdr:from>
    <xdr:to>
      <xdr:col>23</xdr:col>
      <xdr:colOff>184150</xdr:colOff>
      <xdr:row>82</xdr:row>
      <xdr:rowOff>58251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1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144628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6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29665</xdr:rowOff>
    </xdr:from>
    <xdr:to>
      <xdr:col>19</xdr:col>
      <xdr:colOff>184150</xdr:colOff>
      <xdr:row>81</xdr:row>
      <xdr:rowOff>131265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141442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85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85565</xdr:rowOff>
    </xdr:from>
    <xdr:to>
      <xdr:col>15</xdr:col>
      <xdr:colOff>133350</xdr:colOff>
      <xdr:row>82</xdr:row>
      <xdr:rowOff>15715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25892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4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69976</xdr:rowOff>
    </xdr:from>
    <xdr:to>
      <xdr:col>11</xdr:col>
      <xdr:colOff>82550</xdr:colOff>
      <xdr:row>82</xdr:row>
      <xdr:rowOff>126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5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10303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88516</xdr:rowOff>
    </xdr:from>
    <xdr:to>
      <xdr:col>7</xdr:col>
      <xdr:colOff>31750</xdr:colOff>
      <xdr:row>82</xdr:row>
      <xdr:rowOff>18666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7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28843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上回っているが、埼玉県市町村平均を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下回っている。今後も給料表及び各手当の見直しや、人事評価結果の活用等で、適正化に努める。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87</xdr:row>
      <xdr:rowOff>151341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906625"/>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87</xdr:row>
      <xdr:rowOff>151341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0272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111125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92673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88</xdr:row>
      <xdr:rowOff>40216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926734"/>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100541</xdr:rowOff>
    </xdr:from>
    <xdr:to>
      <xdr:col>77</xdr:col>
      <xdr:colOff>95250</xdr:colOff>
      <xdr:row>88</xdr:row>
      <xdr:rowOff>30691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15468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03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前年度に比べ職員数は増加し、人口の減少割合が小さかったため、人口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人当たり職員数は前年度に比べ</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ポイント上回った。類似団体平均と比較しても少ない人数で行政運営ができている。今後も、業務の質と量に応じた人事配置の適正化に努める。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56515</xdr:rowOff>
    </xdr:from>
    <xdr:to>
      <xdr:col>81</xdr:col>
      <xdr:colOff>44450</xdr:colOff>
      <xdr:row>62</xdr:row>
      <xdr:rowOff>72602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8641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44450</xdr:rowOff>
    </xdr:from>
    <xdr:to>
      <xdr:col>77</xdr:col>
      <xdr:colOff>44450</xdr:colOff>
      <xdr:row>62</xdr:row>
      <xdr:rowOff>56515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7435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44450</xdr:rowOff>
    </xdr:from>
    <xdr:to>
      <xdr:col>72</xdr:col>
      <xdr:colOff>203200</xdr:colOff>
      <xdr:row>62</xdr:row>
      <xdr:rowOff>44450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7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38418</xdr:rowOff>
    </xdr:from>
    <xdr:to>
      <xdr:col>68</xdr:col>
      <xdr:colOff>152400</xdr:colOff>
      <xdr:row>62</xdr:row>
      <xdr:rowOff>44450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6831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38329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5715</xdr:rowOff>
    </xdr:from>
    <xdr:to>
      <xdr:col>77</xdr:col>
      <xdr:colOff>95250</xdr:colOff>
      <xdr:row>62</xdr:row>
      <xdr:rowOff>107315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117492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165100</xdr:rowOff>
    </xdr:from>
    <xdr:to>
      <xdr:col>73</xdr:col>
      <xdr:colOff>44450</xdr:colOff>
      <xdr:row>62</xdr:row>
      <xdr:rowOff>95250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105427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165100</xdr:rowOff>
    </xdr:from>
    <xdr:to>
      <xdr:col>68</xdr:col>
      <xdr:colOff>203200</xdr:colOff>
      <xdr:row>62</xdr:row>
      <xdr:rowOff>95250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105427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159068</xdr:rowOff>
    </xdr:from>
    <xdr:to>
      <xdr:col>64</xdr:col>
      <xdr:colOff>152400</xdr:colOff>
      <xdr:row>62</xdr:row>
      <xdr:rowOff>89218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99395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年度に借り入れた臨時財政対策債の償還が終了したことなどにより、令和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年度に比べて元利償還金額が</a:t>
          </a:r>
          <a:r>
            <a:rPr kumimoji="1" lang="en-US" altLang="ja-JP" sz="1300">
              <a:latin typeface="ＭＳ Ｐゴシック" panose="020B0600070205080204" pitchFamily="50" charset="-128"/>
              <a:ea typeface="ＭＳ Ｐゴシック" panose="020B0600070205080204" pitchFamily="50" charset="-128"/>
            </a:rPr>
            <a:t>75,104</a:t>
          </a:r>
          <a:r>
            <a:rPr kumimoji="1" lang="ja-JP" altLang="en-US" sz="1300">
              <a:latin typeface="ＭＳ Ｐゴシック" panose="020B0600070205080204" pitchFamily="50" charset="-128"/>
              <a:ea typeface="ＭＳ Ｐゴシック" panose="020B0600070205080204" pitchFamily="50" charset="-128"/>
            </a:rPr>
            <a:t>千円減少し、坂戸、鶴ヶ島下水道組合発行債に係る準元利償還金額が減少したことなどにより、令和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年度に比べて一部事務組合等の起こした地方債に充てたと認められる負担金が</a:t>
          </a:r>
          <a:r>
            <a:rPr kumimoji="1" lang="en-US" altLang="ja-JP" sz="1300">
              <a:latin typeface="ＭＳ Ｐゴシック" panose="020B0600070205080204" pitchFamily="50" charset="-128"/>
              <a:ea typeface="ＭＳ Ｐゴシック" panose="020B0600070205080204" pitchFamily="50" charset="-128"/>
            </a:rPr>
            <a:t>27,252</a:t>
          </a:r>
          <a:r>
            <a:rPr kumimoji="1" lang="ja-JP" altLang="en-US" sz="1300">
              <a:latin typeface="ＭＳ Ｐゴシック" panose="020B0600070205080204" pitchFamily="50" charset="-128"/>
              <a:ea typeface="ＭＳ Ｐゴシック" panose="020B0600070205080204" pitchFamily="50" charset="-128"/>
            </a:rPr>
            <a:t>千円減少したものの、過年度の普通交付税において交付された臨時財政対策債償還基金費分の充当などにより、</a:t>
          </a:r>
          <a:r>
            <a:rPr kumimoji="1" lang="en-US" altLang="ja-JP" sz="1300">
              <a:latin typeface="ＭＳ Ｐゴシック" panose="020B0600070205080204" pitchFamily="50" charset="-128"/>
              <a:ea typeface="ＭＳ Ｐゴシック" panose="020B0600070205080204" pitchFamily="50" charset="-128"/>
            </a:rPr>
            <a:t>49,479</a:t>
          </a:r>
          <a:r>
            <a:rPr kumimoji="1" lang="ja-JP" altLang="en-US" sz="1300">
              <a:latin typeface="ＭＳ Ｐゴシック" panose="020B0600070205080204" pitchFamily="50" charset="-128"/>
              <a:ea typeface="ＭＳ Ｐゴシック" panose="020B0600070205080204" pitchFamily="50" charset="-128"/>
            </a:rPr>
            <a:t>千円増加した。実質公債費比率は、単年度では低下したものの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カ年平均では上昇した。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83759</xdr:rowOff>
    </xdr:from>
    <xdr:to>
      <xdr:col>81</xdr:col>
      <xdr:colOff>44450</xdr:colOff>
      <xdr:row>43</xdr:row>
      <xdr:rowOff>118231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456109"/>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163285</xdr:rowOff>
    </xdr:from>
    <xdr:to>
      <xdr:col>77</xdr:col>
      <xdr:colOff>44450</xdr:colOff>
      <xdr:row>43</xdr:row>
      <xdr:rowOff>83759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6418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48381</xdr:rowOff>
    </xdr:from>
    <xdr:to>
      <xdr:col>72</xdr:col>
      <xdr:colOff>203200</xdr:colOff>
      <xdr:row>42</xdr:row>
      <xdr:rowOff>163285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249281"/>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139398</xdr:rowOff>
    </xdr:from>
    <xdr:to>
      <xdr:col>68</xdr:col>
      <xdr:colOff>152400</xdr:colOff>
      <xdr:row>42</xdr:row>
      <xdr:rowOff>48381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6884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67431</xdr:rowOff>
    </xdr:from>
    <xdr:to>
      <xdr:col>81</xdr:col>
      <xdr:colOff>95250</xdr:colOff>
      <xdr:row>43</xdr:row>
      <xdr:rowOff>169031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39508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32959</xdr:rowOff>
    </xdr:from>
    <xdr:to>
      <xdr:col>77</xdr:col>
      <xdr:colOff>95250</xdr:colOff>
      <xdr:row>43</xdr:row>
      <xdr:rowOff>134559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119336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112485</xdr:rowOff>
    </xdr:from>
    <xdr:to>
      <xdr:col>73</xdr:col>
      <xdr:colOff>44450</xdr:colOff>
      <xdr:row>43</xdr:row>
      <xdr:rowOff>42635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27412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169031</xdr:rowOff>
    </xdr:from>
    <xdr:to>
      <xdr:col>68</xdr:col>
      <xdr:colOff>203200</xdr:colOff>
      <xdr:row>42</xdr:row>
      <xdr:rowOff>99181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83958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88598</xdr:rowOff>
    </xdr:from>
    <xdr:to>
      <xdr:col>64</xdr:col>
      <xdr:colOff>152400</xdr:colOff>
      <xdr:row>42</xdr:row>
      <xdr:rowOff>18748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3525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年度における元金償還額が市債の借入額を上回ったことにより、地方債現在高は</a:t>
          </a:r>
          <a:r>
            <a:rPr kumimoji="1" lang="en-US" altLang="ja-JP" sz="1300">
              <a:latin typeface="ＭＳ Ｐゴシック" panose="020B0600070205080204" pitchFamily="50" charset="-128"/>
              <a:ea typeface="ＭＳ Ｐゴシック" panose="020B0600070205080204" pitchFamily="50" charset="-128"/>
            </a:rPr>
            <a:t>2,072,884</a:t>
          </a:r>
          <a:r>
            <a:rPr kumimoji="1" lang="ja-JP" altLang="en-US" sz="1300">
              <a:latin typeface="ＭＳ Ｐゴシック" panose="020B0600070205080204" pitchFamily="50" charset="-128"/>
              <a:ea typeface="ＭＳ Ｐゴシック" panose="020B0600070205080204" pitchFamily="50" charset="-128"/>
            </a:rPr>
            <a:t>千円減少したものの、財政調整基金や国民健康保険基金などの減少により、充当可能基金が</a:t>
          </a:r>
          <a:r>
            <a:rPr kumimoji="1" lang="en-US" altLang="ja-JP" sz="1300">
              <a:latin typeface="ＭＳ Ｐゴシック" panose="020B0600070205080204" pitchFamily="50" charset="-128"/>
              <a:ea typeface="ＭＳ Ｐゴシック" panose="020B0600070205080204" pitchFamily="50" charset="-128"/>
            </a:rPr>
            <a:t>1,297,003</a:t>
          </a:r>
          <a:r>
            <a:rPr kumimoji="1" lang="ja-JP" altLang="en-US" sz="1300">
              <a:latin typeface="ＭＳ Ｐゴシック" panose="020B0600070205080204" pitchFamily="50" charset="-128"/>
              <a:ea typeface="ＭＳ Ｐゴシック" panose="020B0600070205080204" pitchFamily="50" charset="-128"/>
            </a:rPr>
            <a:t>千円減少したため、将来負担比率は上昇した。</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81824</xdr:rowOff>
    </xdr:from>
    <xdr:to>
      <xdr:col>68</xdr:col>
      <xdr:colOff>152400</xdr:colOff>
      <xdr:row>15</xdr:row>
      <xdr:rowOff>165463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482124"/>
          <a:ext cx="8890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55971</xdr:rowOff>
    </xdr:from>
    <xdr:to>
      <xdr:col>81</xdr:col>
      <xdr:colOff>95250</xdr:colOff>
      <xdr:row>13</xdr:row>
      <xdr:rowOff>157571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28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28048</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25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31024</xdr:rowOff>
    </xdr:from>
    <xdr:to>
      <xdr:col>68</xdr:col>
      <xdr:colOff>203200</xdr:colOff>
      <xdr:row>14</xdr:row>
      <xdr:rowOff>132624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117401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51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114663</xdr:rowOff>
    </xdr:from>
    <xdr:to>
      <xdr:col>64</xdr:col>
      <xdr:colOff>152400</xdr:colOff>
      <xdr:row>16</xdr:row>
      <xdr:rowOff>44813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68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29590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7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埼玉県坂戸市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99,632
95,751
41.02
39,016,308
36,861,552
1,964,203
20,605,489
22,385,595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人事院勧告に伴い、職員の給料、期末手当、勤勉手当等が増加したこと等により、</a:t>
          </a:r>
          <a:r>
            <a:rPr kumimoji="1" lang="en-US" altLang="ja-JP" sz="1300">
              <a:latin typeface="ＭＳ Ｐゴシック" panose="020B0600070205080204" pitchFamily="50" charset="-128"/>
              <a:ea typeface="ＭＳ Ｐゴシック" panose="020B0600070205080204" pitchFamily="50" charset="-128"/>
            </a:rPr>
            <a:t>301,332</a:t>
          </a:r>
          <a:r>
            <a:rPr kumimoji="1" lang="ja-JP" altLang="en-US" sz="1300">
              <a:latin typeface="ＭＳ Ｐゴシック" panose="020B0600070205080204" pitchFamily="50" charset="-128"/>
              <a:ea typeface="ＭＳ Ｐゴシック" panose="020B0600070205080204" pitchFamily="50" charset="-128"/>
            </a:rPr>
            <a:t>千円増加し、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上昇した。今後も業務の質と量に応じた人事配置の適正化に努め、事務事業の見直しを図る。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553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02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56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563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予防接種実施事業において</a:t>
          </a:r>
          <a:r>
            <a:rPr kumimoji="1" lang="en-US" altLang="ja-JP" sz="1300">
              <a:latin typeface="ＭＳ Ｐゴシック" panose="020B0600070205080204" pitchFamily="50" charset="-128"/>
              <a:ea typeface="ＭＳ Ｐゴシック" panose="020B0600070205080204" pitchFamily="50" charset="-128"/>
            </a:rPr>
            <a:t>186,878</a:t>
          </a:r>
          <a:r>
            <a:rPr kumimoji="1" lang="ja-JP" altLang="en-US" sz="1300">
              <a:latin typeface="ＭＳ Ｐゴシック" panose="020B0600070205080204" pitchFamily="50" charset="-128"/>
              <a:ea typeface="ＭＳ Ｐゴシック" panose="020B0600070205080204" pitchFamily="50" charset="-128"/>
            </a:rPr>
            <a:t>千円、小学校管理費において</a:t>
          </a:r>
          <a:r>
            <a:rPr kumimoji="1" lang="en-US" altLang="ja-JP" sz="1300">
              <a:latin typeface="ＭＳ Ｐゴシック" panose="020B0600070205080204" pitchFamily="50" charset="-128"/>
              <a:ea typeface="ＭＳ Ｐゴシック" panose="020B0600070205080204" pitchFamily="50" charset="-128"/>
            </a:rPr>
            <a:t>70,649</a:t>
          </a:r>
          <a:r>
            <a:rPr kumimoji="1" lang="ja-JP" altLang="en-US" sz="1300">
              <a:latin typeface="ＭＳ Ｐゴシック" panose="020B0600070205080204" pitchFamily="50" charset="-128"/>
              <a:ea typeface="ＭＳ Ｐゴシック" panose="020B0600070205080204" pitchFamily="50" charset="-128"/>
            </a:rPr>
            <a:t>千円、地理情報システム管理運用事業において</a:t>
          </a:r>
          <a:r>
            <a:rPr kumimoji="1" lang="en-US" altLang="ja-JP" sz="1300">
              <a:latin typeface="ＭＳ Ｐゴシック" panose="020B0600070205080204" pitchFamily="50" charset="-128"/>
              <a:ea typeface="ＭＳ Ｐゴシック" panose="020B0600070205080204" pitchFamily="50" charset="-128"/>
            </a:rPr>
            <a:t>61,213</a:t>
          </a:r>
          <a:r>
            <a:rPr kumimoji="1" lang="ja-JP" altLang="en-US" sz="1300">
              <a:latin typeface="ＭＳ Ｐゴシック" panose="020B0600070205080204" pitchFamily="50" charset="-128"/>
              <a:ea typeface="ＭＳ Ｐゴシック" panose="020B0600070205080204" pitchFamily="50" charset="-128"/>
            </a:rPr>
            <a:t>千円増加したこと等により、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上昇した。今後も業務委託の見直しを進め、施設そのもののあり方について検討するほか、統廃合やサービス内容についても見直しを行う。</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xdr:rowOff>
    </xdr:from>
    <xdr:to>
      <xdr:col>82</xdr:col>
      <xdr:colOff>107950</xdr:colOff>
      <xdr:row>19</xdr:row>
      <xdr:rowOff>165862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258820"/>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1270</xdr:rowOff>
    </xdr:from>
    <xdr:to>
      <xdr:col>78</xdr:col>
      <xdr:colOff>69850</xdr:colOff>
      <xdr:row>19</xdr:row>
      <xdr:rowOff>10414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2588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26416</xdr:rowOff>
    </xdr:from>
    <xdr:to>
      <xdr:col>73</xdr:col>
      <xdr:colOff>180975</xdr:colOff>
      <xdr:row>19</xdr:row>
      <xdr:rowOff>10414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1251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26416</xdr:rowOff>
    </xdr:from>
    <xdr:to>
      <xdr:col>69</xdr:col>
      <xdr:colOff>92075</xdr:colOff>
      <xdr:row>19</xdr:row>
      <xdr:rowOff>37846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1251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115062</xdr:rowOff>
    </xdr:from>
    <xdr:to>
      <xdr:col>82</xdr:col>
      <xdr:colOff>158750</xdr:colOff>
      <xdr:row>20</xdr:row>
      <xdr:rowOff>45212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87139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4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121920</xdr:rowOff>
    </xdr:from>
    <xdr:to>
      <xdr:col>78</xdr:col>
      <xdr:colOff>120650</xdr:colOff>
      <xdr:row>19</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36847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9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131064</xdr:rowOff>
    </xdr:from>
    <xdr:to>
      <xdr:col>74</xdr:col>
      <xdr:colOff>31750</xdr:colOff>
      <xdr:row>19</xdr:row>
      <xdr:rowOff>61214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45991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147066</xdr:rowOff>
    </xdr:from>
    <xdr:to>
      <xdr:col>69</xdr:col>
      <xdr:colOff>142875</xdr:colOff>
      <xdr:row>18</xdr:row>
      <xdr:rowOff>77216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61993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158496</xdr:rowOff>
    </xdr:from>
    <xdr:to>
      <xdr:col>65</xdr:col>
      <xdr:colOff>53975</xdr:colOff>
      <xdr:row>19</xdr:row>
      <xdr:rowOff>88646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73423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3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自立支援給付費等支給事業において</a:t>
          </a:r>
          <a:r>
            <a:rPr kumimoji="1" lang="en-US" altLang="ja-JP" sz="1300">
              <a:latin typeface="ＭＳ Ｐゴシック" panose="020B0600070205080204" pitchFamily="50" charset="-128"/>
              <a:ea typeface="ＭＳ Ｐゴシック" panose="020B0600070205080204" pitchFamily="50" charset="-128"/>
            </a:rPr>
            <a:t>86,409</a:t>
          </a:r>
          <a:r>
            <a:rPr kumimoji="1" lang="ja-JP" altLang="en-US" sz="1300">
              <a:latin typeface="ＭＳ Ｐゴシック" panose="020B0600070205080204" pitchFamily="50" charset="-128"/>
              <a:ea typeface="ＭＳ Ｐゴシック" panose="020B0600070205080204" pitchFamily="50" charset="-128"/>
            </a:rPr>
            <a:t>千円増加したものの、民間保育所等運営委託事業において</a:t>
          </a:r>
          <a:r>
            <a:rPr kumimoji="1" lang="en-US" altLang="ja-JP" sz="1300">
              <a:latin typeface="ＭＳ Ｐゴシック" panose="020B0600070205080204" pitchFamily="50" charset="-128"/>
              <a:ea typeface="ＭＳ Ｐゴシック" panose="020B0600070205080204" pitchFamily="50" charset="-128"/>
            </a:rPr>
            <a:t>96,067</a:t>
          </a:r>
          <a:r>
            <a:rPr kumimoji="1" lang="ja-JP" altLang="en-US" sz="1300">
              <a:latin typeface="ＭＳ Ｐゴシック" panose="020B0600070205080204" pitchFamily="50" charset="-128"/>
              <a:ea typeface="ＭＳ Ｐゴシック" panose="020B0600070205080204" pitchFamily="50" charset="-128"/>
            </a:rPr>
            <a:t>千円、児童手当等支給事業において</a:t>
          </a:r>
          <a:r>
            <a:rPr kumimoji="1" lang="en-US" altLang="ja-JP" sz="1300">
              <a:latin typeface="ＭＳ Ｐゴシック" panose="020B0600070205080204" pitchFamily="50" charset="-128"/>
              <a:ea typeface="ＭＳ Ｐゴシック" panose="020B0600070205080204" pitchFamily="50" charset="-128"/>
            </a:rPr>
            <a:t>36,422</a:t>
          </a:r>
          <a:r>
            <a:rPr kumimoji="1" lang="ja-JP" altLang="en-US" sz="1300">
              <a:latin typeface="ＭＳ Ｐゴシック" panose="020B0600070205080204" pitchFamily="50" charset="-128"/>
              <a:ea typeface="ＭＳ Ｐゴシック" panose="020B0600070205080204" pitchFamily="50" charset="-128"/>
            </a:rPr>
            <a:t>千円減少したこと等により、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改善した。</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123190</xdr:rowOff>
    </xdr:from>
    <xdr:to>
      <xdr:col>24</xdr:col>
      <xdr:colOff>25400</xdr:colOff>
      <xdr:row>56</xdr:row>
      <xdr:rowOff>27940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529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xdr:rowOff>
    </xdr:from>
    <xdr:to>
      <xdr:col>19</xdr:col>
      <xdr:colOff>187325</xdr:colOff>
      <xdr:row>56</xdr:row>
      <xdr:rowOff>27940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386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xdr:rowOff>
    </xdr:from>
    <xdr:to>
      <xdr:col>15</xdr:col>
      <xdr:colOff>98425</xdr:colOff>
      <xdr:row>55</xdr:row>
      <xdr:rowOff>46990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38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46990</xdr:rowOff>
    </xdr:from>
    <xdr:to>
      <xdr:col>11</xdr:col>
      <xdr:colOff>9525</xdr:colOff>
      <xdr:row>55</xdr:row>
      <xdr:rowOff>115570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76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72390</xdr:rowOff>
    </xdr:from>
    <xdr:to>
      <xdr:col>24</xdr:col>
      <xdr:colOff>76200</xdr:colOff>
      <xdr:row>56</xdr:row>
      <xdr:rowOff>2540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88917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148590</xdr:rowOff>
    </xdr:from>
    <xdr:to>
      <xdr:col>20</xdr:col>
      <xdr:colOff>38100</xdr:colOff>
      <xdr:row>56</xdr:row>
      <xdr:rowOff>78740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88917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129540</xdr:rowOff>
    </xdr:from>
    <xdr:to>
      <xdr:col>15</xdr:col>
      <xdr:colOff>149225</xdr:colOff>
      <xdr:row>55</xdr:row>
      <xdr:rowOff>59690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69867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167640</xdr:rowOff>
    </xdr:from>
    <xdr:to>
      <xdr:col>11</xdr:col>
      <xdr:colOff>60325</xdr:colOff>
      <xdr:row>55</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維持補修費は、学校施設整備事業が</a:t>
          </a:r>
          <a:r>
            <a:rPr kumimoji="1" lang="en-US" altLang="ja-JP" sz="1300">
              <a:latin typeface="ＭＳ Ｐゴシック" panose="020B0600070205080204" pitchFamily="50" charset="-128"/>
              <a:ea typeface="ＭＳ Ｐゴシック" panose="020B0600070205080204" pitchFamily="50" charset="-128"/>
            </a:rPr>
            <a:t>8,448</a:t>
          </a:r>
          <a:r>
            <a:rPr kumimoji="1" lang="ja-JP" altLang="en-US" sz="1300">
              <a:latin typeface="ＭＳ Ｐゴシック" panose="020B0600070205080204" pitchFamily="50" charset="-128"/>
              <a:ea typeface="ＭＳ Ｐゴシック" panose="020B0600070205080204" pitchFamily="50" charset="-128"/>
            </a:rPr>
            <a:t>千円増加したことなどにより</a:t>
          </a:r>
          <a:r>
            <a:rPr kumimoji="1" lang="en-US" altLang="ja-JP" sz="1300">
              <a:latin typeface="ＭＳ Ｐゴシック" panose="020B0600070205080204" pitchFamily="50" charset="-128"/>
              <a:ea typeface="ＭＳ Ｐゴシック" panose="020B0600070205080204" pitchFamily="50" charset="-128"/>
            </a:rPr>
            <a:t>8,368</a:t>
          </a:r>
          <a:r>
            <a:rPr kumimoji="1" lang="ja-JP" altLang="en-US" sz="1300">
              <a:latin typeface="ＭＳ Ｐゴシック" panose="020B0600070205080204" pitchFamily="50" charset="-128"/>
              <a:ea typeface="ＭＳ Ｐゴシック" panose="020B0600070205080204" pitchFamily="50" charset="-128"/>
            </a:rPr>
            <a:t>千円増加した。また、繰出金は後期高齢者医療特別会計繰出金が</a:t>
          </a:r>
          <a:r>
            <a:rPr kumimoji="1" lang="en-US" altLang="ja-JP" sz="1300">
              <a:latin typeface="ＭＳ Ｐゴシック" panose="020B0600070205080204" pitchFamily="50" charset="-128"/>
              <a:ea typeface="ＭＳ Ｐゴシック" panose="020B0600070205080204" pitchFamily="50" charset="-128"/>
            </a:rPr>
            <a:t>145,957</a:t>
          </a:r>
          <a:r>
            <a:rPr kumimoji="1" lang="ja-JP" altLang="en-US" sz="1300">
              <a:latin typeface="ＭＳ Ｐゴシック" panose="020B0600070205080204" pitchFamily="50" charset="-128"/>
              <a:ea typeface="ＭＳ Ｐゴシック" panose="020B0600070205080204" pitchFamily="50" charset="-128"/>
            </a:rPr>
            <a:t>千円増加したことなどにより</a:t>
          </a:r>
          <a:r>
            <a:rPr kumimoji="1" lang="en-US" altLang="ja-JP" sz="1300">
              <a:latin typeface="ＭＳ Ｐゴシック" panose="020B0600070205080204" pitchFamily="50" charset="-128"/>
              <a:ea typeface="ＭＳ Ｐゴシック" panose="020B0600070205080204" pitchFamily="50" charset="-128"/>
            </a:rPr>
            <a:t>234,698</a:t>
          </a:r>
          <a:r>
            <a:rPr kumimoji="1" lang="ja-JP" altLang="en-US" sz="1300">
              <a:latin typeface="ＭＳ Ｐゴシック" panose="020B0600070205080204" pitchFamily="50" charset="-128"/>
              <a:ea typeface="ＭＳ Ｐゴシック" panose="020B0600070205080204" pitchFamily="50" charset="-128"/>
            </a:rPr>
            <a:t>千円増加した。全体として、</a:t>
          </a:r>
          <a:r>
            <a:rPr kumimoji="1" lang="en-US" altLang="ja-JP" sz="1300">
              <a:latin typeface="ＭＳ Ｐゴシック" panose="020B0600070205080204" pitchFamily="50" charset="-128"/>
              <a:ea typeface="ＭＳ Ｐゴシック" panose="020B0600070205080204" pitchFamily="50" charset="-128"/>
            </a:rPr>
            <a:t>243,066</a:t>
          </a:r>
          <a:r>
            <a:rPr kumimoji="1" lang="ja-JP" altLang="en-US" sz="1300">
              <a:latin typeface="ＭＳ Ｐゴシック" panose="020B0600070205080204" pitchFamily="50" charset="-128"/>
              <a:ea typeface="ＭＳ Ｐゴシック" panose="020B0600070205080204" pitchFamily="50" charset="-128"/>
            </a:rPr>
            <a:t>千円増加し、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％上昇した。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56</xdr:row>
      <xdr:rowOff>23585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485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55</xdr:row>
      <xdr:rowOff>118835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26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55</xdr:row>
      <xdr:rowOff>97065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483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53522</xdr:rowOff>
    </xdr:from>
    <xdr:to>
      <xdr:col>69</xdr:col>
      <xdr:colOff>92075</xdr:colOff>
      <xdr:row>55</xdr:row>
      <xdr:rowOff>75293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46265</xdr:rowOff>
    </xdr:from>
    <xdr:to>
      <xdr:col>74</xdr:col>
      <xdr:colOff>31750</xdr:colOff>
      <xdr:row>55</xdr:row>
      <xdr:rowOff>147865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158042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2722</xdr:rowOff>
    </xdr:from>
    <xdr:to>
      <xdr:col>69</xdr:col>
      <xdr:colOff>142875</xdr:colOff>
      <xdr:row>55</xdr:row>
      <xdr:rowOff>104322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114499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24493</xdr:rowOff>
    </xdr:from>
    <xdr:to>
      <xdr:col>65</xdr:col>
      <xdr:colOff>53975</xdr:colOff>
      <xdr:row>55</xdr:row>
      <xdr:rowOff>126093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136270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坂戸・鶴ヶ島消防組合への負担金が</a:t>
          </a:r>
          <a:r>
            <a:rPr kumimoji="1" lang="en-US" altLang="ja-JP" sz="1300">
              <a:latin typeface="ＭＳ Ｐゴシック" panose="020B0600070205080204" pitchFamily="50" charset="-128"/>
              <a:ea typeface="ＭＳ Ｐゴシック" panose="020B0600070205080204" pitchFamily="50" charset="-128"/>
            </a:rPr>
            <a:t>129,444</a:t>
          </a:r>
          <a:r>
            <a:rPr kumimoji="1" lang="ja-JP" altLang="en-US" sz="1300">
              <a:latin typeface="ＭＳ Ｐゴシック" panose="020B0600070205080204" pitchFamily="50" charset="-128"/>
              <a:ea typeface="ＭＳ Ｐゴシック" panose="020B0600070205080204" pitchFamily="50" charset="-128"/>
            </a:rPr>
            <a:t>千円、まちづくり応援寄附金推進事業において</a:t>
          </a:r>
          <a:r>
            <a:rPr kumimoji="1" lang="en-US" altLang="ja-JP" sz="1300">
              <a:latin typeface="ＭＳ Ｐゴシック" panose="020B0600070205080204" pitchFamily="50" charset="-128"/>
              <a:ea typeface="ＭＳ Ｐゴシック" panose="020B0600070205080204" pitchFamily="50" charset="-128"/>
            </a:rPr>
            <a:t>21,431</a:t>
          </a:r>
          <a:r>
            <a:rPr kumimoji="1" lang="ja-JP" altLang="en-US" sz="1300">
              <a:latin typeface="ＭＳ Ｐゴシック" panose="020B0600070205080204" pitchFamily="50" charset="-128"/>
              <a:ea typeface="ＭＳ Ｐゴシック" panose="020B0600070205080204" pitchFamily="50" charset="-128"/>
            </a:rPr>
            <a:t>千円増加したこと等により、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上昇した。一部事務組合等への負担金については、負担金の内容を十分精査することなどにより、支出の削減を図る。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4500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106426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422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78994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3586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88138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586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年度に借り入れた臨時財政対策債に係る元利償還金が</a:t>
          </a:r>
          <a:r>
            <a:rPr kumimoji="1" lang="en-US" altLang="ja-JP" sz="1300">
              <a:latin typeface="ＭＳ Ｐゴシック" panose="020B0600070205080204" pitchFamily="50" charset="-128"/>
              <a:ea typeface="ＭＳ Ｐゴシック" panose="020B0600070205080204" pitchFamily="50" charset="-128"/>
            </a:rPr>
            <a:t>107,564</a:t>
          </a:r>
          <a:r>
            <a:rPr kumimoji="1" lang="ja-JP" altLang="en-US" sz="1300">
              <a:latin typeface="ＭＳ Ｐゴシック" panose="020B0600070205080204" pitchFamily="50" charset="-128"/>
              <a:ea typeface="ＭＳ Ｐゴシック" panose="020B0600070205080204" pitchFamily="50" charset="-128"/>
            </a:rPr>
            <a:t>千円減少したこと等により、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改善した。普通債については、国・県・各種財団などの補助制度を有効に活用することで借入れを抑制するとともに、投資的経費に係る事業費の見直し等を通じて、公債費の削減に努める。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79</xdr:row>
      <xdr:rowOff>147574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591539"/>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147574</xdr:rowOff>
    </xdr:from>
    <xdr:to>
      <xdr:col>19</xdr:col>
      <xdr:colOff>187325</xdr:colOff>
      <xdr:row>79</xdr:row>
      <xdr:rowOff>165863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6921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10413</xdr:rowOff>
    </xdr:from>
    <xdr:to>
      <xdr:col>15</xdr:col>
      <xdr:colOff>98425</xdr:colOff>
      <xdr:row>79</xdr:row>
      <xdr:rowOff>165863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554963"/>
          <a:ext cx="8890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10413</xdr:rowOff>
    </xdr:from>
    <xdr:to>
      <xdr:col>11</xdr:col>
      <xdr:colOff>9525</xdr:colOff>
      <xdr:row>79</xdr:row>
      <xdr:rowOff>37846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5549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96774</xdr:rowOff>
    </xdr:from>
    <xdr:to>
      <xdr:col>20</xdr:col>
      <xdr:colOff>38100</xdr:colOff>
      <xdr:row>80</xdr:row>
      <xdr:rowOff>26924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11701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72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115063</xdr:rowOff>
    </xdr:from>
    <xdr:to>
      <xdr:col>15</xdr:col>
      <xdr:colOff>149225</xdr:colOff>
      <xdr:row>80</xdr:row>
      <xdr:rowOff>45213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29990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131063</xdr:rowOff>
    </xdr:from>
    <xdr:to>
      <xdr:col>11</xdr:col>
      <xdr:colOff>60325</xdr:colOff>
      <xdr:row>79</xdr:row>
      <xdr:rowOff>61213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45990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158496</xdr:rowOff>
    </xdr:from>
    <xdr:to>
      <xdr:col>6</xdr:col>
      <xdr:colOff>171450</xdr:colOff>
      <xdr:row>79</xdr:row>
      <xdr:rowOff>88646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73423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扶助費が減少したものの、人件費、物件費等が増加したため、全体として経常的支出が増加し、</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％上昇した。今後も、物価高騰の影響や社会保障費等の増加により、財政が圧迫されることが懸念される。健全な財政運営を維持していくため、一層の歳出の抑制及び効率化に向けた業務改革に取り組む。</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157480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20039"/>
          <a:ext cx="8382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75</xdr:row>
      <xdr:rowOff>161289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45720"/>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8890</xdr:rowOff>
    </xdr:from>
    <xdr:to>
      <xdr:col>73</xdr:col>
      <xdr:colOff>180975</xdr:colOff>
      <xdr:row>74</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5247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8890</xdr:rowOff>
    </xdr:from>
    <xdr:to>
      <xdr:col>69</xdr:col>
      <xdr:colOff>92075</xdr:colOff>
      <xdr:row>75</xdr:row>
      <xdr:rowOff>130810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52474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123207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xdr:rowOff>
    </xdr:from>
    <xdr:to>
      <xdr:col>74</xdr:col>
      <xdr:colOff>31750</xdr:colOff>
      <xdr:row>74</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129540</xdr:rowOff>
    </xdr:from>
    <xdr:to>
      <xdr:col>69</xdr:col>
      <xdr:colOff>142875</xdr:colOff>
      <xdr:row>73</xdr:row>
      <xdr:rowOff>59690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69867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20337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埼玉県坂戸市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101644</xdr:rowOff>
    </xdr:from>
    <xdr:to>
      <xdr:col>29</xdr:col>
      <xdr:colOff>127000</xdr:colOff>
      <xdr:row>18</xdr:row>
      <xdr:rowOff>13252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3919"/>
          <a:ext cx="647700" cy="83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13252</xdr:rowOff>
    </xdr:from>
    <xdr:to>
      <xdr:col>26</xdr:col>
      <xdr:colOff>50800</xdr:colOff>
      <xdr:row>18</xdr:row>
      <xdr:rowOff>40418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6977"/>
          <a:ext cx="698500" cy="27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27102</xdr:rowOff>
    </xdr:from>
    <xdr:to>
      <xdr:col>22</xdr:col>
      <xdr:colOff>114300</xdr:colOff>
      <xdr:row>18</xdr:row>
      <xdr:rowOff>40418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60827"/>
          <a:ext cx="698500" cy="13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10300</xdr:rowOff>
    </xdr:from>
    <xdr:to>
      <xdr:col>18</xdr:col>
      <xdr:colOff>177800</xdr:colOff>
      <xdr:row>18</xdr:row>
      <xdr:rowOff>27102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44025"/>
          <a:ext cx="698500" cy="16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50844</xdr:rowOff>
    </xdr:from>
    <xdr:to>
      <xdr:col>29</xdr:col>
      <xdr:colOff>177800</xdr:colOff>
      <xdr:row>17</xdr:row>
      <xdr:rowOff>152444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3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22921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133902</xdr:rowOff>
    </xdr:from>
    <xdr:to>
      <xdr:col>26</xdr:col>
      <xdr:colOff>101600</xdr:colOff>
      <xdr:row>18</xdr:row>
      <xdr:rowOff>64052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6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48829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2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161068</xdr:rowOff>
    </xdr:from>
    <xdr:to>
      <xdr:col>22</xdr:col>
      <xdr:colOff>165100</xdr:colOff>
      <xdr:row>18</xdr:row>
      <xdr:rowOff>91218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3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75995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147752</xdr:rowOff>
    </xdr:from>
    <xdr:to>
      <xdr:col>19</xdr:col>
      <xdr:colOff>38100</xdr:colOff>
      <xdr:row>18</xdr:row>
      <xdr:rowOff>77902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0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62679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96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130950</xdr:rowOff>
    </xdr:from>
    <xdr:to>
      <xdr:col>15</xdr:col>
      <xdr:colOff>101600</xdr:colOff>
      <xdr:row>18</xdr:row>
      <xdr:rowOff>61100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93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45877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274066</xdr:rowOff>
    </xdr:from>
    <xdr:to>
      <xdr:col>29</xdr:col>
      <xdr:colOff>127000</xdr:colOff>
      <xdr:row>34</xdr:row>
      <xdr:rowOff>298641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41516"/>
          <a:ext cx="647700" cy="24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274066</xdr:rowOff>
    </xdr:from>
    <xdr:to>
      <xdr:col>26</xdr:col>
      <xdr:colOff>50800</xdr:colOff>
      <xdr:row>34</xdr:row>
      <xdr:rowOff>296621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41516"/>
          <a:ext cx="698500" cy="22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296621</xdr:rowOff>
    </xdr:from>
    <xdr:to>
      <xdr:col>22</xdr:col>
      <xdr:colOff>114300</xdr:colOff>
      <xdr:row>35</xdr:row>
      <xdr:rowOff>28969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64071"/>
          <a:ext cx="698500" cy="75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28969</xdr:rowOff>
    </xdr:from>
    <xdr:to>
      <xdr:col>18</xdr:col>
      <xdr:colOff>177800</xdr:colOff>
      <xdr:row>35</xdr:row>
      <xdr:rowOff>138849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39319"/>
          <a:ext cx="698500" cy="109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247841</xdr:rowOff>
    </xdr:from>
    <xdr:to>
      <xdr:col>29</xdr:col>
      <xdr:colOff>177800</xdr:colOff>
      <xdr:row>35</xdr:row>
      <xdr:rowOff>6541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15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92918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6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223266</xdr:rowOff>
    </xdr:from>
    <xdr:to>
      <xdr:col>26</xdr:col>
      <xdr:colOff>101600</xdr:colOff>
      <xdr:row>34</xdr:row>
      <xdr:rowOff>324865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9071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335043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245821</xdr:rowOff>
    </xdr:from>
    <xdr:to>
      <xdr:col>22</xdr:col>
      <xdr:colOff>165100</xdr:colOff>
      <xdr:row>35</xdr:row>
      <xdr:rowOff>4521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13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14698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8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321069</xdr:rowOff>
    </xdr:from>
    <xdr:to>
      <xdr:col>19</xdr:col>
      <xdr:colOff>38100</xdr:colOff>
      <xdr:row>35</xdr:row>
      <xdr:rowOff>79769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88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89946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5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88049</xdr:rowOff>
    </xdr:from>
    <xdr:to>
      <xdr:col>15</xdr:col>
      <xdr:colOff>101600</xdr:colOff>
      <xdr:row>35</xdr:row>
      <xdr:rowOff>189649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98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199826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埼玉県坂戸市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99,632
95,751
41.02
39,016,308
36,861,552
1,964,203
20,605,489
22,385,595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75395</xdr:rowOff>
    </xdr:from>
    <xdr:to>
      <xdr:col>24</xdr:col>
      <xdr:colOff>63500</xdr:colOff>
      <xdr:row>37</xdr:row>
      <xdr:rowOff>143701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19045"/>
          <a:ext cx="838200" cy="6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143701</xdr:rowOff>
    </xdr:from>
    <xdr:to>
      <xdr:col>19</xdr:col>
      <xdr:colOff>177800</xdr:colOff>
      <xdr:row>37</xdr:row>
      <xdr:rowOff>169669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87351"/>
          <a:ext cx="889000" cy="2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169669</xdr:rowOff>
    </xdr:from>
    <xdr:to>
      <xdr:col>15</xdr:col>
      <xdr:colOff>50800</xdr:colOff>
      <xdr:row>38</xdr:row>
      <xdr:rowOff>1717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13319"/>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146169</xdr:rowOff>
    </xdr:from>
    <xdr:to>
      <xdr:col>10</xdr:col>
      <xdr:colOff>114300</xdr:colOff>
      <xdr:row>38</xdr:row>
      <xdr:rowOff>1717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489819"/>
          <a:ext cx="889000" cy="2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24595</xdr:rowOff>
    </xdr:from>
    <xdr:to>
      <xdr:col>24</xdr:col>
      <xdr:colOff>114300</xdr:colOff>
      <xdr:row>37</xdr:row>
      <xdr:rowOff>126195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6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3022</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4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92901</xdr:rowOff>
    </xdr:from>
    <xdr:to>
      <xdr:col>20</xdr:col>
      <xdr:colOff>38100</xdr:colOff>
      <xdr:row>38</xdr:row>
      <xdr:rowOff>23051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3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14178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52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118869</xdr:rowOff>
    </xdr:from>
    <xdr:to>
      <xdr:col>15</xdr:col>
      <xdr:colOff>101600</xdr:colOff>
      <xdr:row>38</xdr:row>
      <xdr:rowOff>49019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40146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5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122367</xdr:rowOff>
    </xdr:from>
    <xdr:to>
      <xdr:col>10</xdr:col>
      <xdr:colOff>165100</xdr:colOff>
      <xdr:row>38</xdr:row>
      <xdr:rowOff>52517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43644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5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95369</xdr:rowOff>
    </xdr:from>
    <xdr:to>
      <xdr:col>6</xdr:col>
      <xdr:colOff>38100</xdr:colOff>
      <xdr:row>38</xdr:row>
      <xdr:rowOff>25519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3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16646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3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171214</xdr:rowOff>
    </xdr:from>
    <xdr:to>
      <xdr:col>24</xdr:col>
      <xdr:colOff>63500</xdr:colOff>
      <xdr:row>58</xdr:row>
      <xdr:rowOff>64442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43864"/>
          <a:ext cx="838200" cy="6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144631</xdr:rowOff>
    </xdr:from>
    <xdr:to>
      <xdr:col>19</xdr:col>
      <xdr:colOff>177800</xdr:colOff>
      <xdr:row>58</xdr:row>
      <xdr:rowOff>64442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17281"/>
          <a:ext cx="889000" cy="9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144631</xdr:rowOff>
    </xdr:from>
    <xdr:to>
      <xdr:col>15</xdr:col>
      <xdr:colOff>50800</xdr:colOff>
      <xdr:row>58</xdr:row>
      <xdr:rowOff>4810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7281"/>
          <a:ext cx="889000" cy="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155359</xdr:rowOff>
    </xdr:from>
    <xdr:to>
      <xdr:col>10</xdr:col>
      <xdr:colOff>114300</xdr:colOff>
      <xdr:row>58</xdr:row>
      <xdr:rowOff>4810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28009"/>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120414</xdr:rowOff>
    </xdr:from>
    <xdr:to>
      <xdr:col>24</xdr:col>
      <xdr:colOff>114300</xdr:colOff>
      <xdr:row>58</xdr:row>
      <xdr:rowOff>50564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98841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13642</xdr:rowOff>
    </xdr:from>
    <xdr:to>
      <xdr:col>20</xdr:col>
      <xdr:colOff>38100</xdr:colOff>
      <xdr:row>58</xdr:row>
      <xdr:rowOff>115242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5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106369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5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93831</xdr:rowOff>
    </xdr:from>
    <xdr:to>
      <xdr:col>15</xdr:col>
      <xdr:colOff>101600</xdr:colOff>
      <xdr:row>58</xdr:row>
      <xdr:rowOff>23981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15108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5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125460</xdr:rowOff>
    </xdr:from>
    <xdr:to>
      <xdr:col>10</xdr:col>
      <xdr:colOff>165100</xdr:colOff>
      <xdr:row>58</xdr:row>
      <xdr:rowOff>55610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46737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9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104559</xdr:rowOff>
    </xdr:from>
    <xdr:to>
      <xdr:col>6</xdr:col>
      <xdr:colOff>38100</xdr:colOff>
      <xdr:row>58</xdr:row>
      <xdr:rowOff>34709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25836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6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35688</xdr:rowOff>
    </xdr:from>
    <xdr:to>
      <xdr:col>24</xdr:col>
      <xdr:colOff>63500</xdr:colOff>
      <xdr:row>77</xdr:row>
      <xdr:rowOff>38830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37338"/>
          <a:ext cx="8382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35688</xdr:rowOff>
    </xdr:from>
    <xdr:to>
      <xdr:col>19</xdr:col>
      <xdr:colOff>177800</xdr:colOff>
      <xdr:row>77</xdr:row>
      <xdr:rowOff>55460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37338"/>
          <a:ext cx="889000" cy="1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168618</xdr:rowOff>
    </xdr:from>
    <xdr:to>
      <xdr:col>15</xdr:col>
      <xdr:colOff>50800</xdr:colOff>
      <xdr:row>77</xdr:row>
      <xdr:rowOff>55460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98818"/>
          <a:ext cx="889000" cy="5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168618</xdr:rowOff>
    </xdr:from>
    <xdr:to>
      <xdr:col>10</xdr:col>
      <xdr:colOff>114300</xdr:colOff>
      <xdr:row>77</xdr:row>
      <xdr:rowOff>41517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98818"/>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159480</xdr:rowOff>
    </xdr:from>
    <xdr:to>
      <xdr:col>24</xdr:col>
      <xdr:colOff>114300</xdr:colOff>
      <xdr:row>77</xdr:row>
      <xdr:rowOff>89630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8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74407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156338</xdr:rowOff>
    </xdr:from>
    <xdr:to>
      <xdr:col>20</xdr:col>
      <xdr:colOff>38100</xdr:colOff>
      <xdr:row>77</xdr:row>
      <xdr:rowOff>86488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77615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4660</xdr:rowOff>
    </xdr:from>
    <xdr:to>
      <xdr:col>15</xdr:col>
      <xdr:colOff>101600</xdr:colOff>
      <xdr:row>77</xdr:row>
      <xdr:rowOff>106260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97387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9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117818</xdr:rowOff>
    </xdr:from>
    <xdr:to>
      <xdr:col>10</xdr:col>
      <xdr:colOff>165100</xdr:colOff>
      <xdr:row>77</xdr:row>
      <xdr:rowOff>47968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39095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162167</xdr:rowOff>
    </xdr:from>
    <xdr:to>
      <xdr:col>6</xdr:col>
      <xdr:colOff>38100</xdr:colOff>
      <xdr:row>77</xdr:row>
      <xdr:rowOff>92317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83444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8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16393</xdr:rowOff>
    </xdr:from>
    <xdr:to>
      <xdr:col>24</xdr:col>
      <xdr:colOff>62865</xdr:colOff>
      <xdr:row>97</xdr:row>
      <xdr:rowOff>39536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46893"/>
          <a:ext cx="1270" cy="122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43363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6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39536</xdr:rowOff>
    </xdr:from>
    <xdr:to>
      <xdr:col>24</xdr:col>
      <xdr:colOff>152400</xdr:colOff>
      <xdr:row>97</xdr:row>
      <xdr:rowOff>39536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6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134520</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2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16393</xdr:rowOff>
    </xdr:from>
    <xdr:to>
      <xdr:col>24</xdr:col>
      <xdr:colOff>152400</xdr:colOff>
      <xdr:row>90</xdr:row>
      <xdr:rowOff>16393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4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158018</xdr:rowOff>
    </xdr:from>
    <xdr:to>
      <xdr:col>24</xdr:col>
      <xdr:colOff>63500</xdr:colOff>
      <xdr:row>97</xdr:row>
      <xdr:rowOff>70937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17218"/>
          <a:ext cx="838200" cy="8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146204</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09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123327</xdr:rowOff>
    </xdr:from>
    <xdr:to>
      <xdr:col>24</xdr:col>
      <xdr:colOff>114300</xdr:colOff>
      <xdr:row>95</xdr:row>
      <xdr:rowOff>53477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23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70937</xdr:rowOff>
    </xdr:from>
    <xdr:to>
      <xdr:col>19</xdr:col>
      <xdr:colOff>177800</xdr:colOff>
      <xdr:row>97</xdr:row>
      <xdr:rowOff>129398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701587"/>
          <a:ext cx="889000" cy="5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12951</xdr:rowOff>
    </xdr:from>
    <xdr:to>
      <xdr:col>20</xdr:col>
      <xdr:colOff>38100</xdr:colOff>
      <xdr:row>95</xdr:row>
      <xdr:rowOff>114551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131078</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07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11967</xdr:rowOff>
    </xdr:from>
    <xdr:to>
      <xdr:col>15</xdr:col>
      <xdr:colOff>50800</xdr:colOff>
      <xdr:row>97</xdr:row>
      <xdr:rowOff>129398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642617"/>
          <a:ext cx="889000" cy="1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83207</xdr:rowOff>
    </xdr:from>
    <xdr:to>
      <xdr:col>15</xdr:col>
      <xdr:colOff>101600</xdr:colOff>
      <xdr:row>96</xdr:row>
      <xdr:rowOff>13357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29884</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11967</xdr:rowOff>
    </xdr:from>
    <xdr:to>
      <xdr:col>10</xdr:col>
      <xdr:colOff>114300</xdr:colOff>
      <xdr:row>98</xdr:row>
      <xdr:rowOff>15250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42617"/>
          <a:ext cx="889000" cy="1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3130</xdr:rowOff>
    </xdr:from>
    <xdr:to>
      <xdr:col>10</xdr:col>
      <xdr:colOff>165100</xdr:colOff>
      <xdr:row>95</xdr:row>
      <xdr:rowOff>104730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121257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57521</xdr:rowOff>
    </xdr:from>
    <xdr:to>
      <xdr:col>6</xdr:col>
      <xdr:colOff>38100</xdr:colOff>
      <xdr:row>96</xdr:row>
      <xdr:rowOff>159121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107218</xdr:rowOff>
    </xdr:from>
    <xdr:to>
      <xdr:col>24</xdr:col>
      <xdr:colOff>114300</xdr:colOff>
      <xdr:row>97</xdr:row>
      <xdr:rowOff>37368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22145</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8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20137</xdr:rowOff>
    </xdr:from>
    <xdr:to>
      <xdr:col>20</xdr:col>
      <xdr:colOff>38100</xdr:colOff>
      <xdr:row>97</xdr:row>
      <xdr:rowOff>121737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5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112864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4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78598</xdr:rowOff>
    </xdr:from>
    <xdr:to>
      <xdr:col>15</xdr:col>
      <xdr:colOff>101600</xdr:colOff>
      <xdr:row>98</xdr:row>
      <xdr:rowOff>8748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70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171325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132617</xdr:rowOff>
    </xdr:from>
    <xdr:to>
      <xdr:col>10</xdr:col>
      <xdr:colOff>165100</xdr:colOff>
      <xdr:row>97</xdr:row>
      <xdr:rowOff>62767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9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53894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68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135900</xdr:rowOff>
    </xdr:from>
    <xdr:to>
      <xdr:col>6</xdr:col>
      <xdr:colOff>38100</xdr:colOff>
      <xdr:row>98</xdr:row>
      <xdr:rowOff>66050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6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57177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5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147451</xdr:rowOff>
    </xdr:from>
    <xdr:to>
      <xdr:col>55</xdr:col>
      <xdr:colOff>0</xdr:colOff>
      <xdr:row>36</xdr:row>
      <xdr:rowOff>167644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19651"/>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160666</xdr:rowOff>
    </xdr:from>
    <xdr:to>
      <xdr:col>50</xdr:col>
      <xdr:colOff>114300</xdr:colOff>
      <xdr:row>36</xdr:row>
      <xdr:rowOff>167644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32866"/>
          <a:ext cx="889000" cy="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160666</xdr:rowOff>
    </xdr:from>
    <xdr:to>
      <xdr:col>45</xdr:col>
      <xdr:colOff>177800</xdr:colOff>
      <xdr:row>37</xdr:row>
      <xdr:rowOff>54421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32866"/>
          <a:ext cx="889000" cy="6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133865</xdr:rowOff>
    </xdr:from>
    <xdr:to>
      <xdr:col>41</xdr:col>
      <xdr:colOff>50800</xdr:colOff>
      <xdr:row>37</xdr:row>
      <xdr:rowOff>54421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277365"/>
          <a:ext cx="889000" cy="112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96651</xdr:rowOff>
    </xdr:from>
    <xdr:to>
      <xdr:col>55</xdr:col>
      <xdr:colOff>50800</xdr:colOff>
      <xdr:row>37</xdr:row>
      <xdr:rowOff>26801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6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75078</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4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116844</xdr:rowOff>
    </xdr:from>
    <xdr:to>
      <xdr:col>50</xdr:col>
      <xdr:colOff>165100</xdr:colOff>
      <xdr:row>37</xdr:row>
      <xdr:rowOff>46994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8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38121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8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109866</xdr:rowOff>
    </xdr:from>
    <xdr:to>
      <xdr:col>46</xdr:col>
      <xdr:colOff>38100</xdr:colOff>
      <xdr:row>37</xdr:row>
      <xdr:rowOff>40016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8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31143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7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3621</xdr:rowOff>
    </xdr:from>
    <xdr:to>
      <xdr:col>41</xdr:col>
      <xdr:colOff>101600</xdr:colOff>
      <xdr:row>37</xdr:row>
      <xdr:rowOff>105221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96348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3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83065</xdr:rowOff>
    </xdr:from>
    <xdr:to>
      <xdr:col>36</xdr:col>
      <xdr:colOff>165100</xdr:colOff>
      <xdr:row>31</xdr:row>
      <xdr:rowOff>13215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22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4342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31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63990</xdr:rowOff>
    </xdr:from>
    <xdr:to>
      <xdr:col>55</xdr:col>
      <xdr:colOff>0</xdr:colOff>
      <xdr:row>57</xdr:row>
      <xdr:rowOff>111702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36640"/>
          <a:ext cx="838200" cy="4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63990</xdr:rowOff>
    </xdr:from>
    <xdr:to>
      <xdr:col>50</xdr:col>
      <xdr:colOff>114300</xdr:colOff>
      <xdr:row>57</xdr:row>
      <xdr:rowOff>141463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36640"/>
          <a:ext cx="889000" cy="7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141463</xdr:rowOff>
    </xdr:from>
    <xdr:to>
      <xdr:col>45</xdr:col>
      <xdr:colOff>177800</xdr:colOff>
      <xdr:row>57</xdr:row>
      <xdr:rowOff>168808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914113"/>
          <a:ext cx="889000" cy="2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153786</xdr:rowOff>
    </xdr:from>
    <xdr:to>
      <xdr:col>41</xdr:col>
      <xdr:colOff>50800</xdr:colOff>
      <xdr:row>57</xdr:row>
      <xdr:rowOff>168808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26436"/>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60902</xdr:rowOff>
    </xdr:from>
    <xdr:to>
      <xdr:col>55</xdr:col>
      <xdr:colOff>50800</xdr:colOff>
      <xdr:row>57</xdr:row>
      <xdr:rowOff>162502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39329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1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13190</xdr:rowOff>
    </xdr:from>
    <xdr:to>
      <xdr:col>50</xdr:col>
      <xdr:colOff>165100</xdr:colOff>
      <xdr:row>57</xdr:row>
      <xdr:rowOff>114790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105917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90663</xdr:rowOff>
    </xdr:from>
    <xdr:to>
      <xdr:col>46</xdr:col>
      <xdr:colOff>38100</xdr:colOff>
      <xdr:row>58</xdr:row>
      <xdr:rowOff>20813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6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11940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5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118008</xdr:rowOff>
    </xdr:from>
    <xdr:to>
      <xdr:col>41</xdr:col>
      <xdr:colOff>101600</xdr:colOff>
      <xdr:row>58</xdr:row>
      <xdr:rowOff>48158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9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39285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102986</xdr:rowOff>
    </xdr:from>
    <xdr:to>
      <xdr:col>36</xdr:col>
      <xdr:colOff>165100</xdr:colOff>
      <xdr:row>58</xdr:row>
      <xdr:rowOff>33136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7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24263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6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71120</xdr:rowOff>
    </xdr:from>
    <xdr:to>
      <xdr:col>55</xdr:col>
      <xdr:colOff>0</xdr:colOff>
      <xdr:row>76</xdr:row>
      <xdr:rowOff>123606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101320"/>
          <a:ext cx="838200" cy="5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123606</xdr:rowOff>
    </xdr:from>
    <xdr:to>
      <xdr:col>50</xdr:col>
      <xdr:colOff>114300</xdr:colOff>
      <xdr:row>77</xdr:row>
      <xdr:rowOff>85590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153806"/>
          <a:ext cx="889000" cy="13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125893</xdr:rowOff>
    </xdr:from>
    <xdr:to>
      <xdr:col>45</xdr:col>
      <xdr:colOff>177800</xdr:colOff>
      <xdr:row>77</xdr:row>
      <xdr:rowOff>85590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156093"/>
          <a:ext cx="889000" cy="1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125893</xdr:rowOff>
    </xdr:from>
    <xdr:to>
      <xdr:col>41</xdr:col>
      <xdr:colOff>50800</xdr:colOff>
      <xdr:row>76</xdr:row>
      <xdr:rowOff>151747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156093"/>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35689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20320</xdr:rowOff>
    </xdr:from>
    <xdr:to>
      <xdr:col>55</xdr:col>
      <xdr:colOff>50800</xdr:colOff>
      <xdr:row>76</xdr:row>
      <xdr:rowOff>121920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0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43197</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90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72806</xdr:rowOff>
    </xdr:from>
    <xdr:to>
      <xdr:col>50</xdr:col>
      <xdr:colOff>165100</xdr:colOff>
      <xdr:row>77</xdr:row>
      <xdr:rowOff>2956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10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19483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87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34790</xdr:rowOff>
    </xdr:from>
    <xdr:to>
      <xdr:col>46</xdr:col>
      <xdr:colOff>38100</xdr:colOff>
      <xdr:row>77</xdr:row>
      <xdr:rowOff>136390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3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127517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32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75093</xdr:rowOff>
    </xdr:from>
    <xdr:to>
      <xdr:col>41</xdr:col>
      <xdr:colOff>101600</xdr:colOff>
      <xdr:row>77</xdr:row>
      <xdr:rowOff>5243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0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21769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8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100947</xdr:rowOff>
    </xdr:from>
    <xdr:to>
      <xdr:col>36</xdr:col>
      <xdr:colOff>165100</xdr:colOff>
      <xdr:row>77</xdr:row>
      <xdr:rowOff>31097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3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47624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16142</xdr:rowOff>
    </xdr:from>
    <xdr:to>
      <xdr:col>55</xdr:col>
      <xdr:colOff>0</xdr:colOff>
      <xdr:row>97</xdr:row>
      <xdr:rowOff>60285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646792"/>
          <a:ext cx="838200" cy="4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118188</xdr:rowOff>
    </xdr:from>
    <xdr:to>
      <xdr:col>50</xdr:col>
      <xdr:colOff>114300</xdr:colOff>
      <xdr:row>97</xdr:row>
      <xdr:rowOff>16142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577388"/>
          <a:ext cx="889000" cy="6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118188</xdr:rowOff>
    </xdr:from>
    <xdr:to>
      <xdr:col>45</xdr:col>
      <xdr:colOff>177800</xdr:colOff>
      <xdr:row>97</xdr:row>
      <xdr:rowOff>126236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577388"/>
          <a:ext cx="889000" cy="17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82595</xdr:rowOff>
    </xdr:from>
    <xdr:to>
      <xdr:col>41</xdr:col>
      <xdr:colOff>50800</xdr:colOff>
      <xdr:row>97</xdr:row>
      <xdr:rowOff>126236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713245"/>
          <a:ext cx="889000" cy="4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9485</xdr:rowOff>
    </xdr:from>
    <xdr:to>
      <xdr:col>55</xdr:col>
      <xdr:colOff>50800</xdr:colOff>
      <xdr:row>97</xdr:row>
      <xdr:rowOff>111085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4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95862</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5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136792</xdr:rowOff>
    </xdr:from>
    <xdr:to>
      <xdr:col>50</xdr:col>
      <xdr:colOff>165100</xdr:colOff>
      <xdr:row>97</xdr:row>
      <xdr:rowOff>66942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9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58069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68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67388</xdr:rowOff>
    </xdr:from>
    <xdr:to>
      <xdr:col>46</xdr:col>
      <xdr:colOff>38100</xdr:colOff>
      <xdr:row>96</xdr:row>
      <xdr:rowOff>168988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2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160115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1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75436</xdr:rowOff>
    </xdr:from>
    <xdr:to>
      <xdr:col>41</xdr:col>
      <xdr:colOff>101600</xdr:colOff>
      <xdr:row>98</xdr:row>
      <xdr:rowOff>5586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0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168163</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26428" y="1679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31795</xdr:rowOff>
    </xdr:from>
    <xdr:to>
      <xdr:col>36</xdr:col>
      <xdr:colOff>165100</xdr:colOff>
      <xdr:row>97</xdr:row>
      <xdr:rowOff>133395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97</xdr:row>
      <xdr:rowOff>124522</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37428" y="1675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14198</xdr:rowOff>
    </xdr:from>
    <xdr:to>
      <xdr:col>85</xdr:col>
      <xdr:colOff>127000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529298"/>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14542</xdr:rowOff>
    </xdr:from>
    <xdr:to>
      <xdr:col>71</xdr:col>
      <xdr:colOff>177800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29642"/>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134849</xdr:rowOff>
    </xdr:from>
    <xdr:to>
      <xdr:col>85</xdr:col>
      <xdr:colOff>177800</xdr:colOff>
      <xdr:row>38</xdr:row>
      <xdr:rowOff>64999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73900</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135191</xdr:rowOff>
    </xdr:from>
    <xdr:to>
      <xdr:col>67</xdr:col>
      <xdr:colOff>101600</xdr:colOff>
      <xdr:row>38</xdr:row>
      <xdr:rowOff>65342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788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56469</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571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58014</xdr:rowOff>
    </xdr:from>
    <xdr:to>
      <xdr:col>85</xdr:col>
      <xdr:colOff>127000</xdr:colOff>
      <xdr:row>75</xdr:row>
      <xdr:rowOff>73787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2916764"/>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48222</xdr:rowOff>
    </xdr:from>
    <xdr:to>
      <xdr:col>81</xdr:col>
      <xdr:colOff>50800</xdr:colOff>
      <xdr:row>75</xdr:row>
      <xdr:rowOff>58014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906972"/>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48222</xdr:rowOff>
    </xdr:from>
    <xdr:to>
      <xdr:col>76</xdr:col>
      <xdr:colOff>114300</xdr:colOff>
      <xdr:row>75</xdr:row>
      <xdr:rowOff>94952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2906972"/>
          <a:ext cx="889000" cy="4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94952</xdr:rowOff>
    </xdr:from>
    <xdr:to>
      <xdr:col>71</xdr:col>
      <xdr:colOff>177800</xdr:colOff>
      <xdr:row>75</xdr:row>
      <xdr:rowOff>143434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953702"/>
          <a:ext cx="889000" cy="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22987</xdr:rowOff>
    </xdr:from>
    <xdr:to>
      <xdr:col>85</xdr:col>
      <xdr:colOff>177800</xdr:colOff>
      <xdr:row>75</xdr:row>
      <xdr:rowOff>124587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88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45864</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7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7214</xdr:rowOff>
    </xdr:from>
    <xdr:to>
      <xdr:col>81</xdr:col>
      <xdr:colOff>101600</xdr:colOff>
      <xdr:row>75</xdr:row>
      <xdr:rowOff>108814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86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125341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4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168872</xdr:rowOff>
    </xdr:from>
    <xdr:to>
      <xdr:col>76</xdr:col>
      <xdr:colOff>165100</xdr:colOff>
      <xdr:row>75</xdr:row>
      <xdr:rowOff>99022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85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115549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3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44152</xdr:rowOff>
    </xdr:from>
    <xdr:to>
      <xdr:col>72</xdr:col>
      <xdr:colOff>38100</xdr:colOff>
      <xdr:row>75</xdr:row>
      <xdr:rowOff>145752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9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136878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9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92634</xdr:rowOff>
    </xdr:from>
    <xdr:to>
      <xdr:col>67</xdr:col>
      <xdr:colOff>101600</xdr:colOff>
      <xdr:row>76</xdr:row>
      <xdr:rowOff>22783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951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13910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4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63714</xdr:rowOff>
    </xdr:from>
    <xdr:to>
      <xdr:col>85</xdr:col>
      <xdr:colOff>127000</xdr:colOff>
      <xdr:row>98</xdr:row>
      <xdr:rowOff>69245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65814"/>
          <a:ext cx="838200" cy="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42962</xdr:rowOff>
    </xdr:from>
    <xdr:to>
      <xdr:col>81</xdr:col>
      <xdr:colOff>50800</xdr:colOff>
      <xdr:row>98</xdr:row>
      <xdr:rowOff>63714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45062"/>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42962</xdr:rowOff>
    </xdr:from>
    <xdr:to>
      <xdr:col>76</xdr:col>
      <xdr:colOff>114300</xdr:colOff>
      <xdr:row>98</xdr:row>
      <xdr:rowOff>67477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845062"/>
          <a:ext cx="889000" cy="2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57280</xdr:rowOff>
    </xdr:from>
    <xdr:to>
      <xdr:col>71</xdr:col>
      <xdr:colOff>177800</xdr:colOff>
      <xdr:row>98</xdr:row>
      <xdr:rowOff>67477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859380"/>
          <a:ext cx="889000" cy="1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18445</xdr:rowOff>
    </xdr:from>
    <xdr:to>
      <xdr:col>85</xdr:col>
      <xdr:colOff>177800</xdr:colOff>
      <xdr:row>98</xdr:row>
      <xdr:rowOff>120045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12914</xdr:rowOff>
    </xdr:from>
    <xdr:to>
      <xdr:col>81</xdr:col>
      <xdr:colOff>101600</xdr:colOff>
      <xdr:row>98</xdr:row>
      <xdr:rowOff>114514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105641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0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163612</xdr:rowOff>
    </xdr:from>
    <xdr:to>
      <xdr:col>76</xdr:col>
      <xdr:colOff>165100</xdr:colOff>
      <xdr:row>98</xdr:row>
      <xdr:rowOff>93762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9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84889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8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16677</xdr:rowOff>
    </xdr:from>
    <xdr:to>
      <xdr:col>72</xdr:col>
      <xdr:colOff>38100</xdr:colOff>
      <xdr:row>98</xdr:row>
      <xdr:rowOff>118277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109404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6480</xdr:rowOff>
    </xdr:from>
    <xdr:to>
      <xdr:col>67</xdr:col>
      <xdr:colOff>101600</xdr:colOff>
      <xdr:row>98</xdr:row>
      <xdr:rowOff>108080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124607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8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43555</xdr:rowOff>
    </xdr:from>
    <xdr:to>
      <xdr:col>116</xdr:col>
      <xdr:colOff>63500</xdr:colOff>
      <xdr:row>59</xdr:row>
      <xdr:rowOff>43935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159105"/>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43535</xdr:rowOff>
    </xdr:from>
    <xdr:to>
      <xdr:col>111</xdr:col>
      <xdr:colOff>177800</xdr:colOff>
      <xdr:row>59</xdr:row>
      <xdr:rowOff>43935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59085"/>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43288</xdr:rowOff>
    </xdr:from>
    <xdr:to>
      <xdr:col>107</xdr:col>
      <xdr:colOff>50800</xdr:colOff>
      <xdr:row>59</xdr:row>
      <xdr:rowOff>43535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158838"/>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43117</xdr:rowOff>
    </xdr:from>
    <xdr:to>
      <xdr:col>102</xdr:col>
      <xdr:colOff>114300</xdr:colOff>
      <xdr:row>59</xdr:row>
      <xdr:rowOff>43288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58667"/>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164205</xdr:rowOff>
    </xdr:from>
    <xdr:to>
      <xdr:col>116</xdr:col>
      <xdr:colOff>114300</xdr:colOff>
      <xdr:row>59</xdr:row>
      <xdr:rowOff>94355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1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79132</xdr:rowOff>
    </xdr:from>
    <xdr:ext cx="313932"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23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164585</xdr:rowOff>
    </xdr:from>
    <xdr:to>
      <xdr:col>112</xdr:col>
      <xdr:colOff>38100</xdr:colOff>
      <xdr:row>59</xdr:row>
      <xdr:rowOff>94735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10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85862</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66333" y="10201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164185</xdr:rowOff>
    </xdr:from>
    <xdr:to>
      <xdr:col>107</xdr:col>
      <xdr:colOff>101600</xdr:colOff>
      <xdr:row>59</xdr:row>
      <xdr:rowOff>94335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10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85462</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77333" y="1020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163938</xdr:rowOff>
    </xdr:from>
    <xdr:to>
      <xdr:col>102</xdr:col>
      <xdr:colOff>165100</xdr:colOff>
      <xdr:row>59</xdr:row>
      <xdr:rowOff>94088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1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85215</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88333" y="102007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163767</xdr:rowOff>
    </xdr:from>
    <xdr:to>
      <xdr:col>98</xdr:col>
      <xdr:colOff>38100</xdr:colOff>
      <xdr:row>59</xdr:row>
      <xdr:rowOff>93917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85044</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99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139340</xdr:rowOff>
    </xdr:from>
    <xdr:to>
      <xdr:col>116</xdr:col>
      <xdr:colOff>63500</xdr:colOff>
      <xdr:row>77</xdr:row>
      <xdr:rowOff>10475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169540"/>
          <a:ext cx="8382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10475</xdr:rowOff>
    </xdr:from>
    <xdr:to>
      <xdr:col>111</xdr:col>
      <xdr:colOff>177800</xdr:colOff>
      <xdr:row>77</xdr:row>
      <xdr:rowOff>44700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212125"/>
          <a:ext cx="889000" cy="3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44700</xdr:rowOff>
    </xdr:from>
    <xdr:to>
      <xdr:col>107</xdr:col>
      <xdr:colOff>50800</xdr:colOff>
      <xdr:row>77</xdr:row>
      <xdr:rowOff>80395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246350"/>
          <a:ext cx="889000" cy="3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80395</xdr:rowOff>
    </xdr:from>
    <xdr:to>
      <xdr:col>102</xdr:col>
      <xdr:colOff>114300</xdr:colOff>
      <xdr:row>77</xdr:row>
      <xdr:rowOff>128009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282045"/>
          <a:ext cx="889000" cy="4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88540</xdr:rowOff>
    </xdr:from>
    <xdr:to>
      <xdr:col>116</xdr:col>
      <xdr:colOff>114300</xdr:colOff>
      <xdr:row>77</xdr:row>
      <xdr:rowOff>18690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11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66967</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9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131125</xdr:rowOff>
    </xdr:from>
    <xdr:to>
      <xdr:col>112</xdr:col>
      <xdr:colOff>38100</xdr:colOff>
      <xdr:row>77</xdr:row>
      <xdr:rowOff>61275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6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52402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25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165350</xdr:rowOff>
    </xdr:from>
    <xdr:to>
      <xdr:col>107</xdr:col>
      <xdr:colOff>101600</xdr:colOff>
      <xdr:row>77</xdr:row>
      <xdr:rowOff>95500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86627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8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29595</xdr:rowOff>
    </xdr:from>
    <xdr:to>
      <xdr:col>102</xdr:col>
      <xdr:colOff>165100</xdr:colOff>
      <xdr:row>77</xdr:row>
      <xdr:rowOff>131195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3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122322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3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77209</xdr:rowOff>
    </xdr:from>
    <xdr:to>
      <xdr:col>98</xdr:col>
      <xdr:colOff>38100</xdr:colOff>
      <xdr:row>78</xdr:row>
      <xdr:rowOff>7359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7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169936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3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決算額は</a:t>
          </a:r>
          <a:r>
            <a:rPr kumimoji="1" lang="en-US" altLang="ja-JP" sz="1300">
              <a:latin typeface="ＭＳ Ｐゴシック" panose="020B0600070205080204" pitchFamily="50" charset="-128"/>
              <a:ea typeface="ＭＳ Ｐゴシック" panose="020B0600070205080204" pitchFamily="50" charset="-128"/>
            </a:rPr>
            <a:t>1,523,635</a:t>
          </a:r>
          <a:r>
            <a:rPr kumimoji="1" lang="ja-JP" altLang="en-US" sz="1300">
              <a:latin typeface="ＭＳ Ｐゴシック" panose="020B0600070205080204" pitchFamily="50" charset="-128"/>
              <a:ea typeface="ＭＳ Ｐゴシック" panose="020B0600070205080204" pitchFamily="50" charset="-128"/>
            </a:rPr>
            <a:t>千円増、前年度比</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％増であった。その要因としては、扶助費において臨時支援給付金給付事業が</a:t>
          </a:r>
          <a:r>
            <a:rPr kumimoji="1" lang="en-US" altLang="ja-JP" sz="1300">
              <a:latin typeface="ＭＳ Ｐゴシック" panose="020B0600070205080204" pitchFamily="50" charset="-128"/>
              <a:ea typeface="ＭＳ Ｐゴシック" panose="020B0600070205080204" pitchFamily="50" charset="-128"/>
            </a:rPr>
            <a:t>347,530</a:t>
          </a:r>
          <a:r>
            <a:rPr kumimoji="1" lang="ja-JP" altLang="en-US" sz="1300">
              <a:latin typeface="ＭＳ Ｐゴシック" panose="020B0600070205080204" pitchFamily="50" charset="-128"/>
              <a:ea typeface="ＭＳ Ｐゴシック" panose="020B0600070205080204" pitchFamily="50" charset="-128"/>
            </a:rPr>
            <a:t>千円、自立支援給付費等支給事業が</a:t>
          </a:r>
          <a:r>
            <a:rPr kumimoji="1" lang="en-US" altLang="ja-JP" sz="1300">
              <a:latin typeface="ＭＳ Ｐゴシック" panose="020B0600070205080204" pitchFamily="50" charset="-128"/>
              <a:ea typeface="ＭＳ Ｐゴシック" panose="020B0600070205080204" pitchFamily="50" charset="-128"/>
            </a:rPr>
            <a:t>195,706</a:t>
          </a:r>
          <a:r>
            <a:rPr kumimoji="1" lang="ja-JP" altLang="en-US" sz="1300">
              <a:latin typeface="ＭＳ Ｐゴシック" panose="020B0600070205080204" pitchFamily="50" charset="-128"/>
              <a:ea typeface="ＭＳ Ｐゴシック" panose="020B0600070205080204" pitchFamily="50" charset="-128"/>
            </a:rPr>
            <a:t>千円増加したことや、普通建設事業費において関間千代田線整備事業が</a:t>
          </a:r>
          <a:r>
            <a:rPr kumimoji="1" lang="en-US" altLang="ja-JP" sz="1300">
              <a:latin typeface="ＭＳ Ｐゴシック" panose="020B0600070205080204" pitchFamily="50" charset="-128"/>
              <a:ea typeface="ＭＳ Ｐゴシック" panose="020B0600070205080204" pitchFamily="50" charset="-128"/>
            </a:rPr>
            <a:t>241,663</a:t>
          </a:r>
          <a:r>
            <a:rPr kumimoji="1" lang="ja-JP" altLang="en-US" sz="1300">
              <a:latin typeface="ＭＳ Ｐゴシック" panose="020B0600070205080204" pitchFamily="50" charset="-128"/>
              <a:ea typeface="ＭＳ Ｐゴシック" panose="020B0600070205080204" pitchFamily="50" charset="-128"/>
            </a:rPr>
            <a:t>千円増加したことなどがあげられる。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普通建設事業費（うち新規整備）、公債費が類似団体平均を上回っているが、その他の項目では下回っている。</a:t>
          </a:r>
        </a:p>
        <a:p>
          <a:r>
            <a:rPr kumimoji="1" lang="ja-JP" altLang="en-US" sz="1300">
              <a:latin typeface="ＭＳ Ｐゴシック" panose="020B0600070205080204" pitchFamily="50" charset="-128"/>
              <a:ea typeface="ＭＳ Ｐゴシック" panose="020B0600070205080204" pitchFamily="50" charset="-128"/>
            </a:rPr>
            <a:t>健全で持続可能な財政運営を維持していくため、今後も引き続き行財政改革等による徹底した歳入歳出の見直しに取り組む。</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埼玉県坂戸市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99,632
95,751
41.02
39,016,308
36,861,552
1,964,203
20,605,489
22,385,595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7112</xdr:rowOff>
    </xdr:from>
    <xdr:to>
      <xdr:col>24</xdr:col>
      <xdr:colOff>63500</xdr:colOff>
      <xdr:row>37</xdr:row>
      <xdr:rowOff>34544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35076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826</xdr:rowOff>
    </xdr:from>
    <xdr:to>
      <xdr:col>19</xdr:col>
      <xdr:colOff>177800</xdr:colOff>
      <xdr:row>37</xdr:row>
      <xdr:rowOff>34544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6344476"/>
          <a:ext cx="8890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148844</xdr:rowOff>
    </xdr:from>
    <xdr:to>
      <xdr:col>15</xdr:col>
      <xdr:colOff>50800</xdr:colOff>
      <xdr:row>37</xdr:row>
      <xdr:rowOff>826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321044"/>
          <a:ext cx="8890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148844</xdr:rowOff>
    </xdr:from>
    <xdr:to>
      <xdr:col>10</xdr:col>
      <xdr:colOff>114300</xdr:colOff>
      <xdr:row>37</xdr:row>
      <xdr:rowOff>254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321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127762</xdr:rowOff>
    </xdr:from>
    <xdr:to>
      <xdr:col>24</xdr:col>
      <xdr:colOff>114300</xdr:colOff>
      <xdr:row>37</xdr:row>
      <xdr:rowOff>57912</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106189</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2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155194</xdr:rowOff>
    </xdr:from>
    <xdr:to>
      <xdr:col>20</xdr:col>
      <xdr:colOff>38100</xdr:colOff>
      <xdr:row>37</xdr:row>
      <xdr:rowOff>85344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76471</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42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121476</xdr:rowOff>
    </xdr:from>
    <xdr:to>
      <xdr:col>15</xdr:col>
      <xdr:colOff>101600</xdr:colOff>
      <xdr:row>37</xdr:row>
      <xdr:rowOff>51626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29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42753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38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98044</xdr:rowOff>
    </xdr:from>
    <xdr:to>
      <xdr:col>10</xdr:col>
      <xdr:colOff>165100</xdr:colOff>
      <xdr:row>37</xdr:row>
      <xdr:rowOff>28194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2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19321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36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120904</xdr:rowOff>
    </xdr:from>
    <xdr:to>
      <xdr:col>6</xdr:col>
      <xdr:colOff>38100</xdr:colOff>
      <xdr:row>37</xdr:row>
      <xdr:rowOff>51054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42181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5752</xdr:rowOff>
    </xdr:from>
    <xdr:to>
      <xdr:col>24</xdr:col>
      <xdr:colOff>63500</xdr:colOff>
      <xdr:row>58</xdr:row>
      <xdr:rowOff>25567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49852"/>
          <a:ext cx="838200" cy="1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16553</xdr:rowOff>
    </xdr:from>
    <xdr:to>
      <xdr:col>19</xdr:col>
      <xdr:colOff>177800</xdr:colOff>
      <xdr:row>58</xdr:row>
      <xdr:rowOff>25567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60653"/>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16553</xdr:rowOff>
    </xdr:from>
    <xdr:to>
      <xdr:col>15</xdr:col>
      <xdr:colOff>50800</xdr:colOff>
      <xdr:row>58</xdr:row>
      <xdr:rowOff>34258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60653"/>
          <a:ext cx="889000" cy="1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136606</xdr:rowOff>
    </xdr:from>
    <xdr:to>
      <xdr:col>10</xdr:col>
      <xdr:colOff>114300</xdr:colOff>
      <xdr:row>58</xdr:row>
      <xdr:rowOff>34258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66356"/>
          <a:ext cx="889000" cy="4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30023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63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126402</xdr:rowOff>
    </xdr:from>
    <xdr:to>
      <xdr:col>24</xdr:col>
      <xdr:colOff>114300</xdr:colOff>
      <xdr:row>58</xdr:row>
      <xdr:rowOff>56552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146217</xdr:rowOff>
    </xdr:from>
    <xdr:to>
      <xdr:col>20</xdr:col>
      <xdr:colOff>38100</xdr:colOff>
      <xdr:row>58</xdr:row>
      <xdr:rowOff>76367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1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67494</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1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137203</xdr:rowOff>
    </xdr:from>
    <xdr:to>
      <xdr:col>15</xdr:col>
      <xdr:colOff>101600</xdr:colOff>
      <xdr:row>58</xdr:row>
      <xdr:rowOff>67353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58480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0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154908</xdr:rowOff>
    </xdr:from>
    <xdr:to>
      <xdr:col>10</xdr:col>
      <xdr:colOff>165100</xdr:colOff>
      <xdr:row>58</xdr:row>
      <xdr:rowOff>85058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76185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2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85806</xdr:rowOff>
    </xdr:from>
    <xdr:to>
      <xdr:col>6</xdr:col>
      <xdr:colOff>38100</xdr:colOff>
      <xdr:row>56</xdr:row>
      <xdr:rowOff>15956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1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32483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2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60129</xdr:rowOff>
    </xdr:from>
    <xdr:to>
      <xdr:col>24</xdr:col>
      <xdr:colOff>62865</xdr:colOff>
      <xdr:row>77</xdr:row>
      <xdr:rowOff>88740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404529"/>
          <a:ext cx="1270" cy="88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92567</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9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88740</xdr:rowOff>
    </xdr:from>
    <xdr:to>
      <xdr:col>24</xdr:col>
      <xdr:colOff>152400</xdr:colOff>
      <xdr:row>77</xdr:row>
      <xdr:rowOff>88740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9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6806</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17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60129</xdr:rowOff>
    </xdr:from>
    <xdr:to>
      <xdr:col>24</xdr:col>
      <xdr:colOff>152400</xdr:colOff>
      <xdr:row>72</xdr:row>
      <xdr:rowOff>60129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40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52411</xdr:rowOff>
    </xdr:from>
    <xdr:to>
      <xdr:col>24</xdr:col>
      <xdr:colOff>63500</xdr:colOff>
      <xdr:row>77</xdr:row>
      <xdr:rowOff>87086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254061"/>
          <a:ext cx="838200" cy="3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98720</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78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75843</xdr:rowOff>
    </xdr:from>
    <xdr:to>
      <xdr:col>24</xdr:col>
      <xdr:colOff>114300</xdr:colOff>
      <xdr:row>76</xdr:row>
      <xdr:rowOff>5993</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3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87086</xdr:rowOff>
    </xdr:from>
    <xdr:to>
      <xdr:col>19</xdr:col>
      <xdr:colOff>177800</xdr:colOff>
      <xdr:row>77</xdr:row>
      <xdr:rowOff>131800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288736"/>
          <a:ext cx="889000" cy="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120479</xdr:rowOff>
    </xdr:from>
    <xdr:to>
      <xdr:col>20</xdr:col>
      <xdr:colOff>38100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67156</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94286</xdr:rowOff>
    </xdr:from>
    <xdr:to>
      <xdr:col>15</xdr:col>
      <xdr:colOff>50800</xdr:colOff>
      <xdr:row>77</xdr:row>
      <xdr:rowOff>131800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295936"/>
          <a:ext cx="889000" cy="3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881</xdr:rowOff>
    </xdr:from>
    <xdr:to>
      <xdr:col>15</xdr:col>
      <xdr:colOff>101600</xdr:colOff>
      <xdr:row>76</xdr:row>
      <xdr:rowOff>102481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119007</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94286</xdr:rowOff>
    </xdr:from>
    <xdr:to>
      <xdr:col>10</xdr:col>
      <xdr:colOff>114300</xdr:colOff>
      <xdr:row>78</xdr:row>
      <xdr:rowOff>25963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95936"/>
          <a:ext cx="889000" cy="10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143188</xdr:rowOff>
    </xdr:from>
    <xdr:to>
      <xdr:col>10</xdr:col>
      <xdr:colOff>165100</xdr:colOff>
      <xdr:row>76</xdr:row>
      <xdr:rowOff>73338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89865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119971</xdr:rowOff>
    </xdr:from>
    <xdr:to>
      <xdr:col>6</xdr:col>
      <xdr:colOff>38100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1611</xdr:rowOff>
    </xdr:from>
    <xdr:to>
      <xdr:col>24</xdr:col>
      <xdr:colOff>114300</xdr:colOff>
      <xdr:row>77</xdr:row>
      <xdr:rowOff>103211</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20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87988</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11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36286</xdr:rowOff>
    </xdr:from>
    <xdr:to>
      <xdr:col>20</xdr:col>
      <xdr:colOff>38100</xdr:colOff>
      <xdr:row>77</xdr:row>
      <xdr:rowOff>137886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2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129013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3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81000</xdr:rowOff>
    </xdr:from>
    <xdr:to>
      <xdr:col>15</xdr:col>
      <xdr:colOff>101600</xdr:colOff>
      <xdr:row>78</xdr:row>
      <xdr:rowOff>11150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2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2277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37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43486</xdr:rowOff>
    </xdr:from>
    <xdr:to>
      <xdr:col>10</xdr:col>
      <xdr:colOff>165100</xdr:colOff>
      <xdr:row>77</xdr:row>
      <xdr:rowOff>145086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24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136213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33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146613</xdr:rowOff>
    </xdr:from>
    <xdr:to>
      <xdr:col>6</xdr:col>
      <xdr:colOff>38100</xdr:colOff>
      <xdr:row>78</xdr:row>
      <xdr:rowOff>76763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34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67890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44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51708</xdr:rowOff>
    </xdr:from>
    <xdr:to>
      <xdr:col>24</xdr:col>
      <xdr:colOff>63500</xdr:colOff>
      <xdr:row>98</xdr:row>
      <xdr:rowOff>64852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853808"/>
          <a:ext cx="8382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156750</xdr:rowOff>
    </xdr:from>
    <xdr:to>
      <xdr:col>19</xdr:col>
      <xdr:colOff>177800</xdr:colOff>
      <xdr:row>98</xdr:row>
      <xdr:rowOff>51708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787400"/>
          <a:ext cx="889000" cy="6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139700</xdr:rowOff>
    </xdr:from>
    <xdr:to>
      <xdr:col>15</xdr:col>
      <xdr:colOff>50800</xdr:colOff>
      <xdr:row>97</xdr:row>
      <xdr:rowOff>156750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6770350"/>
          <a:ext cx="88900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139700</xdr:rowOff>
    </xdr:from>
    <xdr:to>
      <xdr:col>10</xdr:col>
      <xdr:colOff>114300</xdr:colOff>
      <xdr:row>98</xdr:row>
      <xdr:rowOff>82226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770350"/>
          <a:ext cx="889000" cy="11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14052</xdr:rowOff>
    </xdr:from>
    <xdr:to>
      <xdr:col>24</xdr:col>
      <xdr:colOff>114300</xdr:colOff>
      <xdr:row>98</xdr:row>
      <xdr:rowOff>115652</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81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100429</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73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908</xdr:rowOff>
    </xdr:from>
    <xdr:to>
      <xdr:col>20</xdr:col>
      <xdr:colOff>38100</xdr:colOff>
      <xdr:row>98</xdr:row>
      <xdr:rowOff>102508</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80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105950</xdr:rowOff>
    </xdr:from>
    <xdr:to>
      <xdr:col>15</xdr:col>
      <xdr:colOff>101600</xdr:colOff>
      <xdr:row>98</xdr:row>
      <xdr:rowOff>36100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7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27227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82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88900</xdr:rowOff>
    </xdr:from>
    <xdr:to>
      <xdr:col>10</xdr:col>
      <xdr:colOff>165100</xdr:colOff>
      <xdr:row>98</xdr:row>
      <xdr:rowOff>19050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71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10177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8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31426</xdr:rowOff>
    </xdr:from>
    <xdr:to>
      <xdr:col>6</xdr:col>
      <xdr:colOff>38100</xdr:colOff>
      <xdr:row>98</xdr:row>
      <xdr:rowOff>133026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8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124153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92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44069</xdr:rowOff>
    </xdr:from>
    <xdr:to>
      <xdr:col>55</xdr:col>
      <xdr:colOff>0</xdr:colOff>
      <xdr:row>38</xdr:row>
      <xdr:rowOff>71501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559169"/>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65405</xdr:rowOff>
    </xdr:from>
    <xdr:to>
      <xdr:col>50</xdr:col>
      <xdr:colOff>114300</xdr:colOff>
      <xdr:row>38</xdr:row>
      <xdr:rowOff>71501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58050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3302</xdr:rowOff>
    </xdr:from>
    <xdr:to>
      <xdr:col>45</xdr:col>
      <xdr:colOff>177800</xdr:colOff>
      <xdr:row>38</xdr:row>
      <xdr:rowOff>65405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518402"/>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3302</xdr:rowOff>
    </xdr:from>
    <xdr:to>
      <xdr:col>41</xdr:col>
      <xdr:colOff>50800</xdr:colOff>
      <xdr:row>38</xdr:row>
      <xdr:rowOff>61976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6518402"/>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164719</xdr:rowOff>
    </xdr:from>
    <xdr:to>
      <xdr:col>55</xdr:col>
      <xdr:colOff>50800</xdr:colOff>
      <xdr:row>38</xdr:row>
      <xdr:rowOff>94869</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5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143146</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486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20701</xdr:rowOff>
    </xdr:from>
    <xdr:to>
      <xdr:col>50</xdr:col>
      <xdr:colOff>165100</xdr:colOff>
      <xdr:row>38</xdr:row>
      <xdr:rowOff>122301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53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113428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628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14605</xdr:rowOff>
    </xdr:from>
    <xdr:to>
      <xdr:col>46</xdr:col>
      <xdr:colOff>38100</xdr:colOff>
      <xdr:row>38</xdr:row>
      <xdr:rowOff>116205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107332</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622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123952</xdr:rowOff>
    </xdr:from>
    <xdr:to>
      <xdr:col>41</xdr:col>
      <xdr:colOff>101600</xdr:colOff>
      <xdr:row>38</xdr:row>
      <xdr:rowOff>54102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4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45229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56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11176</xdr:rowOff>
    </xdr:from>
    <xdr:to>
      <xdr:col>36</xdr:col>
      <xdr:colOff>165100</xdr:colOff>
      <xdr:row>38</xdr:row>
      <xdr:rowOff>112776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5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103903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619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169098</xdr:rowOff>
    </xdr:from>
    <xdr:to>
      <xdr:col>55</xdr:col>
      <xdr:colOff>0</xdr:colOff>
      <xdr:row>58</xdr:row>
      <xdr:rowOff>29058</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639300" y="9941748"/>
          <a:ext cx="838200" cy="3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29058</xdr:rowOff>
    </xdr:from>
    <xdr:to>
      <xdr:col>50</xdr:col>
      <xdr:colOff>114300</xdr:colOff>
      <xdr:row>58</xdr:row>
      <xdr:rowOff>37333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9973158"/>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30429</xdr:rowOff>
    </xdr:from>
    <xdr:to>
      <xdr:col>45</xdr:col>
      <xdr:colOff>177800</xdr:colOff>
      <xdr:row>58</xdr:row>
      <xdr:rowOff>37333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7861300" y="9974529"/>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148524</xdr:rowOff>
    </xdr:from>
    <xdr:to>
      <xdr:col>41</xdr:col>
      <xdr:colOff>50800</xdr:colOff>
      <xdr:row>58</xdr:row>
      <xdr:rowOff>30429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9921174"/>
          <a:ext cx="8890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118298</xdr:rowOff>
    </xdr:from>
    <xdr:to>
      <xdr:col>55</xdr:col>
      <xdr:colOff>50800</xdr:colOff>
      <xdr:row>58</xdr:row>
      <xdr:rowOff>48448</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89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96725</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6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149708</xdr:rowOff>
    </xdr:from>
    <xdr:to>
      <xdr:col>50</xdr:col>
      <xdr:colOff>165100</xdr:colOff>
      <xdr:row>58</xdr:row>
      <xdr:rowOff>79858</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92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70985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1001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157983</xdr:rowOff>
    </xdr:from>
    <xdr:to>
      <xdr:col>46</xdr:col>
      <xdr:colOff>38100</xdr:colOff>
      <xdr:row>58</xdr:row>
      <xdr:rowOff>88133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93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79260</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1002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151079</xdr:rowOff>
    </xdr:from>
    <xdr:to>
      <xdr:col>41</xdr:col>
      <xdr:colOff>101600</xdr:colOff>
      <xdr:row>58</xdr:row>
      <xdr:rowOff>81229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9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72356</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97724</xdr:rowOff>
    </xdr:from>
    <xdr:to>
      <xdr:col>36</xdr:col>
      <xdr:colOff>165100</xdr:colOff>
      <xdr:row>58</xdr:row>
      <xdr:rowOff>27874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87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19001</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96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145605</xdr:rowOff>
    </xdr:from>
    <xdr:to>
      <xdr:col>55</xdr:col>
      <xdr:colOff>0</xdr:colOff>
      <xdr:row>78</xdr:row>
      <xdr:rowOff>157341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39300" y="13518705"/>
          <a:ext cx="838200" cy="1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157341</xdr:rowOff>
    </xdr:from>
    <xdr:to>
      <xdr:col>50</xdr:col>
      <xdr:colOff>114300</xdr:colOff>
      <xdr:row>78</xdr:row>
      <xdr:rowOff>163627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3530441"/>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163627</xdr:rowOff>
    </xdr:from>
    <xdr:to>
      <xdr:col>45</xdr:col>
      <xdr:colOff>177800</xdr:colOff>
      <xdr:row>79</xdr:row>
      <xdr:rowOff>28124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536727"/>
          <a:ext cx="889000" cy="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162598</xdr:rowOff>
    </xdr:from>
    <xdr:to>
      <xdr:col>41</xdr:col>
      <xdr:colOff>50800</xdr:colOff>
      <xdr:row>79</xdr:row>
      <xdr:rowOff>28124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535698"/>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94805</xdr:rowOff>
    </xdr:from>
    <xdr:to>
      <xdr:col>55</xdr:col>
      <xdr:colOff>50800</xdr:colOff>
      <xdr:row>79</xdr:row>
      <xdr:rowOff>24955</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46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9732</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38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106541</xdr:rowOff>
    </xdr:from>
    <xdr:to>
      <xdr:col>50</xdr:col>
      <xdr:colOff>165100</xdr:colOff>
      <xdr:row>79</xdr:row>
      <xdr:rowOff>36691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7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27818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57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112827</xdr:rowOff>
    </xdr:from>
    <xdr:to>
      <xdr:col>46</xdr:col>
      <xdr:colOff>38100</xdr:colOff>
      <xdr:row>79</xdr:row>
      <xdr:rowOff>42977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8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34104</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57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148774</xdr:rowOff>
    </xdr:from>
    <xdr:to>
      <xdr:col>41</xdr:col>
      <xdr:colOff>101600</xdr:colOff>
      <xdr:row>79</xdr:row>
      <xdr:rowOff>78924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52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70051</xdr:rowOff>
    </xdr:from>
    <xdr:ext cx="378565"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2017" y="1361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111798</xdr:rowOff>
    </xdr:from>
    <xdr:to>
      <xdr:col>36</xdr:col>
      <xdr:colOff>165100</xdr:colOff>
      <xdr:row>79</xdr:row>
      <xdr:rowOff>41948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48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33075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5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102685</xdr:rowOff>
    </xdr:from>
    <xdr:to>
      <xdr:col>55</xdr:col>
      <xdr:colOff>0</xdr:colOff>
      <xdr:row>97</xdr:row>
      <xdr:rowOff>128899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33335"/>
          <a:ext cx="838200" cy="2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128899</xdr:rowOff>
    </xdr:from>
    <xdr:to>
      <xdr:col>50</xdr:col>
      <xdr:colOff>114300</xdr:colOff>
      <xdr:row>98</xdr:row>
      <xdr:rowOff>47289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59549"/>
          <a:ext cx="889000" cy="8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131204</xdr:rowOff>
    </xdr:from>
    <xdr:to>
      <xdr:col>45</xdr:col>
      <xdr:colOff>177800</xdr:colOff>
      <xdr:row>98</xdr:row>
      <xdr:rowOff>47289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61854"/>
          <a:ext cx="889000" cy="8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131204</xdr:rowOff>
    </xdr:from>
    <xdr:to>
      <xdr:col>41</xdr:col>
      <xdr:colOff>50800</xdr:colOff>
      <xdr:row>98</xdr:row>
      <xdr:rowOff>100685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61854"/>
          <a:ext cx="889000" cy="14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51885</xdr:rowOff>
    </xdr:from>
    <xdr:to>
      <xdr:col>55</xdr:col>
      <xdr:colOff>50800</xdr:colOff>
      <xdr:row>97</xdr:row>
      <xdr:rowOff>153485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8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30312</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6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78099</xdr:rowOff>
    </xdr:from>
    <xdr:to>
      <xdr:col>50</xdr:col>
      <xdr:colOff>165100</xdr:colOff>
      <xdr:row>98</xdr:row>
      <xdr:rowOff>8249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170826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0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167939</xdr:rowOff>
    </xdr:from>
    <xdr:to>
      <xdr:col>46</xdr:col>
      <xdr:colOff>38100</xdr:colOff>
      <xdr:row>98</xdr:row>
      <xdr:rowOff>98089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9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89216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9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80404</xdr:rowOff>
    </xdr:from>
    <xdr:to>
      <xdr:col>41</xdr:col>
      <xdr:colOff>101600</xdr:colOff>
      <xdr:row>98</xdr:row>
      <xdr:rowOff>10554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1681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0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49885</xdr:rowOff>
    </xdr:from>
    <xdr:to>
      <xdr:col>36</xdr:col>
      <xdr:colOff>165100</xdr:colOff>
      <xdr:row>98</xdr:row>
      <xdr:rowOff>151485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5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142612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94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55667</xdr:rowOff>
    </xdr:from>
    <xdr:to>
      <xdr:col>85</xdr:col>
      <xdr:colOff>127000</xdr:colOff>
      <xdr:row>37</xdr:row>
      <xdr:rowOff>9398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227867"/>
          <a:ext cx="838200" cy="12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9398</xdr:rowOff>
    </xdr:from>
    <xdr:to>
      <xdr:col>81</xdr:col>
      <xdr:colOff>50800</xdr:colOff>
      <xdr:row>37</xdr:row>
      <xdr:rowOff>16256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3530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16256</xdr:rowOff>
    </xdr:from>
    <xdr:to>
      <xdr:col>76</xdr:col>
      <xdr:colOff>114300</xdr:colOff>
      <xdr:row>37</xdr:row>
      <xdr:rowOff>40031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359906"/>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156068</xdr:rowOff>
    </xdr:from>
    <xdr:to>
      <xdr:col>71</xdr:col>
      <xdr:colOff>177800</xdr:colOff>
      <xdr:row>37</xdr:row>
      <xdr:rowOff>40031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328268"/>
          <a:ext cx="889000" cy="5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4867</xdr:rowOff>
    </xdr:from>
    <xdr:to>
      <xdr:col>85</xdr:col>
      <xdr:colOff>177800</xdr:colOff>
      <xdr:row>36</xdr:row>
      <xdr:rowOff>106467</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17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154744</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15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130048</xdr:rowOff>
    </xdr:from>
    <xdr:to>
      <xdr:col>81</xdr:col>
      <xdr:colOff>101600</xdr:colOff>
      <xdr:row>37</xdr:row>
      <xdr:rowOff>60198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51325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39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136906</xdr:rowOff>
    </xdr:from>
    <xdr:to>
      <xdr:col>76</xdr:col>
      <xdr:colOff>165100</xdr:colOff>
      <xdr:row>37</xdr:row>
      <xdr:rowOff>67056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3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58183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160681</xdr:rowOff>
    </xdr:from>
    <xdr:to>
      <xdr:col>72</xdr:col>
      <xdr:colOff>38100</xdr:colOff>
      <xdr:row>37</xdr:row>
      <xdr:rowOff>90831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3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81958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105268</xdr:rowOff>
    </xdr:from>
    <xdr:to>
      <xdr:col>67</xdr:col>
      <xdr:colOff>101600</xdr:colOff>
      <xdr:row>37</xdr:row>
      <xdr:rowOff>35418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27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26545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7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39097</xdr:rowOff>
    </xdr:from>
    <xdr:to>
      <xdr:col>85</xdr:col>
      <xdr:colOff>126364</xdr:colOff>
      <xdr:row>57</xdr:row>
      <xdr:rowOff>75559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1597"/>
          <a:ext cx="1269" cy="12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79386</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75559</xdr:rowOff>
    </xdr:from>
    <xdr:to>
      <xdr:col>86</xdr:col>
      <xdr:colOff>25400</xdr:colOff>
      <xdr:row>57</xdr:row>
      <xdr:rowOff>75559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4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157224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39097</xdr:rowOff>
    </xdr:from>
    <xdr:to>
      <xdr:col>86</xdr:col>
      <xdr:colOff>25400</xdr:colOff>
      <xdr:row>50</xdr:row>
      <xdr:rowOff>39097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60337</xdr:rowOff>
    </xdr:from>
    <xdr:to>
      <xdr:col>85</xdr:col>
      <xdr:colOff>127000</xdr:colOff>
      <xdr:row>57</xdr:row>
      <xdr:rowOff>73958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832987"/>
          <a:ext cx="838200" cy="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43463</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301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20586</xdr:rowOff>
    </xdr:from>
    <xdr:to>
      <xdr:col>85</xdr:col>
      <xdr:colOff>177800</xdr:colOff>
      <xdr:row>55</xdr:row>
      <xdr:rowOff>122186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10351</xdr:rowOff>
    </xdr:from>
    <xdr:to>
      <xdr:col>81</xdr:col>
      <xdr:colOff>50800</xdr:colOff>
      <xdr:row>57</xdr:row>
      <xdr:rowOff>60337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783001"/>
          <a:ext cx="889000" cy="4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123419</xdr:rowOff>
    </xdr:from>
    <xdr:to>
      <xdr:col>81</xdr:col>
      <xdr:colOff>101600</xdr:colOff>
      <xdr:row>56</xdr:row>
      <xdr:rowOff>53569</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70096</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3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10351</xdr:rowOff>
    </xdr:from>
    <xdr:to>
      <xdr:col>76</xdr:col>
      <xdr:colOff>114300</xdr:colOff>
      <xdr:row>57</xdr:row>
      <xdr:rowOff>160083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783001"/>
          <a:ext cx="889000" cy="14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4318</xdr:rowOff>
    </xdr:from>
    <xdr:to>
      <xdr:col>76</xdr:col>
      <xdr:colOff>165100</xdr:colOff>
      <xdr:row>56</xdr:row>
      <xdr:rowOff>105918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122445</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4902</xdr:rowOff>
    </xdr:from>
    <xdr:to>
      <xdr:col>71</xdr:col>
      <xdr:colOff>177800</xdr:colOff>
      <xdr:row>57</xdr:row>
      <xdr:rowOff>160083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777552"/>
          <a:ext cx="889000" cy="15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29655</xdr:rowOff>
    </xdr:from>
    <xdr:to>
      <xdr:col>72</xdr:col>
      <xdr:colOff>38100</xdr:colOff>
      <xdr:row>56</xdr:row>
      <xdr:rowOff>131255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85681</xdr:rowOff>
    </xdr:from>
    <xdr:to>
      <xdr:col>67</xdr:col>
      <xdr:colOff>101600</xdr:colOff>
      <xdr:row>56</xdr:row>
      <xdr:rowOff>15831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32358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23158</xdr:rowOff>
    </xdr:from>
    <xdr:to>
      <xdr:col>85</xdr:col>
      <xdr:colOff>177800</xdr:colOff>
      <xdr:row>57</xdr:row>
      <xdr:rowOff>124758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9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109535</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1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9537</xdr:rowOff>
    </xdr:from>
    <xdr:to>
      <xdr:col>81</xdr:col>
      <xdr:colOff>101600</xdr:colOff>
      <xdr:row>57</xdr:row>
      <xdr:rowOff>111137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8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102264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7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131001</xdr:rowOff>
    </xdr:from>
    <xdr:to>
      <xdr:col>76</xdr:col>
      <xdr:colOff>165100</xdr:colOff>
      <xdr:row>57</xdr:row>
      <xdr:rowOff>61151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52278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2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109283</xdr:rowOff>
    </xdr:from>
    <xdr:to>
      <xdr:col>72</xdr:col>
      <xdr:colOff>38100</xdr:colOff>
      <xdr:row>58</xdr:row>
      <xdr:rowOff>39433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8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30560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125552</xdr:rowOff>
    </xdr:from>
    <xdr:to>
      <xdr:col>67</xdr:col>
      <xdr:colOff>101600</xdr:colOff>
      <xdr:row>57</xdr:row>
      <xdr:rowOff>55702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2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46829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1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14199</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387299"/>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14542</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87642"/>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134849</xdr:rowOff>
    </xdr:from>
    <xdr:to>
      <xdr:col>85</xdr:col>
      <xdr:colOff>177800</xdr:colOff>
      <xdr:row>78</xdr:row>
      <xdr:rowOff>64999</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3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73900</xdr:rowOff>
    </xdr:from>
    <xdr:ext cx="378565"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135192</xdr:rowOff>
    </xdr:from>
    <xdr:to>
      <xdr:col>67</xdr:col>
      <xdr:colOff>101600</xdr:colOff>
      <xdr:row>78</xdr:row>
      <xdr:rowOff>65342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56469</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429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58014</xdr:rowOff>
    </xdr:from>
    <xdr:to>
      <xdr:col>85</xdr:col>
      <xdr:colOff>127000</xdr:colOff>
      <xdr:row>95</xdr:row>
      <xdr:rowOff>73788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345764"/>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48222</xdr:rowOff>
    </xdr:from>
    <xdr:to>
      <xdr:col>81</xdr:col>
      <xdr:colOff>50800</xdr:colOff>
      <xdr:row>95</xdr:row>
      <xdr:rowOff>58014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335972"/>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48222</xdr:rowOff>
    </xdr:from>
    <xdr:to>
      <xdr:col>76</xdr:col>
      <xdr:colOff>114300</xdr:colOff>
      <xdr:row>95</xdr:row>
      <xdr:rowOff>94951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335972"/>
          <a:ext cx="889000" cy="4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94951</xdr:rowOff>
    </xdr:from>
    <xdr:to>
      <xdr:col>71</xdr:col>
      <xdr:colOff>177800</xdr:colOff>
      <xdr:row>95</xdr:row>
      <xdr:rowOff>143433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382701"/>
          <a:ext cx="889000" cy="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22988</xdr:rowOff>
    </xdr:from>
    <xdr:to>
      <xdr:col>85</xdr:col>
      <xdr:colOff>177800</xdr:colOff>
      <xdr:row>95</xdr:row>
      <xdr:rowOff>124588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31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45865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16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7214</xdr:rowOff>
    </xdr:from>
    <xdr:to>
      <xdr:col>81</xdr:col>
      <xdr:colOff>101600</xdr:colOff>
      <xdr:row>95</xdr:row>
      <xdr:rowOff>108814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29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125341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7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168872</xdr:rowOff>
    </xdr:from>
    <xdr:to>
      <xdr:col>76</xdr:col>
      <xdr:colOff>165100</xdr:colOff>
      <xdr:row>95</xdr:row>
      <xdr:rowOff>99022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28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115549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6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44151</xdr:rowOff>
    </xdr:from>
    <xdr:to>
      <xdr:col>72</xdr:col>
      <xdr:colOff>38100</xdr:colOff>
      <xdr:row>95</xdr:row>
      <xdr:rowOff>145751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33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136878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92633</xdr:rowOff>
    </xdr:from>
    <xdr:to>
      <xdr:col>67</xdr:col>
      <xdr:colOff>101600</xdr:colOff>
      <xdr:row>96</xdr:row>
      <xdr:rowOff>22783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8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13910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7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決算額は</a:t>
          </a:r>
          <a:r>
            <a:rPr kumimoji="1" lang="en-US" altLang="ja-JP" sz="1300">
              <a:latin typeface="ＭＳ Ｐゴシック" panose="020B0600070205080204" pitchFamily="50" charset="-128"/>
              <a:ea typeface="ＭＳ Ｐゴシック" panose="020B0600070205080204" pitchFamily="50" charset="-128"/>
            </a:rPr>
            <a:t>1,523,635</a:t>
          </a:r>
          <a:r>
            <a:rPr kumimoji="1" lang="ja-JP" altLang="en-US" sz="1300">
              <a:latin typeface="ＭＳ Ｐゴシック" panose="020B0600070205080204" pitchFamily="50" charset="-128"/>
              <a:ea typeface="ＭＳ Ｐゴシック" panose="020B0600070205080204" pitchFamily="50" charset="-128"/>
            </a:rPr>
            <a:t>千円増、前年度比</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％増であった。その要因としては、民生費において臨時支援給付金給付事業が</a:t>
          </a:r>
          <a:r>
            <a:rPr kumimoji="1" lang="en-US" altLang="ja-JP" sz="1300">
              <a:latin typeface="ＭＳ Ｐゴシック" panose="020B0600070205080204" pitchFamily="50" charset="-128"/>
              <a:ea typeface="ＭＳ Ｐゴシック" panose="020B0600070205080204" pitchFamily="50" charset="-128"/>
            </a:rPr>
            <a:t>352,685</a:t>
          </a:r>
          <a:r>
            <a:rPr kumimoji="1" lang="ja-JP" altLang="en-US" sz="1300">
              <a:latin typeface="ＭＳ Ｐゴシック" panose="020B0600070205080204" pitchFamily="50" charset="-128"/>
              <a:ea typeface="ＭＳ Ｐゴシック" panose="020B0600070205080204" pitchFamily="50" charset="-128"/>
            </a:rPr>
            <a:t>千円、生活保護等事業が</a:t>
          </a:r>
          <a:r>
            <a:rPr kumimoji="1" lang="en-US" altLang="ja-JP" sz="1300">
              <a:latin typeface="ＭＳ Ｐゴシック" panose="020B0600070205080204" pitchFamily="50" charset="-128"/>
              <a:ea typeface="ＭＳ Ｐゴシック" panose="020B0600070205080204" pitchFamily="50" charset="-128"/>
            </a:rPr>
            <a:t>210,558</a:t>
          </a:r>
          <a:r>
            <a:rPr kumimoji="1" lang="ja-JP" altLang="en-US" sz="1300">
              <a:latin typeface="ＭＳ Ｐゴシック" panose="020B0600070205080204" pitchFamily="50" charset="-128"/>
              <a:ea typeface="ＭＳ Ｐゴシック" panose="020B0600070205080204" pitchFamily="50" charset="-128"/>
            </a:rPr>
            <a:t>千円増加したことや、土木費において関間千代田線整備事業が</a:t>
          </a:r>
          <a:r>
            <a:rPr kumimoji="1" lang="en-US" altLang="ja-JP" sz="1300">
              <a:latin typeface="ＭＳ Ｐゴシック" panose="020B0600070205080204" pitchFamily="50" charset="-128"/>
              <a:ea typeface="ＭＳ Ｐゴシック" panose="020B0600070205080204" pitchFamily="50" charset="-128"/>
            </a:rPr>
            <a:t>241,663</a:t>
          </a:r>
          <a:r>
            <a:rPr kumimoji="1" lang="ja-JP" altLang="en-US" sz="1300">
              <a:latin typeface="ＭＳ Ｐゴシック" panose="020B0600070205080204" pitchFamily="50" charset="-128"/>
              <a:ea typeface="ＭＳ Ｐゴシック" panose="020B0600070205080204" pitchFamily="50" charset="-128"/>
            </a:rPr>
            <a:t>千円増加したことなどがあげられる。</a:t>
          </a:r>
        </a:p>
        <a:p>
          <a:r>
            <a:rPr kumimoji="1" lang="ja-JP" altLang="en-US" sz="1300">
              <a:latin typeface="ＭＳ Ｐゴシック" panose="020B0600070205080204" pitchFamily="50" charset="-128"/>
              <a:ea typeface="ＭＳ Ｐゴシック" panose="020B0600070205080204" pitchFamily="50" charset="-128"/>
            </a:rPr>
            <a:t>公債費が類似団体平均を上回っているが、その他の項目では下回っている。</a:t>
          </a:r>
        </a:p>
        <a:p>
          <a:r>
            <a:rPr kumimoji="1" lang="ja-JP" altLang="en-US" sz="1300">
              <a:latin typeface="ＭＳ Ｐゴシック" panose="020B0600070205080204" pitchFamily="50" charset="-128"/>
              <a:ea typeface="ＭＳ Ｐゴシック" panose="020B0600070205080204" pitchFamily="50" charset="-128"/>
            </a:rPr>
            <a:t>健全で持続可能な財政運営を維持していくため、今後も引き続き行財政改革等による徹底した歳入歳出の見直しに取り組む。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埼玉県坂戸市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財政調整基金は、学校給食補助事業において、一般財源による負担額が増加したこと等により</a:t>
          </a:r>
          <a:r>
            <a:rPr kumimoji="1" lang="en-US" altLang="ja-JP" sz="1400">
              <a:latin typeface="ＭＳ ゴシック" pitchFamily="49" charset="-128"/>
              <a:ea typeface="ＭＳ ゴシック" pitchFamily="49" charset="-128"/>
            </a:rPr>
            <a:t>871,800</a:t>
          </a:r>
          <a:r>
            <a:rPr kumimoji="1" lang="ja-JP" altLang="en-US" sz="1400">
              <a:latin typeface="ＭＳ ゴシック" pitchFamily="49" charset="-128"/>
              <a:ea typeface="ＭＳ ゴシック" pitchFamily="49" charset="-128"/>
            </a:rPr>
            <a:t>千円減少した。不測の事態に迅速に対応するため、今後も一定の基金残高を確保していく。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実質収支額は、財政調整繰入金が</a:t>
          </a:r>
          <a:r>
            <a:rPr kumimoji="1" lang="en-US" altLang="ja-JP" sz="1400">
              <a:latin typeface="ＭＳ ゴシック" pitchFamily="49" charset="-128"/>
              <a:ea typeface="ＭＳ ゴシック" pitchFamily="49" charset="-128"/>
            </a:rPr>
            <a:t>637,749</a:t>
          </a:r>
          <a:r>
            <a:rPr kumimoji="1" lang="ja-JP" altLang="en-US" sz="1400">
              <a:latin typeface="ＭＳ ゴシック" pitchFamily="49" charset="-128"/>
              <a:ea typeface="ＭＳ ゴシック" pitchFamily="49" charset="-128"/>
            </a:rPr>
            <a:t>千円、普通交付税が</a:t>
          </a:r>
          <a:r>
            <a:rPr kumimoji="1" lang="en-US" altLang="ja-JP" sz="1400">
              <a:latin typeface="ＭＳ ゴシック" pitchFamily="49" charset="-128"/>
              <a:ea typeface="ＭＳ ゴシック" pitchFamily="49" charset="-128"/>
            </a:rPr>
            <a:t>331,562</a:t>
          </a:r>
          <a:r>
            <a:rPr kumimoji="1" lang="ja-JP" altLang="en-US" sz="1400">
              <a:latin typeface="ＭＳ ゴシック" pitchFamily="49" charset="-128"/>
              <a:ea typeface="ＭＳ ゴシック" pitchFamily="49" charset="-128"/>
            </a:rPr>
            <a:t>千円増加したことなどから、</a:t>
          </a:r>
          <a:r>
            <a:rPr kumimoji="1" lang="en-US" altLang="ja-JP" sz="1400">
              <a:latin typeface="ＭＳ ゴシック" pitchFamily="49" charset="-128"/>
              <a:ea typeface="ＭＳ ゴシック" pitchFamily="49" charset="-128"/>
            </a:rPr>
            <a:t>264,697</a:t>
          </a:r>
          <a:r>
            <a:rPr kumimoji="1" lang="ja-JP" altLang="en-US" sz="1400">
              <a:latin typeface="ＭＳ ゴシック" pitchFamily="49" charset="-128"/>
              <a:ea typeface="ＭＳ ゴシック" pitchFamily="49" charset="-128"/>
            </a:rPr>
            <a:t>千円増加した。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今後も、事務事業の適正化を図り、適切な財政運営に努める。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埼玉県坂戸市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一般会計は、財政調整基金繰入金が</a:t>
          </a:r>
          <a:r>
            <a:rPr kumimoji="1" lang="en-US" altLang="ja-JP" sz="1400">
              <a:latin typeface="ＭＳ ゴシック" pitchFamily="49" charset="-128"/>
              <a:ea typeface="ＭＳ ゴシック" pitchFamily="49" charset="-128"/>
            </a:rPr>
            <a:t>637,749</a:t>
          </a:r>
          <a:r>
            <a:rPr kumimoji="1" lang="ja-JP" altLang="en-US" sz="1400">
              <a:latin typeface="ＭＳ ゴシック" pitchFamily="49" charset="-128"/>
              <a:ea typeface="ＭＳ ゴシック" pitchFamily="49" charset="-128"/>
            </a:rPr>
            <a:t>千円、普通交付税が</a:t>
          </a:r>
          <a:r>
            <a:rPr kumimoji="1" lang="en-US" altLang="ja-JP" sz="1400">
              <a:latin typeface="ＭＳ ゴシック" pitchFamily="49" charset="-128"/>
              <a:ea typeface="ＭＳ ゴシック" pitchFamily="49" charset="-128"/>
            </a:rPr>
            <a:t>331,562</a:t>
          </a:r>
          <a:r>
            <a:rPr kumimoji="1" lang="ja-JP" altLang="en-US" sz="1400">
              <a:latin typeface="ＭＳ ゴシック" pitchFamily="49" charset="-128"/>
              <a:ea typeface="ＭＳ ゴシック" pitchFamily="49" charset="-128"/>
            </a:rPr>
            <a:t>千円増加などにより、実質収支は</a:t>
          </a:r>
          <a:r>
            <a:rPr kumimoji="1" lang="en-US" altLang="ja-JP" sz="1400">
              <a:latin typeface="ＭＳ ゴシック" pitchFamily="49" charset="-128"/>
              <a:ea typeface="ＭＳ ゴシック" pitchFamily="49" charset="-128"/>
            </a:rPr>
            <a:t>264,697</a:t>
          </a:r>
          <a:r>
            <a:rPr kumimoji="1" lang="ja-JP" altLang="en-US" sz="1400">
              <a:latin typeface="ＭＳ ゴシック" pitchFamily="49" charset="-128"/>
              <a:ea typeface="ＭＳ ゴシック" pitchFamily="49" charset="-128"/>
            </a:rPr>
            <a:t>千円増加し、比率が</a:t>
          </a:r>
          <a:r>
            <a:rPr kumimoji="1" lang="en-US" altLang="ja-JP" sz="1400">
              <a:latin typeface="ＭＳ ゴシック" pitchFamily="49" charset="-128"/>
              <a:ea typeface="ＭＳ ゴシック" pitchFamily="49" charset="-128"/>
            </a:rPr>
            <a:t>1.17</a:t>
          </a:r>
          <a:r>
            <a:rPr kumimoji="1" lang="ja-JP" altLang="en-US" sz="1400">
              <a:latin typeface="ＭＳ ゴシック" pitchFamily="49" charset="-128"/>
              <a:ea typeface="ＭＳ ゴシック" pitchFamily="49" charset="-128"/>
            </a:rPr>
            <a:t>％上昇した。</a:t>
          </a:r>
        </a:p>
        <a:p>
          <a:r>
            <a:rPr kumimoji="1" lang="ja-JP" altLang="en-US" sz="1400">
              <a:latin typeface="ＭＳ ゴシック" pitchFamily="49" charset="-128"/>
              <a:ea typeface="ＭＳ ゴシック" pitchFamily="49" charset="-128"/>
            </a:rPr>
            <a:t>今後、扶助費等の社会保障費の増加や、納税義務者数の減少などによる市税収入の減少が見込まれることから、事務事業の適正化を図り、適切な財政運営に努める。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5"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39016308</v>
      </c>
      <c r="BO4" s="449"/>
      <c r="BP4" s="449"/>
      <c r="BQ4" s="449"/>
      <c r="BR4" s="449"/>
      <c r="BS4" s="449"/>
      <c r="BT4" s="449"/>
      <c r="BU4" s="450"/>
      <c r="BV4" s="448">
        <v>37300572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9.5</v>
      </c>
      <c r="CU4" s="589"/>
      <c r="CV4" s="589"/>
      <c r="CW4" s="589"/>
      <c r="CX4" s="589"/>
      <c r="CY4" s="589"/>
      <c r="CZ4" s="589"/>
      <c r="DA4" s="590"/>
      <c r="DB4" s="588">
        <v>8.5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36861552</v>
      </c>
      <c r="BO5" s="420"/>
      <c r="BP5" s="420"/>
      <c r="BQ5" s="420"/>
      <c r="BR5" s="420"/>
      <c r="BS5" s="420"/>
      <c r="BT5" s="420"/>
      <c r="BU5" s="421"/>
      <c r="BV5" s="419">
        <v>35337917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94.9</v>
      </c>
      <c r="CU5" s="417"/>
      <c r="CV5" s="417"/>
      <c r="CW5" s="417"/>
      <c r="CX5" s="417"/>
      <c r="CY5" s="417"/>
      <c r="CZ5" s="417"/>
      <c r="DA5" s="418"/>
      <c r="DB5" s="416">
        <v>93.8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2154756</v>
      </c>
      <c r="BO6" s="420"/>
      <c r="BP6" s="420"/>
      <c r="BQ6" s="420"/>
      <c r="BR6" s="420"/>
      <c r="BS6" s="420"/>
      <c r="BT6" s="420"/>
      <c r="BU6" s="421"/>
      <c r="BV6" s="419">
        <v>1962655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95.3</v>
      </c>
      <c r="CU6" s="563"/>
      <c r="CV6" s="563"/>
      <c r="CW6" s="563"/>
      <c r="CX6" s="563"/>
      <c r="CY6" s="563"/>
      <c r="CZ6" s="563"/>
      <c r="DA6" s="564"/>
      <c r="DB6" s="562">
        <v>94.7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190553</v>
      </c>
      <c r="BO7" s="420"/>
      <c r="BP7" s="420"/>
      <c r="BQ7" s="420"/>
      <c r="BR7" s="420"/>
      <c r="BS7" s="420"/>
      <c r="BT7" s="420"/>
      <c r="BU7" s="421"/>
      <c r="BV7" s="419">
        <v>263149</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20605489</v>
      </c>
      <c r="CU7" s="420"/>
      <c r="CV7" s="420"/>
      <c r="CW7" s="420"/>
      <c r="CX7" s="420"/>
      <c r="CY7" s="420"/>
      <c r="CZ7" s="420"/>
      <c r="DA7" s="421"/>
      <c r="DB7" s="419">
        <v>20069876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1964203</v>
      </c>
      <c r="BO8" s="420"/>
      <c r="BP8" s="420"/>
      <c r="BQ8" s="420"/>
      <c r="BR8" s="420"/>
      <c r="BS8" s="420"/>
      <c r="BT8" s="420"/>
      <c r="BU8" s="421"/>
      <c r="BV8" s="419">
        <v>1699506</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0.78</v>
      </c>
      <c r="CU8" s="523"/>
      <c r="CV8" s="523"/>
      <c r="CW8" s="523"/>
      <c r="CX8" s="523"/>
      <c r="CY8" s="523"/>
      <c r="CZ8" s="523"/>
      <c r="DA8" s="524"/>
      <c r="DB8" s="522">
        <v>0.78</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100275</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264697</v>
      </c>
      <c r="BO9" s="420"/>
      <c r="BP9" s="420"/>
      <c r="BQ9" s="420"/>
      <c r="BR9" s="420"/>
      <c r="BS9" s="420"/>
      <c r="BT9" s="420"/>
      <c r="BU9" s="421"/>
      <c r="BV9" s="419">
        <v>-409882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v>
      </c>
      <c r="CU9" s="417"/>
      <c r="CV9" s="417"/>
      <c r="CW9" s="417"/>
      <c r="CX9" s="417"/>
      <c r="CY9" s="417"/>
      <c r="CZ9" s="417"/>
      <c r="DA9" s="418"/>
      <c r="DB9" s="416">
        <v>12.9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101679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1145096</v>
      </c>
      <c r="BO10" s="420"/>
      <c r="BP10" s="420"/>
      <c r="BQ10" s="420"/>
      <c r="BR10" s="420"/>
      <c r="BS10" s="420"/>
      <c r="BT10" s="420"/>
      <c r="BU10" s="421"/>
      <c r="BV10" s="419">
        <v>1268144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3700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99632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2016896</v>
      </c>
      <c r="BO12" s="420"/>
      <c r="BP12" s="420"/>
      <c r="BQ12" s="420"/>
      <c r="BR12" s="420"/>
      <c r="BS12" s="420"/>
      <c r="BT12" s="420"/>
      <c r="BU12" s="421"/>
      <c r="BV12" s="419">
        <v>1379147</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95751</v>
      </c>
      <c r="S13" s="507"/>
      <c r="T13" s="507"/>
      <c r="U13" s="507"/>
      <c r="V13" s="508"/>
      <c r="W13" s="509" t="s">
        <v>131</v>
      </c>
      <c r="X13" s="405"/>
      <c r="Y13" s="405"/>
      <c r="Z13" s="405"/>
      <c r="AA13" s="405"/>
      <c r="AB13" s="406"/>
      <c r="AC13" s="372">
        <v>530</v>
      </c>
      <c r="AD13" s="373"/>
      <c r="AE13" s="373"/>
      <c r="AF13" s="373"/>
      <c r="AG13" s="374"/>
      <c r="AH13" s="372">
        <v>571</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-607103</v>
      </c>
      <c r="BO13" s="420"/>
      <c r="BP13" s="420"/>
      <c r="BQ13" s="420"/>
      <c r="BR13" s="420"/>
      <c r="BS13" s="420"/>
      <c r="BT13" s="420"/>
      <c r="BU13" s="421"/>
      <c r="BV13" s="419">
        <v>-517185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8.9</v>
      </c>
      <c r="CU13" s="417"/>
      <c r="CV13" s="417"/>
      <c r="CW13" s="417"/>
      <c r="CX13" s="417"/>
      <c r="CY13" s="417"/>
      <c r="CZ13" s="417"/>
      <c r="DA13" s="418"/>
      <c r="DB13" s="416">
        <v>8.6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99527</v>
      </c>
      <c r="S14" s="507"/>
      <c r="T14" s="507"/>
      <c r="U14" s="507"/>
      <c r="V14" s="508"/>
      <c r="W14" s="510"/>
      <c r="X14" s="408"/>
      <c r="Y14" s="408"/>
      <c r="Z14" s="408"/>
      <c r="AA14" s="408"/>
      <c r="AB14" s="409"/>
      <c r="AC14" s="499">
        <v>1.2</v>
      </c>
      <c r="AD14" s="500"/>
      <c r="AE14" s="500"/>
      <c r="AF14" s="500"/>
      <c r="AG14" s="501"/>
      <c r="AH14" s="499">
        <v>1.3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1.3</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96137</v>
      </c>
      <c r="S15" s="507"/>
      <c r="T15" s="507"/>
      <c r="U15" s="507"/>
      <c r="V15" s="508"/>
      <c r="W15" s="509" t="s">
        <v>137</v>
      </c>
      <c r="X15" s="405"/>
      <c r="Y15" s="405"/>
      <c r="Z15" s="405"/>
      <c r="AA15" s="405"/>
      <c r="AB15" s="406"/>
      <c r="AC15" s="372">
        <v>11198</v>
      </c>
      <c r="AD15" s="373"/>
      <c r="AE15" s="373"/>
      <c r="AF15" s="373"/>
      <c r="AG15" s="374"/>
      <c r="AH15" s="372">
        <v>12628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13061744</v>
      </c>
      <c r="BO15" s="449"/>
      <c r="BP15" s="449"/>
      <c r="BQ15" s="449"/>
      <c r="BR15" s="449"/>
      <c r="BS15" s="449"/>
      <c r="BT15" s="449"/>
      <c r="BU15" s="450"/>
      <c r="BV15" s="448">
        <v>12825729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26.4</v>
      </c>
      <c r="AD16" s="500"/>
      <c r="AE16" s="500"/>
      <c r="AF16" s="500"/>
      <c r="AG16" s="501"/>
      <c r="AH16" s="499">
        <v>28.6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16995026</v>
      </c>
      <c r="BO16" s="420"/>
      <c r="BP16" s="420"/>
      <c r="BQ16" s="420"/>
      <c r="BR16" s="420"/>
      <c r="BS16" s="420"/>
      <c r="BT16" s="420"/>
      <c r="BU16" s="421"/>
      <c r="BV16" s="419">
        <v>16422906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30699</v>
      </c>
      <c r="AD17" s="373"/>
      <c r="AE17" s="373"/>
      <c r="AF17" s="373"/>
      <c r="AG17" s="374"/>
      <c r="AH17" s="372">
        <v>30920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16572914</v>
      </c>
      <c r="BO17" s="420"/>
      <c r="BP17" s="420"/>
      <c r="BQ17" s="420"/>
      <c r="BR17" s="420"/>
      <c r="BS17" s="420"/>
      <c r="BT17" s="420"/>
      <c r="BU17" s="421"/>
      <c r="BV17" s="419">
        <v>16262046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41.02</v>
      </c>
      <c r="M18" s="472"/>
      <c r="N18" s="472"/>
      <c r="O18" s="472"/>
      <c r="P18" s="472"/>
      <c r="Q18" s="472"/>
      <c r="R18" s="473"/>
      <c r="S18" s="473"/>
      <c r="T18" s="473"/>
      <c r="U18" s="473"/>
      <c r="V18" s="474"/>
      <c r="W18" s="490"/>
      <c r="X18" s="491"/>
      <c r="Y18" s="491"/>
      <c r="Z18" s="491"/>
      <c r="AA18" s="491"/>
      <c r="AB18" s="515"/>
      <c r="AC18" s="389">
        <v>72.400000000000006</v>
      </c>
      <c r="AD18" s="390"/>
      <c r="AE18" s="390"/>
      <c r="AF18" s="390"/>
      <c r="AG18" s="475"/>
      <c r="AH18" s="389">
        <v>70.099999999999994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20262997</v>
      </c>
      <c r="BO18" s="420"/>
      <c r="BP18" s="420"/>
      <c r="BQ18" s="420"/>
      <c r="BR18" s="420"/>
      <c r="BS18" s="420"/>
      <c r="BT18" s="420"/>
      <c r="BU18" s="421"/>
      <c r="BV18" s="419">
        <v>19145058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2445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28412586</v>
      </c>
      <c r="BO19" s="420"/>
      <c r="BP19" s="420"/>
      <c r="BQ19" s="420"/>
      <c r="BR19" s="420"/>
      <c r="BS19" s="420"/>
      <c r="BT19" s="420"/>
      <c r="BU19" s="421"/>
      <c r="BV19" s="419">
        <v>26942633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44555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22385595</v>
      </c>
      <c r="BO22" s="449"/>
      <c r="BP22" s="449"/>
      <c r="BQ22" s="449"/>
      <c r="BR22" s="449"/>
      <c r="BS22" s="449"/>
      <c r="BT22" s="449"/>
      <c r="BU22" s="450"/>
      <c r="BV22" s="448">
        <v>24458479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14507238</v>
      </c>
      <c r="BO23" s="420"/>
      <c r="BP23" s="420"/>
      <c r="BQ23" s="420"/>
      <c r="BR23" s="420"/>
      <c r="BS23" s="420"/>
      <c r="BT23" s="420"/>
      <c r="BU23" s="421"/>
      <c r="BV23" s="419">
        <v>16241638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9250</v>
      </c>
      <c r="R24" s="373"/>
      <c r="S24" s="373"/>
      <c r="T24" s="373"/>
      <c r="U24" s="373"/>
      <c r="V24" s="374"/>
      <c r="W24" s="462"/>
      <c r="X24" s="399"/>
      <c r="Y24" s="400"/>
      <c r="Z24" s="375" t="s">
        <v>162</v>
      </c>
      <c r="AA24" s="376"/>
      <c r="AB24" s="376"/>
      <c r="AC24" s="376"/>
      <c r="AD24" s="376"/>
      <c r="AE24" s="376"/>
      <c r="AF24" s="376"/>
      <c r="AG24" s="377"/>
      <c r="AH24" s="372">
        <v>543</v>
      </c>
      <c r="AI24" s="373"/>
      <c r="AJ24" s="373"/>
      <c r="AK24" s="373"/>
      <c r="AL24" s="374"/>
      <c r="AM24" s="372">
        <v>1650177</v>
      </c>
      <c r="AN24" s="373"/>
      <c r="AO24" s="373"/>
      <c r="AP24" s="373"/>
      <c r="AQ24" s="373"/>
      <c r="AR24" s="374"/>
      <c r="AS24" s="372">
        <v>3039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9152424</v>
      </c>
      <c r="BO24" s="420"/>
      <c r="BP24" s="420"/>
      <c r="BQ24" s="420"/>
      <c r="BR24" s="420"/>
      <c r="BS24" s="420"/>
      <c r="BT24" s="420"/>
      <c r="BU24" s="421"/>
      <c r="BV24" s="419">
        <v>9896590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7830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7908309</v>
      </c>
      <c r="BO25" s="449"/>
      <c r="BP25" s="449"/>
      <c r="BQ25" s="449"/>
      <c r="BR25" s="449"/>
      <c r="BS25" s="449"/>
      <c r="BT25" s="449"/>
      <c r="BU25" s="450"/>
      <c r="BV25" s="448">
        <v>7422488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7090</v>
      </c>
      <c r="R26" s="373"/>
      <c r="S26" s="373"/>
      <c r="T26" s="373"/>
      <c r="U26" s="373"/>
      <c r="V26" s="374"/>
      <c r="W26" s="462"/>
      <c r="X26" s="399"/>
      <c r="Y26" s="400"/>
      <c r="Z26" s="375" t="s">
        <v>168</v>
      </c>
      <c r="AA26" s="430"/>
      <c r="AB26" s="430"/>
      <c r="AC26" s="430"/>
      <c r="AD26" s="430"/>
      <c r="AE26" s="430"/>
      <c r="AF26" s="430"/>
      <c r="AG26" s="431"/>
      <c r="AH26" s="372">
        <v>9</v>
      </c>
      <c r="AI26" s="373"/>
      <c r="AJ26" s="373"/>
      <c r="AK26" s="373"/>
      <c r="AL26" s="374"/>
      <c r="AM26" s="372">
        <v>30420</v>
      </c>
      <c r="AN26" s="373"/>
      <c r="AO26" s="373"/>
      <c r="AP26" s="373"/>
      <c r="AQ26" s="373"/>
      <c r="AR26" s="374"/>
      <c r="AS26" s="372">
        <v>3380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4710</v>
      </c>
      <c r="R27" s="373"/>
      <c r="S27" s="373"/>
      <c r="T27" s="373"/>
      <c r="U27" s="373"/>
      <c r="V27" s="374"/>
      <c r="W27" s="462"/>
      <c r="X27" s="399"/>
      <c r="Y27" s="400"/>
      <c r="Z27" s="375" t="s">
        <v>171</v>
      </c>
      <c r="AA27" s="376"/>
      <c r="AB27" s="376"/>
      <c r="AC27" s="376"/>
      <c r="AD27" s="376"/>
      <c r="AE27" s="376"/>
      <c r="AF27" s="376"/>
      <c r="AG27" s="377"/>
      <c r="AH27" s="372">
        <v>9</v>
      </c>
      <c r="AI27" s="373"/>
      <c r="AJ27" s="373"/>
      <c r="AK27" s="373"/>
      <c r="AL27" s="374"/>
      <c r="AM27" s="372">
        <v>35658</v>
      </c>
      <c r="AN27" s="373"/>
      <c r="AO27" s="373"/>
      <c r="AP27" s="373"/>
      <c r="AQ27" s="373"/>
      <c r="AR27" s="374"/>
      <c r="AS27" s="372">
        <v>3962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200000</v>
      </c>
      <c r="BO27" s="454"/>
      <c r="BP27" s="454"/>
      <c r="BQ27" s="454"/>
      <c r="BR27" s="454"/>
      <c r="BS27" s="454"/>
      <c r="BT27" s="454"/>
      <c r="BU27" s="455"/>
      <c r="BV27" s="453">
        <v>200000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4130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3896729</v>
      </c>
      <c r="BO28" s="449"/>
      <c r="BP28" s="449"/>
      <c r="BQ28" s="449"/>
      <c r="BR28" s="449"/>
      <c r="BS28" s="449"/>
      <c r="BT28" s="449"/>
      <c r="BU28" s="450"/>
      <c r="BV28" s="448">
        <v>4768529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18</v>
      </c>
      <c r="M29" s="373"/>
      <c r="N29" s="373"/>
      <c r="O29" s="373"/>
      <c r="P29" s="374"/>
      <c r="Q29" s="372">
        <v>3900</v>
      </c>
      <c r="R29" s="373"/>
      <c r="S29" s="373"/>
      <c r="T29" s="373"/>
      <c r="U29" s="373"/>
      <c r="V29" s="374"/>
      <c r="W29" s="463"/>
      <c r="X29" s="464"/>
      <c r="Y29" s="465"/>
      <c r="Z29" s="375" t="s">
        <v>177</v>
      </c>
      <c r="AA29" s="376"/>
      <c r="AB29" s="376"/>
      <c r="AC29" s="376"/>
      <c r="AD29" s="376"/>
      <c r="AE29" s="376"/>
      <c r="AF29" s="376"/>
      <c r="AG29" s="377"/>
      <c r="AH29" s="372">
        <v>552</v>
      </c>
      <c r="AI29" s="373"/>
      <c r="AJ29" s="373"/>
      <c r="AK29" s="373"/>
      <c r="AL29" s="374"/>
      <c r="AM29" s="372">
        <v>1685835</v>
      </c>
      <c r="AN29" s="373"/>
      <c r="AO29" s="373"/>
      <c r="AP29" s="373"/>
      <c r="AQ29" s="373"/>
      <c r="AR29" s="374"/>
      <c r="AS29" s="372">
        <v>3054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654216</v>
      </c>
      <c r="BO29" s="420"/>
      <c r="BP29" s="420"/>
      <c r="BQ29" s="420"/>
      <c r="BR29" s="420"/>
      <c r="BS29" s="420"/>
      <c r="BT29" s="420"/>
      <c r="BU29" s="421"/>
      <c r="BV29" s="419">
        <v>580668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1637905</v>
      </c>
      <c r="BO30" s="454"/>
      <c r="BP30" s="454"/>
      <c r="BQ30" s="454"/>
      <c r="BR30" s="454"/>
      <c r="BS30" s="454"/>
      <c r="BT30" s="454"/>
      <c r="BU30" s="455"/>
      <c r="BV30" s="453">
        <v>1494420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7</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t="str">
        <f>IF(AO34="","",MAX(C34:D43,U34:V43)+1)</f>
        <v/>
      </c>
      <c r="AN34" s="367"/>
      <c r="AO34" s="368"/>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坂戸、鶴ヶ島水道企業団</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坂戸市土地開発公社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石井土地区画整理事業特別会計</v>
      </c>
      <c r="F35" s="368"/>
      <c r="G35" s="368"/>
      <c r="H35" s="368"/>
      <c r="I35" s="368"/>
      <c r="J35" s="368"/>
      <c r="K35" s="368"/>
      <c r="L35" s="368"/>
      <c r="M35" s="368"/>
      <c r="N35" s="368"/>
      <c r="O35" s="368"/>
      <c r="P35" s="368"/>
      <c r="Q35" s="368"/>
      <c r="R35" s="368"/>
      <c r="S35" s="368"/>
      <c r="T35" s="169"/>
      <c r="U35" s="367">
        <f>IF(W35="","",U34+1)</f>
        <v>8</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坂戸、鶴ヶ島下水道組合</v>
      </c>
      <c r="BZ35" s="368"/>
      <c r="CA35" s="368"/>
      <c r="CB35" s="368"/>
      <c r="CC35" s="368"/>
      <c r="CD35" s="368"/>
      <c r="CE35" s="368"/>
      <c r="CF35" s="368"/>
      <c r="CG35" s="368"/>
      <c r="CH35" s="368"/>
      <c r="CI35" s="368"/>
      <c r="CJ35" s="368"/>
      <c r="CK35" s="368"/>
      <c r="CL35" s="368"/>
      <c r="CM35" s="368"/>
      <c r="CN35" s="169"/>
      <c r="CO35" s="367">
        <f t="shared" ref="CO35:CO43" si="3">IF(CQ35="","",CO34+1)</f>
        <v>21</v>
      </c>
      <c r="CP35" s="367"/>
      <c r="CQ35" s="368" t="str">
        <f>IF('各会計、関係団体の財政状況及び健全化判断比率'!BS8="","",'各会計、関係団体の財政状況及び健全化判断比率'!BS8)</f>
        <v>川越市総合卸売市場㈱</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坂戸中央２日の出町土地区画整理事業特別会計</v>
      </c>
      <c r="F36" s="368"/>
      <c r="G36" s="368"/>
      <c r="H36" s="368"/>
      <c r="I36" s="368"/>
      <c r="J36" s="368"/>
      <c r="K36" s="368"/>
      <c r="L36" s="368"/>
      <c r="M36" s="368"/>
      <c r="N36" s="368"/>
      <c r="O36" s="368"/>
      <c r="P36" s="368"/>
      <c r="Q36" s="368"/>
      <c r="R36" s="368"/>
      <c r="S36" s="368"/>
      <c r="T36" s="169"/>
      <c r="U36" s="367">
        <f t="shared" ref="U36:U43" si="4">IF(W36="","",U35+1)</f>
        <v>9</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坂戸地区衛生組合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片柳土地区画整理事業特別会計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坂戸・鶴ケ島消防組合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f t="shared" ref="C38:C43" si="5">IF(E38="","",C37+1)</f>
        <v>5</v>
      </c>
      <c r="D38" s="367"/>
      <c r="E38" s="368" t="str">
        <f>IF('各会計、関係団体の財政状況及び健全化判断比率'!B11="","",'各会計、関係団体の財政状況及び健全化判断比率'!B11)</f>
        <v>関間四丁目土地区画整理事業特別会計</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広域静苑組合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f t="shared" si="5"/>
        <v>6</v>
      </c>
      <c r="D39" s="367"/>
      <c r="E39" s="368" t="str">
        <f>IF('各会計、関係団体の財政状況及び健全化判断比率'!B12="","",'各会計、関係団体の財政状況及び健全化判断比率'!B12)</f>
        <v>坂戸市、鶴ヶ島市外三組合公平委員会特別会計</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埼玉県後期高齢者医療広域連合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埼玉県後期高齢者医療広域連合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埼玉県市町村総合事務組合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埼玉県市町村総合事務組合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19</v>
      </c>
      <c r="BX43" s="367"/>
      <c r="BY43" s="368" t="str">
        <f>IF('各会計、関係団体の財政状況及び健全化判断比率'!B77="","",'各会計、関係団体の財政状況及び健全化判断比率'!B77)</f>
        <v>彩の国さいたま人づくり広域連合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bVagV+anFnDN4rb346vgI0nnwGtX/OBfOmgd2QOd3GrL2HeDHz3Xu5YDc4Gv1GTOde3i98latBrci/01NJVEJw==" saltValue="8VpBt0F+eZnvf/g8meaoJ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22" zoomScaleSheetLayoutView="100" workbookViewId="0">
      <selection activeCell="I32" sqref="I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3" t="s">
        <v>533</v>
      </c>
      <c r="D34" s="1153"/>
      <c r="E34" s="1154"/>
      <c r="F34" s="32">
        <v>6.56</v>
      </c>
      <c r="G34" s="33">
        <v>12.78</v>
      </c>
      <c r="H34" s="33">
        <v>10.63</v>
      </c>
      <c r="I34" s="33">
        <v>8.4600000000000009</v>
      </c>
      <c r="J34" s="34">
        <v>9.5299999999999994</v>
      </c>
      <c r="K34" s="22"/>
      <c r="L34" s="22"/>
      <c r="M34" s="22"/>
      <c r="N34" s="22"/>
      <c r="O34" s="22"/>
      <c r="P34" s="22"/>
    </row>
    <row r="35" spans="1:16" ht="39" customHeight="1" x14ac:dyDescent="0.15">
      <c r="A35" s="22"/>
      <c r="B35" s="35"/>
      <c r="C35" s="1147" t="s">
        <v>534</v>
      </c>
      <c r="D35" s="1148"/>
      <c r="E35" s="1149"/>
      <c r="F35" s="36">
        <v>2.92</v>
      </c>
      <c r="G35" s="37">
        <v>1.03</v>
      </c>
      <c r="H35" s="37">
        <v>2.11</v>
      </c>
      <c r="I35" s="37">
        <v>1.41</v>
      </c>
      <c r="J35" s="38">
        <v>1.46</v>
      </c>
      <c r="K35" s="22"/>
      <c r="L35" s="22"/>
      <c r="M35" s="22"/>
      <c r="N35" s="22"/>
      <c r="O35" s="22"/>
      <c r="P35" s="22"/>
    </row>
    <row r="36" spans="1:16" ht="39" customHeight="1" x14ac:dyDescent="0.15">
      <c r="A36" s="22"/>
      <c r="B36" s="35"/>
      <c r="C36" s="1147" t="s">
        <v>535</v>
      </c>
      <c r="D36" s="1148"/>
      <c r="E36" s="1149"/>
      <c r="F36" s="36">
        <v>2.16</v>
      </c>
      <c r="G36" s="37">
        <v>2.1800000000000002</v>
      </c>
      <c r="H36" s="37">
        <v>1.65</v>
      </c>
      <c r="I36" s="37">
        <v>0.74</v>
      </c>
      <c r="J36" s="38">
        <v>0.8</v>
      </c>
      <c r="K36" s="22"/>
      <c r="L36" s="22"/>
      <c r="M36" s="22"/>
      <c r="N36" s="22"/>
      <c r="O36" s="22"/>
      <c r="P36" s="22"/>
    </row>
    <row r="37" spans="1:16" ht="39" customHeight="1" x14ac:dyDescent="0.15">
      <c r="A37" s="22"/>
      <c r="B37" s="35"/>
      <c r="C37" s="1147" t="s">
        <v>536</v>
      </c>
      <c r="D37" s="1148"/>
      <c r="E37" s="1149"/>
      <c r="F37" s="36">
        <v>0.26</v>
      </c>
      <c r="G37" s="37">
        <v>0.14000000000000001</v>
      </c>
      <c r="H37" s="37">
        <v>0.28999999999999998</v>
      </c>
      <c r="I37" s="37">
        <v>0.27</v>
      </c>
      <c r="J37" s="38">
        <v>0.28000000000000003</v>
      </c>
      <c r="K37" s="22"/>
      <c r="L37" s="22"/>
      <c r="M37" s="22"/>
      <c r="N37" s="22"/>
      <c r="O37" s="22"/>
      <c r="P37" s="22"/>
    </row>
    <row r="38" spans="1:16" ht="39" customHeight="1" x14ac:dyDescent="0.15">
      <c r="A38" s="22"/>
      <c r="B38" s="35"/>
      <c r="C38" s="1147" t="s">
        <v>537</v>
      </c>
      <c r="D38" s="1148"/>
      <c r="E38" s="1149"/>
      <c r="F38" s="36">
        <v>0.16</v>
      </c>
      <c r="G38" s="37">
        <v>0.17</v>
      </c>
      <c r="H38" s="37">
        <v>0.2</v>
      </c>
      <c r="I38" s="37">
        <v>0.2</v>
      </c>
      <c r="J38" s="38">
        <v>0.23</v>
      </c>
      <c r="K38" s="22"/>
      <c r="L38" s="22"/>
      <c r="M38" s="22"/>
      <c r="N38" s="22"/>
      <c r="O38" s="22"/>
      <c r="P38" s="22"/>
    </row>
    <row r="39" spans="1:16" ht="39" customHeight="1" x14ac:dyDescent="0.15">
      <c r="A39" s="22"/>
      <c r="B39" s="35"/>
      <c r="C39" s="1147" t="s">
        <v>538</v>
      </c>
      <c r="D39" s="1148"/>
      <c r="E39" s="1149"/>
      <c r="F39" s="36">
        <v>0.36</v>
      </c>
      <c r="G39" s="37">
        <v>0.75</v>
      </c>
      <c r="H39" s="37">
        <v>0.78</v>
      </c>
      <c r="I39" s="37">
        <v>0.16</v>
      </c>
      <c r="J39" s="38">
        <v>0.1</v>
      </c>
      <c r="K39" s="22"/>
      <c r="L39" s="22"/>
      <c r="M39" s="22"/>
      <c r="N39" s="22"/>
      <c r="O39" s="22"/>
      <c r="P39" s="22"/>
    </row>
    <row r="40" spans="1:16" ht="39" customHeight="1" x14ac:dyDescent="0.15">
      <c r="A40" s="22"/>
      <c r="B40" s="35"/>
      <c r="C40" s="1147" t="s">
        <v>539</v>
      </c>
      <c r="D40" s="1148"/>
      <c r="E40" s="1149"/>
      <c r="F40" s="36">
        <v>0.49</v>
      </c>
      <c r="G40" s="37">
        <v>0.27</v>
      </c>
      <c r="H40" s="37">
        <v>0.1</v>
      </c>
      <c r="I40" s="37">
        <v>0.23</v>
      </c>
      <c r="J40" s="38">
        <v>0.1</v>
      </c>
      <c r="K40" s="22"/>
      <c r="L40" s="22"/>
      <c r="M40" s="22"/>
      <c r="N40" s="22"/>
      <c r="O40" s="22"/>
      <c r="P40" s="22"/>
    </row>
    <row r="41" spans="1:16" ht="39" customHeight="1" x14ac:dyDescent="0.15">
      <c r="A41" s="22"/>
      <c r="B41" s="35"/>
      <c r="C41" s="1147" t="s">
        <v>540</v>
      </c>
      <c r="D41" s="1148"/>
      <c r="E41" s="1149"/>
      <c r="F41" s="36">
        <v>0.05</v>
      </c>
      <c r="G41" s="37">
        <v>0.28000000000000003</v>
      </c>
      <c r="H41" s="37">
        <v>0.2</v>
      </c>
      <c r="I41" s="37">
        <v>0.12</v>
      </c>
      <c r="J41" s="38">
        <v>7.0000000000000007E-2</v>
      </c>
      <c r="K41" s="22"/>
      <c r="L41" s="22"/>
      <c r="M41" s="22"/>
      <c r="N41" s="22"/>
      <c r="O41" s="22"/>
      <c r="P41" s="22"/>
    </row>
    <row r="42" spans="1:16" ht="39" customHeight="1" x14ac:dyDescent="0.15">
      <c r="A42" s="22"/>
      <c r="B42" s="39"/>
      <c r="C42" s="1147" t="s">
        <v>541</v>
      </c>
      <c r="D42" s="1148"/>
      <c r="E42" s="1149"/>
      <c r="F42" s="36" t="s">
        <v>487</v>
      </c>
      <c r="G42" s="37" t="s">
        <v>487</v>
      </c>
      <c r="H42" s="37" t="s">
        <v>487</v>
      </c>
      <c r="I42" s="37" t="s">
        <v>487</v>
      </c>
      <c r="J42" s="38" t="s">
        <v>487</v>
      </c>
      <c r="K42" s="22"/>
      <c r="L42" s="22"/>
      <c r="M42" s="22"/>
      <c r="N42" s="22"/>
      <c r="O42" s="22"/>
      <c r="P42" s="22"/>
    </row>
    <row r="43" spans="1:16" ht="39" customHeight="1" thickBot="1" x14ac:dyDescent="0.2">
      <c r="A43" s="22"/>
      <c r="B43" s="40"/>
      <c r="C43" s="1150" t="s">
        <v>542</v>
      </c>
      <c r="D43" s="1151"/>
      <c r="E43" s="1152"/>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qzf/Kadi7bKZwdONbeLNKqaZyYf5RLvee7s9wFyutTEQcRdaHvTPraTPRgzoGw/x59BqP1AzcLZ4sdfBrmAyA==" saltValue="Rb8eozgeCff1YbsrqnAy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34" zoomScaleSheetLayoutView="55" workbookViewId="0">
      <selection activeCell="M64" sqref="M6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8" t="s">
        <v>9</v>
      </c>
      <c r="C45" s="1179"/>
      <c r="D45" s="58"/>
      <c r="E45" s="1184" t="s">
        <v>10</v>
      </c>
      <c r="F45" s="1184"/>
      <c r="G45" s="1184"/>
      <c r="H45" s="1184"/>
      <c r="I45" s="1184"/>
      <c r="J45" s="1185"/>
      <c r="K45" s="59">
        <v>3099</v>
      </c>
      <c r="L45" s="60">
        <v>3335</v>
      </c>
      <c r="M45" s="60">
        <v>3572</v>
      </c>
      <c r="N45" s="60">
        <v>3508</v>
      </c>
      <c r="O45" s="61">
        <v>3433</v>
      </c>
      <c r="P45" s="48"/>
      <c r="Q45" s="48"/>
      <c r="R45" s="48"/>
      <c r="S45" s="48"/>
      <c r="T45" s="48"/>
      <c r="U45" s="48"/>
    </row>
    <row r="46" spans="1:21" ht="30.75" customHeight="1" x14ac:dyDescent="0.15">
      <c r="A46" s="48"/>
      <c r="B46" s="1180"/>
      <c r="C46" s="1181"/>
      <c r="D46" s="62"/>
      <c r="E46" s="1157" t="s">
        <v>11</v>
      </c>
      <c r="F46" s="1157"/>
      <c r="G46" s="1157"/>
      <c r="H46" s="1157"/>
      <c r="I46" s="1157"/>
      <c r="J46" s="1158"/>
      <c r="K46" s="63" t="s">
        <v>487</v>
      </c>
      <c r="L46" s="64" t="s">
        <v>487</v>
      </c>
      <c r="M46" s="64" t="s">
        <v>487</v>
      </c>
      <c r="N46" s="64" t="s">
        <v>487</v>
      </c>
      <c r="O46" s="65" t="s">
        <v>487</v>
      </c>
      <c r="P46" s="48"/>
      <c r="Q46" s="48"/>
      <c r="R46" s="48"/>
      <c r="S46" s="48"/>
      <c r="T46" s="48"/>
      <c r="U46" s="48"/>
    </row>
    <row r="47" spans="1:21" ht="30.75" customHeight="1" x14ac:dyDescent="0.15">
      <c r="A47" s="48"/>
      <c r="B47" s="1180"/>
      <c r="C47" s="1181"/>
      <c r="D47" s="62"/>
      <c r="E47" s="1157" t="s">
        <v>12</v>
      </c>
      <c r="F47" s="1157"/>
      <c r="G47" s="1157"/>
      <c r="H47" s="1157"/>
      <c r="I47" s="1157"/>
      <c r="J47" s="1158"/>
      <c r="K47" s="63" t="s">
        <v>487</v>
      </c>
      <c r="L47" s="64" t="s">
        <v>487</v>
      </c>
      <c r="M47" s="64" t="s">
        <v>487</v>
      </c>
      <c r="N47" s="64" t="s">
        <v>487</v>
      </c>
      <c r="O47" s="65" t="s">
        <v>487</v>
      </c>
      <c r="P47" s="48"/>
      <c r="Q47" s="48"/>
      <c r="R47" s="48"/>
      <c r="S47" s="48"/>
      <c r="T47" s="48"/>
      <c r="U47" s="48"/>
    </row>
    <row r="48" spans="1:21" ht="30.75" customHeight="1" x14ac:dyDescent="0.15">
      <c r="A48" s="48"/>
      <c r="B48" s="1180"/>
      <c r="C48" s="1181"/>
      <c r="D48" s="62"/>
      <c r="E48" s="1157" t="s">
        <v>13</v>
      </c>
      <c r="F48" s="1157"/>
      <c r="G48" s="1157"/>
      <c r="H48" s="1157"/>
      <c r="I48" s="1157"/>
      <c r="J48" s="1158"/>
      <c r="K48" s="63" t="s">
        <v>487</v>
      </c>
      <c r="L48" s="64" t="s">
        <v>487</v>
      </c>
      <c r="M48" s="64" t="s">
        <v>487</v>
      </c>
      <c r="N48" s="64" t="s">
        <v>487</v>
      </c>
      <c r="O48" s="65" t="s">
        <v>487</v>
      </c>
      <c r="P48" s="48"/>
      <c r="Q48" s="48"/>
      <c r="R48" s="48"/>
      <c r="S48" s="48"/>
      <c r="T48" s="48"/>
      <c r="U48" s="48"/>
    </row>
    <row r="49" spans="1:21" ht="30.75" customHeight="1" x14ac:dyDescent="0.15">
      <c r="A49" s="48"/>
      <c r="B49" s="1180"/>
      <c r="C49" s="1181"/>
      <c r="D49" s="62"/>
      <c r="E49" s="1157" t="s">
        <v>14</v>
      </c>
      <c r="F49" s="1157"/>
      <c r="G49" s="1157"/>
      <c r="H49" s="1157"/>
      <c r="I49" s="1157"/>
      <c r="J49" s="1158"/>
      <c r="K49" s="63">
        <v>555</v>
      </c>
      <c r="L49" s="64">
        <v>597</v>
      </c>
      <c r="M49" s="64">
        <v>526</v>
      </c>
      <c r="N49" s="64">
        <v>531</v>
      </c>
      <c r="O49" s="65">
        <v>504</v>
      </c>
      <c r="P49" s="48"/>
      <c r="Q49" s="48"/>
      <c r="R49" s="48"/>
      <c r="S49" s="48"/>
      <c r="T49" s="48"/>
      <c r="U49" s="48"/>
    </row>
    <row r="50" spans="1:21" ht="30.75" customHeight="1" x14ac:dyDescent="0.15">
      <c r="A50" s="48"/>
      <c r="B50" s="1180"/>
      <c r="C50" s="1181"/>
      <c r="D50" s="62"/>
      <c r="E50" s="1157" t="s">
        <v>15</v>
      </c>
      <c r="F50" s="1157"/>
      <c r="G50" s="1157"/>
      <c r="H50" s="1157"/>
      <c r="I50" s="1157"/>
      <c r="J50" s="1158"/>
      <c r="K50" s="63" t="s">
        <v>487</v>
      </c>
      <c r="L50" s="64" t="s">
        <v>487</v>
      </c>
      <c r="M50" s="64" t="s">
        <v>487</v>
      </c>
      <c r="N50" s="64" t="s">
        <v>487</v>
      </c>
      <c r="O50" s="65" t="s">
        <v>487</v>
      </c>
      <c r="P50" s="48"/>
      <c r="Q50" s="48"/>
      <c r="R50" s="48"/>
      <c r="S50" s="48"/>
      <c r="T50" s="48"/>
      <c r="U50" s="48"/>
    </row>
    <row r="51" spans="1:21" ht="30.75" customHeight="1" x14ac:dyDescent="0.15">
      <c r="A51" s="48"/>
      <c r="B51" s="1182"/>
      <c r="C51" s="1183"/>
      <c r="D51" s="66"/>
      <c r="E51" s="1157" t="s">
        <v>16</v>
      </c>
      <c r="F51" s="1157"/>
      <c r="G51" s="1157"/>
      <c r="H51" s="1157"/>
      <c r="I51" s="1157"/>
      <c r="J51" s="1158"/>
      <c r="K51" s="63" t="s">
        <v>487</v>
      </c>
      <c r="L51" s="64" t="s">
        <v>487</v>
      </c>
      <c r="M51" s="64" t="s">
        <v>487</v>
      </c>
      <c r="N51" s="64" t="s">
        <v>487</v>
      </c>
      <c r="O51" s="65" t="s">
        <v>487</v>
      </c>
      <c r="P51" s="48"/>
      <c r="Q51" s="48"/>
      <c r="R51" s="48"/>
      <c r="S51" s="48"/>
      <c r="T51" s="48"/>
      <c r="U51" s="48"/>
    </row>
    <row r="52" spans="1:21" ht="30.75" customHeight="1" x14ac:dyDescent="0.15">
      <c r="A52" s="48"/>
      <c r="B52" s="1155" t="s">
        <v>17</v>
      </c>
      <c r="C52" s="1156"/>
      <c r="D52" s="66"/>
      <c r="E52" s="1157" t="s">
        <v>18</v>
      </c>
      <c r="F52" s="1157"/>
      <c r="G52" s="1157"/>
      <c r="H52" s="1157"/>
      <c r="I52" s="1157"/>
      <c r="J52" s="1158"/>
      <c r="K52" s="63">
        <v>2528</v>
      </c>
      <c r="L52" s="64">
        <v>2525</v>
      </c>
      <c r="M52" s="64">
        <v>2497</v>
      </c>
      <c r="N52" s="64">
        <v>2384</v>
      </c>
      <c r="O52" s="65">
        <v>2343</v>
      </c>
      <c r="P52" s="48"/>
      <c r="Q52" s="48"/>
      <c r="R52" s="48"/>
      <c r="S52" s="48"/>
      <c r="T52" s="48"/>
      <c r="U52" s="48"/>
    </row>
    <row r="53" spans="1:21" ht="30.75" customHeight="1" thickBot="1" x14ac:dyDescent="0.2">
      <c r="A53" s="48"/>
      <c r="B53" s="1159" t="s">
        <v>19</v>
      </c>
      <c r="C53" s="1160"/>
      <c r="D53" s="67"/>
      <c r="E53" s="1161" t="s">
        <v>20</v>
      </c>
      <c r="F53" s="1161"/>
      <c r="G53" s="1161"/>
      <c r="H53" s="1161"/>
      <c r="I53" s="1161"/>
      <c r="J53" s="1162"/>
      <c r="K53" s="68">
        <v>1126</v>
      </c>
      <c r="L53" s="69">
        <v>1407</v>
      </c>
      <c r="M53" s="69">
        <v>1601</v>
      </c>
      <c r="N53" s="69">
        <v>1655</v>
      </c>
      <c r="O53" s="70">
        <v>1594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3" t="s">
        <v>24</v>
      </c>
      <c r="C58" s="1164"/>
      <c r="D58" s="1169" t="s">
        <v>25</v>
      </c>
      <c r="E58" s="1170"/>
      <c r="F58" s="1170"/>
      <c r="G58" s="1170"/>
      <c r="H58" s="1170"/>
      <c r="I58" s="1170"/>
      <c r="J58" s="1171"/>
      <c r="K58" s="83"/>
      <c r="L58" s="84"/>
      <c r="M58" s="84"/>
      <c r="N58" s="84"/>
      <c r="O58" s="85"/>
    </row>
    <row r="59" spans="1:21" ht="31.5" customHeight="1" x14ac:dyDescent="0.15">
      <c r="B59" s="1165"/>
      <c r="C59" s="1166"/>
      <c r="D59" s="1172" t="s">
        <v>26</v>
      </c>
      <c r="E59" s="1173"/>
      <c r="F59" s="1173"/>
      <c r="G59" s="1173"/>
      <c r="H59" s="1173"/>
      <c r="I59" s="1173"/>
      <c r="J59" s="1174"/>
      <c r="K59" s="86"/>
      <c r="L59" s="87"/>
      <c r="M59" s="87"/>
      <c r="N59" s="87"/>
      <c r="O59" s="88"/>
    </row>
    <row r="60" spans="1:21" ht="31.5" customHeight="1" thickBot="1" x14ac:dyDescent="0.2">
      <c r="B60" s="1167"/>
      <c r="C60" s="1168"/>
      <c r="D60" s="1175" t="s">
        <v>27</v>
      </c>
      <c r="E60" s="1176"/>
      <c r="F60" s="1176"/>
      <c r="G60" s="1176"/>
      <c r="H60" s="1176"/>
      <c r="I60" s="1176"/>
      <c r="J60" s="1177"/>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SwFrnPY89+8HQEhq4s2CTq/HC14IeRJCEDhoz1HC5jrv8QYDGopZrRrjJxvYcLg3oXgTcBh0IfmYJI6FpW0oA==" saltValue="aVcsv59sW4sT3hapKn6F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election activeCell="M50" sqref="M50:M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8" t="s">
        <v>30</v>
      </c>
      <c r="C41" s="1199"/>
      <c r="D41" s="105"/>
      <c r="E41" s="1200" t="s">
        <v>31</v>
      </c>
      <c r="F41" s="1200"/>
      <c r="G41" s="1200"/>
      <c r="H41" s="1201"/>
      <c r="I41" s="343">
        <v>29531</v>
      </c>
      <c r="J41" s="344">
        <v>28605</v>
      </c>
      <c r="K41" s="344">
        <v>26395</v>
      </c>
      <c r="L41" s="344">
        <v>24458</v>
      </c>
      <c r="M41" s="345">
        <v>22386</v>
      </c>
    </row>
    <row r="42" spans="2:13" ht="27.75" customHeight="1" x14ac:dyDescent="0.15">
      <c r="B42" s="1188"/>
      <c r="C42" s="1189"/>
      <c r="D42" s="106"/>
      <c r="E42" s="1192" t="s">
        <v>32</v>
      </c>
      <c r="F42" s="1192"/>
      <c r="G42" s="1192"/>
      <c r="H42" s="1193"/>
      <c r="I42" s="346">
        <v>2366</v>
      </c>
      <c r="J42" s="347">
        <v>2366</v>
      </c>
      <c r="K42" s="347">
        <v>2366</v>
      </c>
      <c r="L42" s="347">
        <v>2366</v>
      </c>
      <c r="M42" s="348">
        <v>2451</v>
      </c>
    </row>
    <row r="43" spans="2:13" ht="27.75" customHeight="1" x14ac:dyDescent="0.15">
      <c r="B43" s="1188"/>
      <c r="C43" s="1189"/>
      <c r="D43" s="106"/>
      <c r="E43" s="1192" t="s">
        <v>33</v>
      </c>
      <c r="F43" s="1192"/>
      <c r="G43" s="1192"/>
      <c r="H43" s="1193"/>
      <c r="I43" s="346" t="s">
        <v>487</v>
      </c>
      <c r="J43" s="347" t="s">
        <v>487</v>
      </c>
      <c r="K43" s="347" t="s">
        <v>487</v>
      </c>
      <c r="L43" s="347" t="s">
        <v>487</v>
      </c>
      <c r="M43" s="348" t="s">
        <v>487</v>
      </c>
    </row>
    <row r="44" spans="2:13" ht="27.75" customHeight="1" x14ac:dyDescent="0.15">
      <c r="B44" s="1188"/>
      <c r="C44" s="1189"/>
      <c r="D44" s="106"/>
      <c r="E44" s="1192" t="s">
        <v>34</v>
      </c>
      <c r="F44" s="1192"/>
      <c r="G44" s="1192"/>
      <c r="H44" s="1193"/>
      <c r="I44" s="346">
        <v>5945</v>
      </c>
      <c r="J44" s="347">
        <v>5991</v>
      </c>
      <c r="K44" s="347">
        <v>5841</v>
      </c>
      <c r="L44" s="347">
        <v>6585</v>
      </c>
      <c r="M44" s="348">
        <v>6716</v>
      </c>
    </row>
    <row r="45" spans="2:13" ht="27.75" customHeight="1" x14ac:dyDescent="0.15">
      <c r="B45" s="1188"/>
      <c r="C45" s="1189"/>
      <c r="D45" s="106"/>
      <c r="E45" s="1192" t="s">
        <v>35</v>
      </c>
      <c r="F45" s="1192"/>
      <c r="G45" s="1192"/>
      <c r="H45" s="1193"/>
      <c r="I45" s="346">
        <v>3159</v>
      </c>
      <c r="J45" s="347">
        <v>2979</v>
      </c>
      <c r="K45" s="347">
        <v>2943</v>
      </c>
      <c r="L45" s="347">
        <v>2866</v>
      </c>
      <c r="M45" s="348">
        <v>2794</v>
      </c>
    </row>
    <row r="46" spans="2:13" ht="27.75" customHeight="1" x14ac:dyDescent="0.15">
      <c r="B46" s="1188"/>
      <c r="C46" s="1189"/>
      <c r="D46" s="107"/>
      <c r="E46" s="1192" t="s">
        <v>36</v>
      </c>
      <c r="F46" s="1192"/>
      <c r="G46" s="1192"/>
      <c r="H46" s="1193"/>
      <c r="I46" s="346">
        <v>0</v>
      </c>
      <c r="J46" s="347">
        <v>0</v>
      </c>
      <c r="K46" s="347">
        <v>0</v>
      </c>
      <c r="L46" s="347">
        <v>0</v>
      </c>
      <c r="M46" s="348">
        <v>0</v>
      </c>
    </row>
    <row r="47" spans="2:13" ht="27.75" customHeight="1" x14ac:dyDescent="0.15">
      <c r="B47" s="1188"/>
      <c r="C47" s="1189"/>
      <c r="D47" s="108"/>
      <c r="E47" s="1202" t="s">
        <v>37</v>
      </c>
      <c r="F47" s="1203"/>
      <c r="G47" s="1203"/>
      <c r="H47" s="1204"/>
      <c r="I47" s="346" t="s">
        <v>487</v>
      </c>
      <c r="J47" s="347" t="s">
        <v>487</v>
      </c>
      <c r="K47" s="347" t="s">
        <v>487</v>
      </c>
      <c r="L47" s="347" t="s">
        <v>487</v>
      </c>
      <c r="M47" s="348" t="s">
        <v>487</v>
      </c>
    </row>
    <row r="48" spans="2:13" ht="27.75" customHeight="1" x14ac:dyDescent="0.15">
      <c r="B48" s="1188"/>
      <c r="C48" s="1189"/>
      <c r="D48" s="106"/>
      <c r="E48" s="1192" t="s">
        <v>38</v>
      </c>
      <c r="F48" s="1192"/>
      <c r="G48" s="1192"/>
      <c r="H48" s="1193"/>
      <c r="I48" s="346" t="s">
        <v>487</v>
      </c>
      <c r="J48" s="347" t="s">
        <v>487</v>
      </c>
      <c r="K48" s="347" t="s">
        <v>487</v>
      </c>
      <c r="L48" s="347" t="s">
        <v>487</v>
      </c>
      <c r="M48" s="348" t="s">
        <v>487</v>
      </c>
    </row>
    <row r="49" spans="2:13" ht="27.75" customHeight="1" x14ac:dyDescent="0.15">
      <c r="B49" s="1190"/>
      <c r="C49" s="1191"/>
      <c r="D49" s="106"/>
      <c r="E49" s="1192" t="s">
        <v>39</v>
      </c>
      <c r="F49" s="1192"/>
      <c r="G49" s="1192"/>
      <c r="H49" s="1193"/>
      <c r="I49" s="346" t="s">
        <v>487</v>
      </c>
      <c r="J49" s="347" t="s">
        <v>487</v>
      </c>
      <c r="K49" s="347" t="s">
        <v>487</v>
      </c>
      <c r="L49" s="347" t="s">
        <v>487</v>
      </c>
      <c r="M49" s="348" t="s">
        <v>487</v>
      </c>
    </row>
    <row r="50" spans="2:13" ht="27.75" customHeight="1" x14ac:dyDescent="0.15">
      <c r="B50" s="1186" t="s">
        <v>40</v>
      </c>
      <c r="C50" s="1187"/>
      <c r="D50" s="109"/>
      <c r="E50" s="1192" t="s">
        <v>41</v>
      </c>
      <c r="F50" s="1192"/>
      <c r="G50" s="1192"/>
      <c r="H50" s="1193"/>
      <c r="I50" s="346">
        <v>7263</v>
      </c>
      <c r="J50" s="347">
        <v>8438</v>
      </c>
      <c r="K50" s="347">
        <v>9444</v>
      </c>
      <c r="L50" s="347">
        <v>9390</v>
      </c>
      <c r="M50" s="348">
        <v>8093</v>
      </c>
    </row>
    <row r="51" spans="2:13" ht="27.75" customHeight="1" x14ac:dyDescent="0.15">
      <c r="B51" s="1188"/>
      <c r="C51" s="1189"/>
      <c r="D51" s="106"/>
      <c r="E51" s="1192" t="s">
        <v>42</v>
      </c>
      <c r="F51" s="1192"/>
      <c r="G51" s="1192"/>
      <c r="H51" s="1193"/>
      <c r="I51" s="346">
        <v>4611</v>
      </c>
      <c r="J51" s="347">
        <v>4477</v>
      </c>
      <c r="K51" s="347">
        <v>4188</v>
      </c>
      <c r="L51" s="347">
        <v>4106</v>
      </c>
      <c r="M51" s="348">
        <v>4008</v>
      </c>
    </row>
    <row r="52" spans="2:13" ht="27.75" customHeight="1" x14ac:dyDescent="0.15">
      <c r="B52" s="1190"/>
      <c r="C52" s="1191"/>
      <c r="D52" s="106"/>
      <c r="E52" s="1192" t="s">
        <v>43</v>
      </c>
      <c r="F52" s="1192"/>
      <c r="G52" s="1192"/>
      <c r="H52" s="1193"/>
      <c r="I52" s="346">
        <v>24941</v>
      </c>
      <c r="J52" s="347">
        <v>25242</v>
      </c>
      <c r="K52" s="347">
        <v>24521</v>
      </c>
      <c r="L52" s="347">
        <v>23420</v>
      </c>
      <c r="M52" s="348">
        <v>21987</v>
      </c>
    </row>
    <row r="53" spans="2:13" ht="27.75" customHeight="1" thickBot="1" x14ac:dyDescent="0.2">
      <c r="B53" s="1194" t="s">
        <v>19</v>
      </c>
      <c r="C53" s="1195"/>
      <c r="D53" s="110"/>
      <c r="E53" s="1196" t="s">
        <v>44</v>
      </c>
      <c r="F53" s="1196"/>
      <c r="G53" s="1196"/>
      <c r="H53" s="1197"/>
      <c r="I53" s="349">
        <v>4184</v>
      </c>
      <c r="J53" s="350">
        <v>1784</v>
      </c>
      <c r="K53" s="350">
        <v>-609</v>
      </c>
      <c r="L53" s="350">
        <v>-640</v>
      </c>
      <c r="M53" s="351">
        <v>259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rIZZsVOxepcwoe95i7IOXUdYjgz/SqOzbUvHRQ+1jr5UyuYqz/LJoRRz5s2DUexolLectjDG+g9oC/RyXmcVQ==" saltValue="/aYfJLfIg5pK3/Wy2g9I5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B28" zoomScale="70" zoomScaleNormal="70" zoomScaleSheetLayoutView="100" workbookViewId="0">
      <selection activeCell="K44" sqref="K4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3" t="s">
        <v>46</v>
      </c>
      <c r="D55" s="1213"/>
      <c r="E55" s="1214"/>
      <c r="F55" s="352">
        <v>4880</v>
      </c>
      <c r="G55" s="352">
        <v>4769</v>
      </c>
      <c r="H55" s="353">
        <v>3897</v>
      </c>
    </row>
    <row r="56" spans="2:8" ht="52.5" customHeight="1" x14ac:dyDescent="0.15">
      <c r="B56" s="122"/>
      <c r="C56" s="1215" t="s">
        <v>47</v>
      </c>
      <c r="D56" s="1215"/>
      <c r="E56" s="1216"/>
      <c r="F56" s="354">
        <v>474</v>
      </c>
      <c r="G56" s="354">
        <v>581</v>
      </c>
      <c r="H56" s="355">
        <v>654</v>
      </c>
    </row>
    <row r="57" spans="2:8" ht="53.25" customHeight="1" x14ac:dyDescent="0.15">
      <c r="B57" s="122"/>
      <c r="C57" s="1217" t="s">
        <v>48</v>
      </c>
      <c r="D57" s="1217"/>
      <c r="E57" s="1218"/>
      <c r="F57" s="356">
        <v>1339</v>
      </c>
      <c r="G57" s="356">
        <v>1494</v>
      </c>
      <c r="H57" s="357">
        <v>1638</v>
      </c>
    </row>
    <row r="58" spans="2:8" ht="45.75" customHeight="1" x14ac:dyDescent="0.15">
      <c r="B58" s="123"/>
      <c r="C58" s="1205" t="s">
        <v>563</v>
      </c>
      <c r="D58" s="1206"/>
      <c r="E58" s="1207"/>
      <c r="F58" s="358">
        <v>1052</v>
      </c>
      <c r="G58" s="358">
        <v>1152</v>
      </c>
      <c r="H58" s="359">
        <v>1153</v>
      </c>
    </row>
    <row r="59" spans="2:8" ht="45.75" customHeight="1" x14ac:dyDescent="0.15">
      <c r="B59" s="123"/>
      <c r="C59" s="1205" t="s">
        <v>564</v>
      </c>
      <c r="D59" s="1206"/>
      <c r="E59" s="1207"/>
      <c r="F59" s="358">
        <v>203</v>
      </c>
      <c r="G59" s="358">
        <v>275</v>
      </c>
      <c r="H59" s="359">
        <v>407</v>
      </c>
    </row>
    <row r="60" spans="2:8" ht="45.75" customHeight="1" x14ac:dyDescent="0.15">
      <c r="B60" s="123"/>
      <c r="C60" s="1205" t="s">
        <v>565</v>
      </c>
      <c r="D60" s="1206"/>
      <c r="E60" s="1207"/>
      <c r="F60" s="358">
        <v>54</v>
      </c>
      <c r="G60" s="358">
        <v>54</v>
      </c>
      <c r="H60" s="359">
        <v>54</v>
      </c>
    </row>
    <row r="61" spans="2:8" ht="45.75" customHeight="1" x14ac:dyDescent="0.15">
      <c r="B61" s="123"/>
      <c r="C61" s="1205" t="s">
        <v>566</v>
      </c>
      <c r="D61" s="1206"/>
      <c r="E61" s="1207"/>
      <c r="F61" s="358">
        <v>22</v>
      </c>
      <c r="G61" s="358">
        <v>8</v>
      </c>
      <c r="H61" s="359">
        <v>19</v>
      </c>
    </row>
    <row r="62" spans="2:8" ht="45.75" customHeight="1" thickBot="1" x14ac:dyDescent="0.2">
      <c r="B62" s="124"/>
      <c r="C62" s="1208" t="s">
        <v>567</v>
      </c>
      <c r="D62" s="1209"/>
      <c r="E62" s="1210"/>
      <c r="F62" s="360">
        <v>6</v>
      </c>
      <c r="G62" s="360">
        <v>4</v>
      </c>
      <c r="H62" s="361">
        <v>4</v>
      </c>
    </row>
    <row r="63" spans="2:8" ht="52.5" customHeight="1" thickBot="1" x14ac:dyDescent="0.2">
      <c r="B63" s="125"/>
      <c r="C63" s="1211" t="s">
        <v>49</v>
      </c>
      <c r="D63" s="1211"/>
      <c r="E63" s="1212"/>
      <c r="F63" s="362">
        <v>6693</v>
      </c>
      <c r="G63" s="362">
        <v>6844</v>
      </c>
      <c r="H63" s="363">
        <v>6189</v>
      </c>
    </row>
    <row r="64" spans="2:8" x14ac:dyDescent="0.15"/>
  </sheetData>
  <sheetProtection algorithmName="SHA-512" hashValue="0iCoA9biQQxKYVEQwTp+fkk/7JK3IHJJika2BK2KD1D6DryYGK5IA/P2JfpdBV+9H2JOZ+wZvZqbnMks/0uFWQ==" saltValue="PjjOO/bOqeENmR5TLoPM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26456</v>
      </c>
      <c r="E3" s="144"/>
      <c r="F3" s="145">
        <v>44161</v>
      </c>
      <c r="G3" s="146"/>
      <c r="H3" s="147"/>
    </row>
    <row r="4" spans="1:8" x14ac:dyDescent="0.15">
      <c r="A4" s="148"/>
      <c r="B4" s="149"/>
      <c r="C4" s="150"/>
      <c r="D4" s="151">
        <v>15418</v>
      </c>
      <c r="E4" s="152"/>
      <c r="F4" s="153">
        <v>23644</v>
      </c>
      <c r="G4" s="154"/>
      <c r="H4" s="155"/>
    </row>
    <row r="5" spans="1:8" x14ac:dyDescent="0.15">
      <c r="A5" s="136" t="s">
        <v>519</v>
      </c>
      <c r="B5" s="141"/>
      <c r="C5" s="142"/>
      <c r="D5" s="143">
        <v>25076</v>
      </c>
      <c r="E5" s="144"/>
      <c r="F5" s="145">
        <v>43955</v>
      </c>
      <c r="G5" s="146"/>
      <c r="H5" s="147"/>
    </row>
    <row r="6" spans="1:8" x14ac:dyDescent="0.15">
      <c r="A6" s="148"/>
      <c r="B6" s="149"/>
      <c r="C6" s="150"/>
      <c r="D6" s="151">
        <v>10296</v>
      </c>
      <c r="E6" s="152"/>
      <c r="F6" s="153">
        <v>21318</v>
      </c>
      <c r="G6" s="154"/>
      <c r="H6" s="155"/>
    </row>
    <row r="7" spans="1:8" x14ac:dyDescent="0.15">
      <c r="A7" s="136" t="s">
        <v>520</v>
      </c>
      <c r="B7" s="141"/>
      <c r="C7" s="142"/>
      <c r="D7" s="143">
        <v>27588</v>
      </c>
      <c r="E7" s="144"/>
      <c r="F7" s="145">
        <v>41921</v>
      </c>
      <c r="G7" s="146"/>
      <c r="H7" s="147"/>
    </row>
    <row r="8" spans="1:8" x14ac:dyDescent="0.15">
      <c r="A8" s="148"/>
      <c r="B8" s="149"/>
      <c r="C8" s="150"/>
      <c r="D8" s="151">
        <v>14821</v>
      </c>
      <c r="E8" s="152"/>
      <c r="F8" s="153">
        <v>21655</v>
      </c>
      <c r="G8" s="154"/>
      <c r="H8" s="155"/>
    </row>
    <row r="9" spans="1:8" x14ac:dyDescent="0.15">
      <c r="A9" s="136" t="s">
        <v>521</v>
      </c>
      <c r="B9" s="141"/>
      <c r="C9" s="142"/>
      <c r="D9" s="143">
        <v>34705</v>
      </c>
      <c r="E9" s="144"/>
      <c r="F9" s="145">
        <v>44585</v>
      </c>
      <c r="G9" s="146"/>
      <c r="H9" s="147"/>
    </row>
    <row r="10" spans="1:8" x14ac:dyDescent="0.15">
      <c r="A10" s="148"/>
      <c r="B10" s="149"/>
      <c r="C10" s="150"/>
      <c r="D10" s="151">
        <v>18824</v>
      </c>
      <c r="E10" s="152"/>
      <c r="F10" s="153">
        <v>23077</v>
      </c>
      <c r="G10" s="154"/>
      <c r="H10" s="155"/>
    </row>
    <row r="11" spans="1:8" x14ac:dyDescent="0.15">
      <c r="A11" s="136" t="s">
        <v>522</v>
      </c>
      <c r="B11" s="141"/>
      <c r="C11" s="142"/>
      <c r="D11" s="143">
        <v>30322</v>
      </c>
      <c r="E11" s="144"/>
      <c r="F11" s="145">
        <v>49779</v>
      </c>
      <c r="G11" s="146"/>
      <c r="H11" s="147"/>
    </row>
    <row r="12" spans="1:8" x14ac:dyDescent="0.15">
      <c r="A12" s="148"/>
      <c r="B12" s="149"/>
      <c r="C12" s="156"/>
      <c r="D12" s="151">
        <v>15819</v>
      </c>
      <c r="E12" s="152"/>
      <c r="F12" s="153">
        <v>28921</v>
      </c>
      <c r="G12" s="154"/>
      <c r="H12" s="155"/>
    </row>
    <row r="13" spans="1:8" x14ac:dyDescent="0.15">
      <c r="A13" s="136"/>
      <c r="B13" s="141"/>
      <c r="C13" s="157"/>
      <c r="D13" s="158">
        <v>28829</v>
      </c>
      <c r="E13" s="159"/>
      <c r="F13" s="160">
        <v>44880</v>
      </c>
      <c r="G13" s="161"/>
      <c r="H13" s="147"/>
    </row>
    <row r="14" spans="1:8" x14ac:dyDescent="0.15">
      <c r="A14" s="148"/>
      <c r="B14" s="149"/>
      <c r="C14" s="150"/>
      <c r="D14" s="151">
        <v>15036</v>
      </c>
      <c r="E14" s="152"/>
      <c r="F14" s="153">
        <v>23723</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6.56</v>
      </c>
      <c r="C19" s="162">
        <f>ROUND(VALUE(SUBSTITUTE(実質収支比率等に係る経年分析!G$48,"▲","-")),2)</f>
        <v>12.78</v>
      </c>
      <c r="D19" s="162">
        <f>ROUND(VALUE(SUBSTITUTE(実質収支比率等に係る経年分析!H$48,"▲","-")),2)</f>
        <v>10.63</v>
      </c>
      <c r="E19" s="162">
        <f>ROUND(VALUE(SUBSTITUTE(実質収支比率等に係る経年分析!I$48,"▲","-")),2)</f>
        <v>8.4700000000000006</v>
      </c>
      <c r="F19" s="162">
        <f>ROUND(VALUE(SUBSTITUTE(実質収支比率等に係る経年分析!J$48,"▲","-")),2)</f>
        <v>9.5299999999999994</v>
      </c>
    </row>
    <row r="20" spans="1:11" x14ac:dyDescent="0.15">
      <c r="A20" s="162" t="s">
        <v>53</v>
      </c>
      <c r="B20" s="162">
        <f>ROUND(VALUE(SUBSTITUTE(実質収支比率等に係る経年分析!F$47,"▲","-")),2)</f>
        <v>20.54</v>
      </c>
      <c r="C20" s="162">
        <f>ROUND(VALUE(SUBSTITUTE(実質収支比率等に係る経年分析!G$47,"▲","-")),2)</f>
        <v>20.7</v>
      </c>
      <c r="D20" s="162">
        <f>ROUND(VALUE(SUBSTITUTE(実質収支比率等に係る経年分析!H$47,"▲","-")),2)</f>
        <v>24.6</v>
      </c>
      <c r="E20" s="162">
        <f>ROUND(VALUE(SUBSTITUTE(実質収支比率等に係る経年分析!I$47,"▲","-")),2)</f>
        <v>23.76</v>
      </c>
      <c r="F20" s="162">
        <f>ROUND(VALUE(SUBSTITUTE(実質収支比率等に係る経年分析!J$47,"▲","-")),2)</f>
        <v>18.91</v>
      </c>
    </row>
    <row r="21" spans="1:11" x14ac:dyDescent="0.15">
      <c r="A21" s="162" t="s">
        <v>54</v>
      </c>
      <c r="B21" s="162">
        <f>IF(ISNUMBER(VALUE(SUBSTITUTE(実質収支比率等に係る経年分析!F$49,"▲","-"))),ROUND(VALUE(SUBSTITUTE(実質収支比率等に係る経年分析!F$49,"▲","-")),2),NA())</f>
        <v>-0.41</v>
      </c>
      <c r="C21" s="162">
        <f>IF(ISNUMBER(VALUE(SUBSTITUTE(実質収支比率等に係る経年分析!G$49,"▲","-"))),ROUND(VALUE(SUBSTITUTE(実質収支比率等に係る経年分析!G$49,"▲","-")),2),NA())</f>
        <v>7.88</v>
      </c>
      <c r="D21" s="162">
        <f>IF(ISNUMBER(VALUE(SUBSTITUTE(実質収支比率等に係る経年分析!H$49,"▲","-"))),ROUND(VALUE(SUBSTITUTE(実質収支比率等に係る経年分析!H$49,"▲","-")),2),NA())</f>
        <v>1.04</v>
      </c>
      <c r="E21" s="162">
        <f>IF(ISNUMBER(VALUE(SUBSTITUTE(実質収支比率等に係る経年分析!I$49,"▲","-"))),ROUND(VALUE(SUBSTITUTE(実質収支比率等に係る経年分析!I$49,"▲","-")),2),NA())</f>
        <v>-2.58</v>
      </c>
      <c r="F21" s="162">
        <f>IF(ISNUMBER(VALUE(SUBSTITUTE(実質収支比率等に係る経年分析!J$49,"▲","-"))),ROUND(VALUE(SUBSTITUTE(実質収支比率等に係る経年分析!J$49,"▲","-")),2),NA())</f>
        <v>-2.95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坂戸中央２日の出町土地区画整理事業特別会計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0.28000000000000003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7.0000000000000007E-2</v>
      </c>
    </row>
    <row r="30" spans="1:11" x14ac:dyDescent="0.15">
      <c r="A30" s="163" t="str">
        <f>IF(連結実質赤字比率に係る赤字・黒字の構成分析!C$40="",NA(),連結実質赤字比率に係る赤字・黒字の構成分析!C$40)</f>
        <v>片柳土地区画整理事業特別会計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0.49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0.27</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v>
      </c>
    </row>
    <row r="31" spans="1:11" x14ac:dyDescent="0.15">
      <c r="A31" s="163" t="str">
        <f>IF(連結実質赤字比率に係る赤字・黒字の構成分析!C$39="",NA(),連結実質赤字比率に係る赤字・黒字の構成分析!C$39)</f>
        <v>関間四丁目土地区画整理事業特別会計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0.23</v>
      </c>
    </row>
    <row r="33" spans="1:16" x14ac:dyDescent="0.15">
      <c r="A33" s="163" t="str">
        <f>IF(連結実質赤字比率に係る赤字・黒字の構成分析!C$37="",NA(),連結実質赤字比率に係る赤字・黒字の構成分析!C$37)</f>
        <v>石井土地区画整理事業特別会計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0.14000000000000001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0.28999999999999998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0.28000000000000003</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2.16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2.1800000000000002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1.65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v>
      </c>
    </row>
    <row r="35" spans="1:16" x14ac:dyDescent="0.15">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2.92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2.11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1.41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1.46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6.56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12.78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10.63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8.4600000000000009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9.5299999999999994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2528</v>
      </c>
      <c r="E42" s="164"/>
      <c r="F42" s="164"/>
      <c r="G42" s="164">
        <f>'実質公債費比率（分子）の構造'!L$52</f>
        <v>2525</v>
      </c>
      <c r="H42" s="164"/>
      <c r="I42" s="164"/>
      <c r="J42" s="164">
        <f>'実質公債費比率（分子）の構造'!M$52</f>
        <v>2497</v>
      </c>
      <c r="K42" s="164"/>
      <c r="L42" s="164"/>
      <c r="M42" s="164">
        <f>'実質公債費比率（分子）の構造'!N$52</f>
        <v>2384</v>
      </c>
      <c r="N42" s="164"/>
      <c r="O42" s="164"/>
      <c r="P42" s="164">
        <f>'実質公債費比率（分子）の構造'!O$52</f>
        <v>2343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555</v>
      </c>
      <c r="C45" s="164"/>
      <c r="D45" s="164"/>
      <c r="E45" s="164">
        <f>'実質公債費比率（分子）の構造'!L$49</f>
        <v>597</v>
      </c>
      <c r="F45" s="164"/>
      <c r="G45" s="164"/>
      <c r="H45" s="164">
        <f>'実質公債費比率（分子）の構造'!M$49</f>
        <v>526</v>
      </c>
      <c r="I45" s="164"/>
      <c r="J45" s="164"/>
      <c r="K45" s="164">
        <f>'実質公債費比率（分子）の構造'!N$49</f>
        <v>531</v>
      </c>
      <c r="L45" s="164"/>
      <c r="M45" s="164"/>
      <c r="N45" s="164">
        <f>'実質公債費比率（分子）の構造'!O$49</f>
        <v>504</v>
      </c>
      <c r="O45" s="164"/>
      <c r="P45" s="164"/>
    </row>
    <row r="46" spans="1:16" x14ac:dyDescent="0.15">
      <c r="A46" s="164" t="s">
        <v>64</v>
      </c>
      <c r="B46" s="164" t="str">
        <f>'実質公債費比率（分子）の構造'!K$48</f>
        <v>-</v>
      </c>
      <c r="C46" s="164"/>
      <c r="D46" s="164"/>
      <c r="E46" s="164" t="str">
        <f>'実質公債費比率（分子）の構造'!L$48</f>
        <v>-</v>
      </c>
      <c r="F46" s="164"/>
      <c r="G46" s="164"/>
      <c r="H46" s="164" t="str">
        <f>'実質公債費比率（分子）の構造'!M$48</f>
        <v>-</v>
      </c>
      <c r="I46" s="164"/>
      <c r="J46" s="164"/>
      <c r="K46" s="164" t="str">
        <f>'実質公債費比率（分子）の構造'!N$48</f>
        <v>-</v>
      </c>
      <c r="L46" s="164"/>
      <c r="M46" s="164"/>
      <c r="N46" s="164" t="str">
        <f>'実質公債費比率（分子）の構造'!O$48</f>
        <v>-</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3099</v>
      </c>
      <c r="C49" s="164"/>
      <c r="D49" s="164"/>
      <c r="E49" s="164">
        <f>'実質公債費比率（分子）の構造'!L$45</f>
        <v>3335</v>
      </c>
      <c r="F49" s="164"/>
      <c r="G49" s="164"/>
      <c r="H49" s="164">
        <f>'実質公債費比率（分子）の構造'!M$45</f>
        <v>3572</v>
      </c>
      <c r="I49" s="164"/>
      <c r="J49" s="164"/>
      <c r="K49" s="164">
        <f>'実質公債費比率（分子）の構造'!N$45</f>
        <v>3508</v>
      </c>
      <c r="L49" s="164"/>
      <c r="M49" s="164"/>
      <c r="N49" s="164">
        <f>'実質公債費比率（分子）の構造'!O$45</f>
        <v>3433</v>
      </c>
      <c r="O49" s="164"/>
      <c r="P49" s="164"/>
    </row>
    <row r="50" spans="1:16" x14ac:dyDescent="0.15">
      <c r="A50" s="164" t="s">
        <v>67</v>
      </c>
      <c r="B50" s="164" t="e">
        <f>NA()</f>
        <v>#N/A</v>
      </c>
      <c r="C50" s="164">
        <f>IF(ISNUMBER('実質公債費比率（分子）の構造'!K$53),'実質公債費比率（分子）の構造'!K$53,NA())</f>
        <v>1126</v>
      </c>
      <c r="D50" s="164" t="e">
        <f>NA()</f>
        <v>#N/A</v>
      </c>
      <c r="E50" s="164" t="e">
        <f>NA()</f>
        <v>#N/A</v>
      </c>
      <c r="F50" s="164">
        <f>IF(ISNUMBER('実質公債費比率（分子）の構造'!L$53),'実質公債費比率（分子）の構造'!L$53,NA())</f>
        <v>1407</v>
      </c>
      <c r="G50" s="164" t="e">
        <f>NA()</f>
        <v>#N/A</v>
      </c>
      <c r="H50" s="164" t="e">
        <f>NA()</f>
        <v>#N/A</v>
      </c>
      <c r="I50" s="164">
        <f>IF(ISNUMBER('実質公債費比率（分子）の構造'!M$53),'実質公債費比率（分子）の構造'!M$53,NA())</f>
        <v>1601</v>
      </c>
      <c r="J50" s="164" t="e">
        <f>NA()</f>
        <v>#N/A</v>
      </c>
      <c r="K50" s="164" t="e">
        <f>NA()</f>
        <v>#N/A</v>
      </c>
      <c r="L50" s="164">
        <f>IF(ISNUMBER('実質公債費比率（分子）の構造'!N$53),'実質公債費比率（分子）の構造'!N$53,NA())</f>
        <v>1655</v>
      </c>
      <c r="M50" s="164" t="e">
        <f>NA()</f>
        <v>#N/A</v>
      </c>
      <c r="N50" s="164" t="e">
        <f>NA()</f>
        <v>#N/A</v>
      </c>
      <c r="O50" s="164">
        <f>IF(ISNUMBER('実質公債費比率（分子）の構造'!O$53),'実質公債費比率（分子）の構造'!O$53,NA())</f>
        <v>1594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24941</v>
      </c>
      <c r="E56" s="163"/>
      <c r="F56" s="163"/>
      <c r="G56" s="163">
        <f>'将来負担比率（分子）の構造'!J$52</f>
        <v>25242</v>
      </c>
      <c r="H56" s="163"/>
      <c r="I56" s="163"/>
      <c r="J56" s="163">
        <f>'将来負担比率（分子）の構造'!K$52</f>
        <v>24521</v>
      </c>
      <c r="K56" s="163"/>
      <c r="L56" s="163"/>
      <c r="M56" s="163">
        <f>'将来負担比率（分子）の構造'!L$52</f>
        <v>23420</v>
      </c>
      <c r="N56" s="163"/>
      <c r="O56" s="163"/>
      <c r="P56" s="163">
        <f>'将来負担比率（分子）の構造'!M$52</f>
        <v>21987</v>
      </c>
    </row>
    <row r="57" spans="1:16" x14ac:dyDescent="0.15">
      <c r="A57" s="163" t="s">
        <v>42</v>
      </c>
      <c r="B57" s="163"/>
      <c r="C57" s="163"/>
      <c r="D57" s="163">
        <f>'将来負担比率（分子）の構造'!I$51</f>
        <v>4611</v>
      </c>
      <c r="E57" s="163"/>
      <c r="F57" s="163"/>
      <c r="G57" s="163">
        <f>'将来負担比率（分子）の構造'!J$51</f>
        <v>4477</v>
      </c>
      <c r="H57" s="163"/>
      <c r="I57" s="163"/>
      <c r="J57" s="163">
        <f>'将来負担比率（分子）の構造'!K$51</f>
        <v>4188</v>
      </c>
      <c r="K57" s="163"/>
      <c r="L57" s="163"/>
      <c r="M57" s="163">
        <f>'将来負担比率（分子）の構造'!L$51</f>
        <v>4106</v>
      </c>
      <c r="N57" s="163"/>
      <c r="O57" s="163"/>
      <c r="P57" s="163">
        <f>'将来負担比率（分子）の構造'!M$51</f>
        <v>4008</v>
      </c>
    </row>
    <row r="58" spans="1:16" x14ac:dyDescent="0.15">
      <c r="A58" s="163" t="s">
        <v>41</v>
      </c>
      <c r="B58" s="163"/>
      <c r="C58" s="163"/>
      <c r="D58" s="163">
        <f>'将来負担比率（分子）の構造'!I$50</f>
        <v>7263</v>
      </c>
      <c r="E58" s="163"/>
      <c r="F58" s="163"/>
      <c r="G58" s="163">
        <f>'将来負担比率（分子）の構造'!J$50</f>
        <v>8438</v>
      </c>
      <c r="H58" s="163"/>
      <c r="I58" s="163"/>
      <c r="J58" s="163">
        <f>'将来負担比率（分子）の構造'!K$50</f>
        <v>9444</v>
      </c>
      <c r="K58" s="163"/>
      <c r="L58" s="163"/>
      <c r="M58" s="163">
        <f>'将来負担比率（分子）の構造'!L$50</f>
        <v>9390</v>
      </c>
      <c r="N58" s="163"/>
      <c r="O58" s="163"/>
      <c r="P58" s="163">
        <f>'将来負担比率（分子）の構造'!M$50</f>
        <v>8093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0</v>
      </c>
      <c r="C61" s="163"/>
      <c r="D61" s="163"/>
      <c r="E61" s="163">
        <f>'将来負担比率（分子）の構造'!J$46</f>
        <v>0</v>
      </c>
      <c r="F61" s="163"/>
      <c r="G61" s="163"/>
      <c r="H61" s="163">
        <f>'将来負担比率（分子）の構造'!K$46</f>
        <v>0</v>
      </c>
      <c r="I61" s="163"/>
      <c r="J61" s="163"/>
      <c r="K61" s="163">
        <f>'将来負担比率（分子）の構造'!L$46</f>
        <v>0</v>
      </c>
      <c r="L61" s="163"/>
      <c r="M61" s="163"/>
      <c r="N61" s="163">
        <f>'将来負担比率（分子）の構造'!M$46</f>
        <v>0</v>
      </c>
      <c r="O61" s="163"/>
      <c r="P61" s="163"/>
    </row>
    <row r="62" spans="1:16" x14ac:dyDescent="0.15">
      <c r="A62" s="163" t="s">
        <v>35</v>
      </c>
      <c r="B62" s="163">
        <f>'将来負担比率（分子）の構造'!I$45</f>
        <v>3159</v>
      </c>
      <c r="C62" s="163"/>
      <c r="D62" s="163"/>
      <c r="E62" s="163">
        <f>'将来負担比率（分子）の構造'!J$45</f>
        <v>2979</v>
      </c>
      <c r="F62" s="163"/>
      <c r="G62" s="163"/>
      <c r="H62" s="163">
        <f>'将来負担比率（分子）の構造'!K$45</f>
        <v>2943</v>
      </c>
      <c r="I62" s="163"/>
      <c r="J62" s="163"/>
      <c r="K62" s="163">
        <f>'将来負担比率（分子）の構造'!L$45</f>
        <v>2866</v>
      </c>
      <c r="L62" s="163"/>
      <c r="M62" s="163"/>
      <c r="N62" s="163">
        <f>'将来負担比率（分子）の構造'!M$45</f>
        <v>2794</v>
      </c>
      <c r="O62" s="163"/>
      <c r="P62" s="163"/>
    </row>
    <row r="63" spans="1:16" x14ac:dyDescent="0.15">
      <c r="A63" s="163" t="s">
        <v>34</v>
      </c>
      <c r="B63" s="163">
        <f>'将来負担比率（分子）の構造'!I$44</f>
        <v>5945</v>
      </c>
      <c r="C63" s="163"/>
      <c r="D63" s="163"/>
      <c r="E63" s="163">
        <f>'将来負担比率（分子）の構造'!J$44</f>
        <v>5991</v>
      </c>
      <c r="F63" s="163"/>
      <c r="G63" s="163"/>
      <c r="H63" s="163">
        <f>'将来負担比率（分子）の構造'!K$44</f>
        <v>5841</v>
      </c>
      <c r="I63" s="163"/>
      <c r="J63" s="163"/>
      <c r="K63" s="163">
        <f>'将来負担比率（分子）の構造'!L$44</f>
        <v>6585</v>
      </c>
      <c r="L63" s="163"/>
      <c r="M63" s="163"/>
      <c r="N63" s="163">
        <f>'将来負担比率（分子）の構造'!M$44</f>
        <v>6716</v>
      </c>
      <c r="O63" s="163"/>
      <c r="P63" s="163"/>
    </row>
    <row r="64" spans="1:16" x14ac:dyDescent="0.15">
      <c r="A64" s="163" t="s">
        <v>33</v>
      </c>
      <c r="B64" s="163" t="str">
        <f>'将来負担比率（分子）の構造'!I$43</f>
        <v>-</v>
      </c>
      <c r="C64" s="163"/>
      <c r="D64" s="163"/>
      <c r="E64" s="163" t="str">
        <f>'将来負担比率（分子）の構造'!J$43</f>
        <v>-</v>
      </c>
      <c r="F64" s="163"/>
      <c r="G64" s="163"/>
      <c r="H64" s="163" t="str">
        <f>'将来負担比率（分子）の構造'!K$43</f>
        <v>-</v>
      </c>
      <c r="I64" s="163"/>
      <c r="J64" s="163"/>
      <c r="K64" s="163" t="str">
        <f>'将来負担比率（分子）の構造'!L$43</f>
        <v>-</v>
      </c>
      <c r="L64" s="163"/>
      <c r="M64" s="163"/>
      <c r="N64" s="163" t="str">
        <f>'将来負担比率（分子）の構造'!M$43</f>
        <v>-</v>
      </c>
      <c r="O64" s="163"/>
      <c r="P64" s="163"/>
    </row>
    <row r="65" spans="1:16" x14ac:dyDescent="0.15">
      <c r="A65" s="163" t="s">
        <v>32</v>
      </c>
      <c r="B65" s="163">
        <f>'将来負担比率（分子）の構造'!I$42</f>
        <v>2366</v>
      </c>
      <c r="C65" s="163"/>
      <c r="D65" s="163"/>
      <c r="E65" s="163">
        <f>'将来負担比率（分子）の構造'!J$42</f>
        <v>2366</v>
      </c>
      <c r="F65" s="163"/>
      <c r="G65" s="163"/>
      <c r="H65" s="163">
        <f>'将来負担比率（分子）の構造'!K$42</f>
        <v>2366</v>
      </c>
      <c r="I65" s="163"/>
      <c r="J65" s="163"/>
      <c r="K65" s="163">
        <f>'将来負担比率（分子）の構造'!L$42</f>
        <v>2366</v>
      </c>
      <c r="L65" s="163"/>
      <c r="M65" s="163"/>
      <c r="N65" s="163">
        <f>'将来負担比率（分子）の構造'!M$42</f>
        <v>2451</v>
      </c>
      <c r="O65" s="163"/>
      <c r="P65" s="163"/>
    </row>
    <row r="66" spans="1:16" x14ac:dyDescent="0.15">
      <c r="A66" s="163" t="s">
        <v>31</v>
      </c>
      <c r="B66" s="163">
        <f>'将来負担比率（分子）の構造'!I$41</f>
        <v>29531</v>
      </c>
      <c r="C66" s="163"/>
      <c r="D66" s="163"/>
      <c r="E66" s="163">
        <f>'将来負担比率（分子）の構造'!J$41</f>
        <v>28605</v>
      </c>
      <c r="F66" s="163"/>
      <c r="G66" s="163"/>
      <c r="H66" s="163">
        <f>'将来負担比率（分子）の構造'!K$41</f>
        <v>26395</v>
      </c>
      <c r="I66" s="163"/>
      <c r="J66" s="163"/>
      <c r="K66" s="163">
        <f>'将来負担比率（分子）の構造'!L$41</f>
        <v>24458</v>
      </c>
      <c r="L66" s="163"/>
      <c r="M66" s="163"/>
      <c r="N66" s="163">
        <f>'将来負担比率（分子）の構造'!M$41</f>
        <v>22386</v>
      </c>
      <c r="O66" s="163"/>
      <c r="P66" s="163"/>
    </row>
    <row r="67" spans="1:16" x14ac:dyDescent="0.15">
      <c r="A67" s="163" t="s">
        <v>71</v>
      </c>
      <c r="B67" s="163" t="e">
        <f>NA()</f>
        <v>#N/A</v>
      </c>
      <c r="C67" s="163">
        <f>IF(ISNUMBER('将来負担比率（分子）の構造'!I$53), IF('将来負担比率（分子）の構造'!I$53 &lt; 0, 0, '将来負担比率（分子）の構造'!I$53), NA())</f>
        <v>4184</v>
      </c>
      <c r="D67" s="163" t="e">
        <f>NA()</f>
        <v>#N/A</v>
      </c>
      <c r="E67" s="163" t="e">
        <f>NA()</f>
        <v>#N/A</v>
      </c>
      <c r="F67" s="163">
        <f>IF(ISNUMBER('将来負担比率（分子）の構造'!J$53), IF('将来負担比率（分子）の構造'!J$53 &lt; 0, 0, '将来負担比率（分子）の構造'!J$53), NA())</f>
        <v>1784</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259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4880</v>
      </c>
      <c r="C72" s="167">
        <f>基金残高に係る経年分析!G55</f>
        <v>4769</v>
      </c>
      <c r="D72" s="167">
        <f>基金残高に係る経年分析!H55</f>
        <v>3897</v>
      </c>
    </row>
    <row r="73" spans="1:16" x14ac:dyDescent="0.15">
      <c r="A73" s="166" t="s">
        <v>74</v>
      </c>
      <c r="B73" s="167">
        <f>基金残高に係る経年分析!F56</f>
        <v>474</v>
      </c>
      <c r="C73" s="167">
        <f>基金残高に係る経年分析!G56</f>
        <v>581</v>
      </c>
      <c r="D73" s="167">
        <f>基金残高に係る経年分析!H56</f>
        <v>654</v>
      </c>
    </row>
    <row r="74" spans="1:16" x14ac:dyDescent="0.15">
      <c r="A74" s="166" t="s">
        <v>75</v>
      </c>
      <c r="B74" s="167">
        <f>基金残高に係る経年分析!F57</f>
        <v>1339</v>
      </c>
      <c r="C74" s="167">
        <f>基金残高に係る経年分析!G57</f>
        <v>1494</v>
      </c>
      <c r="D74" s="167">
        <f>基金残高に係る経年分析!H57</f>
        <v>1638</v>
      </c>
    </row>
  </sheetData>
  <sheetProtection algorithmName="SHA-512" hashValue="0dthvvNxHQEC/yCEMWNZMQdqitDR8bRQAcOWwMQP06rNCj+toB+A5jmbB6AIQr6T9xV/CetK8N4lG1d1xbMfOg==" saltValue="KlrEHfmK7DUicUx/EFt4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14268878</v>
      </c>
      <c r="S5" s="677"/>
      <c r="T5" s="677"/>
      <c r="U5" s="677"/>
      <c r="V5" s="677"/>
      <c r="W5" s="677"/>
      <c r="X5" s="677"/>
      <c r="Y5" s="702"/>
      <c r="Z5" s="715">
        <v>36.6</v>
      </c>
      <c r="AA5" s="715"/>
      <c r="AB5" s="715"/>
      <c r="AC5" s="715"/>
      <c r="AD5" s="716">
        <v>13537635</v>
      </c>
      <c r="AE5" s="716"/>
      <c r="AF5" s="716"/>
      <c r="AG5" s="716"/>
      <c r="AH5" s="716"/>
      <c r="AI5" s="716"/>
      <c r="AJ5" s="716"/>
      <c r="AK5" s="716"/>
      <c r="AL5" s="703">
        <v>63.7</v>
      </c>
      <c r="AM5" s="685"/>
      <c r="AN5" s="685"/>
      <c r="AO5" s="704"/>
      <c r="AP5" s="679" t="s">
        <v>216</v>
      </c>
      <c r="AQ5" s="680"/>
      <c r="AR5" s="680"/>
      <c r="AS5" s="680"/>
      <c r="AT5" s="680"/>
      <c r="AU5" s="680"/>
      <c r="AV5" s="680"/>
      <c r="AW5" s="680"/>
      <c r="AX5" s="680"/>
      <c r="AY5" s="680"/>
      <c r="AZ5" s="680"/>
      <c r="BA5" s="680"/>
      <c r="BB5" s="680"/>
      <c r="BC5" s="680"/>
      <c r="BD5" s="680"/>
      <c r="BE5" s="680"/>
      <c r="BF5" s="681"/>
      <c r="BG5" s="621">
        <v>13537635</v>
      </c>
      <c r="BH5" s="622"/>
      <c r="BI5" s="622"/>
      <c r="BJ5" s="622"/>
      <c r="BK5" s="622"/>
      <c r="BL5" s="622"/>
      <c r="BM5" s="622"/>
      <c r="BN5" s="623"/>
      <c r="BO5" s="659">
        <v>94.9</v>
      </c>
      <c r="BP5" s="659"/>
      <c r="BQ5" s="659"/>
      <c r="BR5" s="659"/>
      <c r="BS5" s="660">
        <v>154179</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258616</v>
      </c>
      <c r="S6" s="622"/>
      <c r="T6" s="622"/>
      <c r="U6" s="622"/>
      <c r="V6" s="622"/>
      <c r="W6" s="622"/>
      <c r="X6" s="622"/>
      <c r="Y6" s="623"/>
      <c r="Z6" s="659">
        <v>0.7</v>
      </c>
      <c r="AA6" s="659"/>
      <c r="AB6" s="659"/>
      <c r="AC6" s="659"/>
      <c r="AD6" s="660">
        <v>258616</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13537635</v>
      </c>
      <c r="BH6" s="622"/>
      <c r="BI6" s="622"/>
      <c r="BJ6" s="622"/>
      <c r="BK6" s="622"/>
      <c r="BL6" s="622"/>
      <c r="BM6" s="622"/>
      <c r="BN6" s="623"/>
      <c r="BO6" s="659">
        <v>94.9</v>
      </c>
      <c r="BP6" s="659"/>
      <c r="BQ6" s="659"/>
      <c r="BR6" s="659"/>
      <c r="BS6" s="660">
        <v>154179</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232360</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232360</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6408</v>
      </c>
      <c r="S7" s="622"/>
      <c r="T7" s="622"/>
      <c r="U7" s="622"/>
      <c r="V7" s="622"/>
      <c r="W7" s="622"/>
      <c r="X7" s="622"/>
      <c r="Y7" s="623"/>
      <c r="Z7" s="659">
        <v>0</v>
      </c>
      <c r="AA7" s="659"/>
      <c r="AB7" s="659"/>
      <c r="AC7" s="659"/>
      <c r="AD7" s="660">
        <v>6408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6332803</v>
      </c>
      <c r="BH7" s="622"/>
      <c r="BI7" s="622"/>
      <c r="BJ7" s="622"/>
      <c r="BK7" s="622"/>
      <c r="BL7" s="622"/>
      <c r="BM7" s="622"/>
      <c r="BN7" s="623"/>
      <c r="BO7" s="659">
        <v>44.4</v>
      </c>
      <c r="BP7" s="659"/>
      <c r="BQ7" s="659"/>
      <c r="BR7" s="659"/>
      <c r="BS7" s="660">
        <v>154179</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5495401</v>
      </c>
      <c r="CS7" s="622"/>
      <c r="CT7" s="622"/>
      <c r="CU7" s="622"/>
      <c r="CV7" s="622"/>
      <c r="CW7" s="622"/>
      <c r="CX7" s="622"/>
      <c r="CY7" s="623"/>
      <c r="CZ7" s="659">
        <v>14.9</v>
      </c>
      <c r="DA7" s="659"/>
      <c r="DB7" s="659"/>
      <c r="DC7" s="659"/>
      <c r="DD7" s="627">
        <v>76785</v>
      </c>
      <c r="DE7" s="622"/>
      <c r="DF7" s="622"/>
      <c r="DG7" s="622"/>
      <c r="DH7" s="622"/>
      <c r="DI7" s="622"/>
      <c r="DJ7" s="622"/>
      <c r="DK7" s="622"/>
      <c r="DL7" s="622"/>
      <c r="DM7" s="622"/>
      <c r="DN7" s="622"/>
      <c r="DO7" s="622"/>
      <c r="DP7" s="623"/>
      <c r="DQ7" s="627">
        <v>4746210</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121864</v>
      </c>
      <c r="S8" s="622"/>
      <c r="T8" s="622"/>
      <c r="U8" s="622"/>
      <c r="V8" s="622"/>
      <c r="W8" s="622"/>
      <c r="X8" s="622"/>
      <c r="Y8" s="623"/>
      <c r="Z8" s="659">
        <v>0.3</v>
      </c>
      <c r="AA8" s="659"/>
      <c r="AB8" s="659"/>
      <c r="AC8" s="659"/>
      <c r="AD8" s="660">
        <v>121864</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162374</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15601542</v>
      </c>
      <c r="CS8" s="622"/>
      <c r="CT8" s="622"/>
      <c r="CU8" s="622"/>
      <c r="CV8" s="622"/>
      <c r="CW8" s="622"/>
      <c r="CX8" s="622"/>
      <c r="CY8" s="623"/>
      <c r="CZ8" s="659">
        <v>42.3</v>
      </c>
      <c r="DA8" s="659"/>
      <c r="DB8" s="659"/>
      <c r="DC8" s="659"/>
      <c r="DD8" s="627">
        <v>46670</v>
      </c>
      <c r="DE8" s="622"/>
      <c r="DF8" s="622"/>
      <c r="DG8" s="622"/>
      <c r="DH8" s="622"/>
      <c r="DI8" s="622"/>
      <c r="DJ8" s="622"/>
      <c r="DK8" s="622"/>
      <c r="DL8" s="622"/>
      <c r="DM8" s="622"/>
      <c r="DN8" s="622"/>
      <c r="DO8" s="622"/>
      <c r="DP8" s="623"/>
      <c r="DQ8" s="627">
        <v>8343029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174905</v>
      </c>
      <c r="S9" s="622"/>
      <c r="T9" s="622"/>
      <c r="U9" s="622"/>
      <c r="V9" s="622"/>
      <c r="W9" s="622"/>
      <c r="X9" s="622"/>
      <c r="Y9" s="623"/>
      <c r="Z9" s="659">
        <v>0.4</v>
      </c>
      <c r="AA9" s="659"/>
      <c r="AB9" s="659"/>
      <c r="AC9" s="659"/>
      <c r="AD9" s="660">
        <v>174905</v>
      </c>
      <c r="AE9" s="660"/>
      <c r="AF9" s="660"/>
      <c r="AG9" s="660"/>
      <c r="AH9" s="660"/>
      <c r="AI9" s="660"/>
      <c r="AJ9" s="660"/>
      <c r="AK9" s="660"/>
      <c r="AL9" s="624">
        <v>0.8</v>
      </c>
      <c r="AM9" s="625"/>
      <c r="AN9" s="625"/>
      <c r="AO9" s="661"/>
      <c r="AP9" s="618" t="s">
        <v>230</v>
      </c>
      <c r="AQ9" s="619"/>
      <c r="AR9" s="619"/>
      <c r="AS9" s="619"/>
      <c r="AT9" s="619"/>
      <c r="AU9" s="619"/>
      <c r="AV9" s="619"/>
      <c r="AW9" s="619"/>
      <c r="AX9" s="619"/>
      <c r="AY9" s="619"/>
      <c r="AZ9" s="619"/>
      <c r="BA9" s="619"/>
      <c r="BB9" s="619"/>
      <c r="BC9" s="619"/>
      <c r="BD9" s="619"/>
      <c r="BE9" s="619"/>
      <c r="BF9" s="620"/>
      <c r="BG9" s="621">
        <v>5267401</v>
      </c>
      <c r="BH9" s="622"/>
      <c r="BI9" s="622"/>
      <c r="BJ9" s="622"/>
      <c r="BK9" s="622"/>
      <c r="BL9" s="622"/>
      <c r="BM9" s="622"/>
      <c r="BN9" s="623"/>
      <c r="BO9" s="659">
        <v>36.9</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2782606</v>
      </c>
      <c r="CS9" s="622"/>
      <c r="CT9" s="622"/>
      <c r="CU9" s="622"/>
      <c r="CV9" s="622"/>
      <c r="CW9" s="622"/>
      <c r="CX9" s="622"/>
      <c r="CY9" s="623"/>
      <c r="CZ9" s="659">
        <v>7.5</v>
      </c>
      <c r="DA9" s="659"/>
      <c r="DB9" s="659"/>
      <c r="DC9" s="659"/>
      <c r="DD9" s="627">
        <v>296258</v>
      </c>
      <c r="DE9" s="622"/>
      <c r="DF9" s="622"/>
      <c r="DG9" s="622"/>
      <c r="DH9" s="622"/>
      <c r="DI9" s="622"/>
      <c r="DJ9" s="622"/>
      <c r="DK9" s="622"/>
      <c r="DL9" s="622"/>
      <c r="DM9" s="622"/>
      <c r="DN9" s="622"/>
      <c r="DO9" s="622"/>
      <c r="DP9" s="623"/>
      <c r="DQ9" s="627">
        <v>2323165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235353</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44947</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44854</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2332394</v>
      </c>
      <c r="S11" s="622"/>
      <c r="T11" s="622"/>
      <c r="U11" s="622"/>
      <c r="V11" s="622"/>
      <c r="W11" s="622"/>
      <c r="X11" s="622"/>
      <c r="Y11" s="623"/>
      <c r="Z11" s="624">
        <v>6</v>
      </c>
      <c r="AA11" s="625"/>
      <c r="AB11" s="625"/>
      <c r="AC11" s="626"/>
      <c r="AD11" s="627">
        <v>2332394</v>
      </c>
      <c r="AE11" s="622"/>
      <c r="AF11" s="622"/>
      <c r="AG11" s="622"/>
      <c r="AH11" s="622"/>
      <c r="AI11" s="622"/>
      <c r="AJ11" s="622"/>
      <c r="AK11" s="623"/>
      <c r="AL11" s="624">
        <v>11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667675</v>
      </c>
      <c r="BH11" s="622"/>
      <c r="BI11" s="622"/>
      <c r="BJ11" s="622"/>
      <c r="BK11" s="622"/>
      <c r="BL11" s="622"/>
      <c r="BM11" s="622"/>
      <c r="BN11" s="623"/>
      <c r="BO11" s="659">
        <v>4.7</v>
      </c>
      <c r="BP11" s="659"/>
      <c r="BQ11" s="659"/>
      <c r="BR11" s="659"/>
      <c r="BS11" s="660">
        <v>154179</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309590</v>
      </c>
      <c r="CS11" s="622"/>
      <c r="CT11" s="622"/>
      <c r="CU11" s="622"/>
      <c r="CV11" s="622"/>
      <c r="CW11" s="622"/>
      <c r="CX11" s="622"/>
      <c r="CY11" s="623"/>
      <c r="CZ11" s="659">
        <v>0.8</v>
      </c>
      <c r="DA11" s="659"/>
      <c r="DB11" s="659"/>
      <c r="DC11" s="659"/>
      <c r="DD11" s="627">
        <v>97482</v>
      </c>
      <c r="DE11" s="622"/>
      <c r="DF11" s="622"/>
      <c r="DG11" s="622"/>
      <c r="DH11" s="622"/>
      <c r="DI11" s="622"/>
      <c r="DJ11" s="622"/>
      <c r="DK11" s="622"/>
      <c r="DL11" s="622"/>
      <c r="DM11" s="622"/>
      <c r="DN11" s="622"/>
      <c r="DO11" s="622"/>
      <c r="DP11" s="623"/>
      <c r="DQ11" s="627">
        <v>225704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6333736</v>
      </c>
      <c r="BH12" s="622"/>
      <c r="BI12" s="622"/>
      <c r="BJ12" s="622"/>
      <c r="BK12" s="622"/>
      <c r="BL12" s="622"/>
      <c r="BM12" s="622"/>
      <c r="BN12" s="623"/>
      <c r="BO12" s="659">
        <v>44.4</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367634</v>
      </c>
      <c r="CS12" s="622"/>
      <c r="CT12" s="622"/>
      <c r="CU12" s="622"/>
      <c r="CV12" s="622"/>
      <c r="CW12" s="622"/>
      <c r="CX12" s="622"/>
      <c r="CY12" s="623"/>
      <c r="CZ12" s="659">
        <v>1</v>
      </c>
      <c r="DA12" s="659"/>
      <c r="DB12" s="659"/>
      <c r="DC12" s="659"/>
      <c r="DD12" s="627" t="s">
        <v>122</v>
      </c>
      <c r="DE12" s="622"/>
      <c r="DF12" s="622"/>
      <c r="DG12" s="622"/>
      <c r="DH12" s="622"/>
      <c r="DI12" s="622"/>
      <c r="DJ12" s="622"/>
      <c r="DK12" s="622"/>
      <c r="DL12" s="622"/>
      <c r="DM12" s="622"/>
      <c r="DN12" s="622"/>
      <c r="DO12" s="622"/>
      <c r="DP12" s="623"/>
      <c r="DQ12" s="627">
        <v>323726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6329840</v>
      </c>
      <c r="BH13" s="622"/>
      <c r="BI13" s="622"/>
      <c r="BJ13" s="622"/>
      <c r="BK13" s="622"/>
      <c r="BL13" s="622"/>
      <c r="BM13" s="622"/>
      <c r="BN13" s="623"/>
      <c r="BO13" s="659">
        <v>44.4</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3481456</v>
      </c>
      <c r="CS13" s="622"/>
      <c r="CT13" s="622"/>
      <c r="CU13" s="622"/>
      <c r="CV13" s="622"/>
      <c r="CW13" s="622"/>
      <c r="CX13" s="622"/>
      <c r="CY13" s="623"/>
      <c r="CZ13" s="659">
        <v>9.4</v>
      </c>
      <c r="DA13" s="659"/>
      <c r="DB13" s="659"/>
      <c r="DC13" s="659"/>
      <c r="DD13" s="627">
        <v>1992654</v>
      </c>
      <c r="DE13" s="622"/>
      <c r="DF13" s="622"/>
      <c r="DG13" s="622"/>
      <c r="DH13" s="622"/>
      <c r="DI13" s="622"/>
      <c r="DJ13" s="622"/>
      <c r="DK13" s="622"/>
      <c r="DL13" s="622"/>
      <c r="DM13" s="622"/>
      <c r="DN13" s="622"/>
      <c r="DO13" s="622"/>
      <c r="DP13" s="623"/>
      <c r="DQ13" s="627">
        <v>2017596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271892</v>
      </c>
      <c r="BH14" s="622"/>
      <c r="BI14" s="622"/>
      <c r="BJ14" s="622"/>
      <c r="BK14" s="622"/>
      <c r="BL14" s="622"/>
      <c r="BM14" s="622"/>
      <c r="BN14" s="623"/>
      <c r="BO14" s="659">
        <v>1.9</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1461484</v>
      </c>
      <c r="CS14" s="622"/>
      <c r="CT14" s="622"/>
      <c r="CU14" s="622"/>
      <c r="CV14" s="622"/>
      <c r="CW14" s="622"/>
      <c r="CX14" s="622"/>
      <c r="CY14" s="623"/>
      <c r="CZ14" s="659">
        <v>4</v>
      </c>
      <c r="DA14" s="659"/>
      <c r="DB14" s="659"/>
      <c r="DC14" s="659"/>
      <c r="DD14" s="627" t="s">
        <v>122</v>
      </c>
      <c r="DE14" s="622"/>
      <c r="DF14" s="622"/>
      <c r="DG14" s="622"/>
      <c r="DH14" s="622"/>
      <c r="DI14" s="622"/>
      <c r="DJ14" s="622"/>
      <c r="DK14" s="622"/>
      <c r="DL14" s="622"/>
      <c r="DM14" s="622"/>
      <c r="DN14" s="622"/>
      <c r="DO14" s="622"/>
      <c r="DP14" s="623"/>
      <c r="DQ14" s="627">
        <v>1461484</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56186</v>
      </c>
      <c r="S15" s="622"/>
      <c r="T15" s="622"/>
      <c r="U15" s="622"/>
      <c r="V15" s="622"/>
      <c r="W15" s="622"/>
      <c r="X15" s="622"/>
      <c r="Y15" s="623"/>
      <c r="Z15" s="659">
        <v>0.1</v>
      </c>
      <c r="AA15" s="659"/>
      <c r="AB15" s="659"/>
      <c r="AC15" s="659"/>
      <c r="AD15" s="660">
        <v>56186</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599204</v>
      </c>
      <c r="BH15" s="622"/>
      <c r="BI15" s="622"/>
      <c r="BJ15" s="622"/>
      <c r="BK15" s="622"/>
      <c r="BL15" s="622"/>
      <c r="BM15" s="622"/>
      <c r="BN15" s="623"/>
      <c r="BO15" s="659">
        <v>4.2</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3631695</v>
      </c>
      <c r="CS15" s="622"/>
      <c r="CT15" s="622"/>
      <c r="CU15" s="622"/>
      <c r="CV15" s="622"/>
      <c r="CW15" s="622"/>
      <c r="CX15" s="622"/>
      <c r="CY15" s="623"/>
      <c r="CZ15" s="659">
        <v>9.9</v>
      </c>
      <c r="DA15" s="659"/>
      <c r="DB15" s="659"/>
      <c r="DC15" s="659"/>
      <c r="DD15" s="627">
        <v>511159</v>
      </c>
      <c r="DE15" s="622"/>
      <c r="DF15" s="622"/>
      <c r="DG15" s="622"/>
      <c r="DH15" s="622"/>
      <c r="DI15" s="622"/>
      <c r="DJ15" s="622"/>
      <c r="DK15" s="622"/>
      <c r="DL15" s="622"/>
      <c r="DM15" s="622"/>
      <c r="DN15" s="622"/>
      <c r="DO15" s="622"/>
      <c r="DP15" s="623"/>
      <c r="DQ15" s="627">
        <v>3131855</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163534</v>
      </c>
      <c r="S16" s="622"/>
      <c r="T16" s="622"/>
      <c r="U16" s="622"/>
      <c r="V16" s="622"/>
      <c r="W16" s="622"/>
      <c r="X16" s="622"/>
      <c r="Y16" s="623"/>
      <c r="Z16" s="659">
        <v>0.4</v>
      </c>
      <c r="AA16" s="659"/>
      <c r="AB16" s="659"/>
      <c r="AC16" s="659"/>
      <c r="AD16" s="660">
        <v>163534</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19540</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94</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557399</v>
      </c>
      <c r="S17" s="622"/>
      <c r="T17" s="622"/>
      <c r="U17" s="622"/>
      <c r="V17" s="622"/>
      <c r="W17" s="622"/>
      <c r="X17" s="622"/>
      <c r="Y17" s="623"/>
      <c r="Z17" s="659">
        <v>1.4</v>
      </c>
      <c r="AA17" s="659"/>
      <c r="AB17" s="659"/>
      <c r="AC17" s="659"/>
      <c r="AD17" s="660">
        <v>557399</v>
      </c>
      <c r="AE17" s="660"/>
      <c r="AF17" s="660"/>
      <c r="AG17" s="660"/>
      <c r="AH17" s="660"/>
      <c r="AI17" s="660"/>
      <c r="AJ17" s="660"/>
      <c r="AK17" s="660"/>
      <c r="AL17" s="624">
        <v>2.6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3433297</v>
      </c>
      <c r="CS17" s="622"/>
      <c r="CT17" s="622"/>
      <c r="CU17" s="622"/>
      <c r="CV17" s="622"/>
      <c r="CW17" s="622"/>
      <c r="CX17" s="622"/>
      <c r="CY17" s="623"/>
      <c r="CZ17" s="659">
        <v>9.3000000000000007</v>
      </c>
      <c r="DA17" s="659"/>
      <c r="DB17" s="659"/>
      <c r="DC17" s="659"/>
      <c r="DD17" s="627" t="s">
        <v>122</v>
      </c>
      <c r="DE17" s="622"/>
      <c r="DF17" s="622"/>
      <c r="DG17" s="622"/>
      <c r="DH17" s="622"/>
      <c r="DI17" s="622"/>
      <c r="DJ17" s="622"/>
      <c r="DK17" s="622"/>
      <c r="DL17" s="622"/>
      <c r="DM17" s="622"/>
      <c r="DN17" s="622"/>
      <c r="DO17" s="622"/>
      <c r="DP17" s="623"/>
      <c r="DQ17" s="627">
        <v>3407753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99255</v>
      </c>
      <c r="S18" s="622"/>
      <c r="T18" s="622"/>
      <c r="U18" s="622"/>
      <c r="V18" s="622"/>
      <c r="W18" s="622"/>
      <c r="X18" s="622"/>
      <c r="Y18" s="623"/>
      <c r="Z18" s="659">
        <v>0.3</v>
      </c>
      <c r="AA18" s="659"/>
      <c r="AB18" s="659"/>
      <c r="AC18" s="659"/>
      <c r="AD18" s="660">
        <v>99255</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452521</v>
      </c>
      <c r="S19" s="622"/>
      <c r="T19" s="622"/>
      <c r="U19" s="622"/>
      <c r="V19" s="622"/>
      <c r="W19" s="622"/>
      <c r="X19" s="622"/>
      <c r="Y19" s="623"/>
      <c r="Z19" s="659">
        <v>1.2</v>
      </c>
      <c r="AA19" s="659"/>
      <c r="AB19" s="659"/>
      <c r="AC19" s="659"/>
      <c r="AD19" s="660">
        <v>452521</v>
      </c>
      <c r="AE19" s="660"/>
      <c r="AF19" s="660"/>
      <c r="AG19" s="660"/>
      <c r="AH19" s="660"/>
      <c r="AI19" s="660"/>
      <c r="AJ19" s="660"/>
      <c r="AK19" s="660"/>
      <c r="AL19" s="624">
        <v>2.1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731243</v>
      </c>
      <c r="BH19" s="622"/>
      <c r="BI19" s="622"/>
      <c r="BJ19" s="622"/>
      <c r="BK19" s="622"/>
      <c r="BL19" s="622"/>
      <c r="BM19" s="622"/>
      <c r="BN19" s="623"/>
      <c r="BO19" s="659">
        <v>5.0999999999999996</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5623</v>
      </c>
      <c r="S20" s="622"/>
      <c r="T20" s="622"/>
      <c r="U20" s="622"/>
      <c r="V20" s="622"/>
      <c r="W20" s="622"/>
      <c r="X20" s="622"/>
      <c r="Y20" s="623"/>
      <c r="Z20" s="659">
        <v>0</v>
      </c>
      <c r="AA20" s="659"/>
      <c r="AB20" s="659"/>
      <c r="AC20" s="659"/>
      <c r="AD20" s="660">
        <v>5623</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731243</v>
      </c>
      <c r="BH20" s="622"/>
      <c r="BI20" s="622"/>
      <c r="BJ20" s="622"/>
      <c r="BK20" s="622"/>
      <c r="BL20" s="622"/>
      <c r="BM20" s="622"/>
      <c r="BN20" s="623"/>
      <c r="BO20" s="659">
        <v>5.0999999999999996</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36861552</v>
      </c>
      <c r="CS20" s="622"/>
      <c r="CT20" s="622"/>
      <c r="CU20" s="622"/>
      <c r="CV20" s="622"/>
      <c r="CW20" s="622"/>
      <c r="CX20" s="622"/>
      <c r="CY20" s="623"/>
      <c r="CZ20" s="659">
        <v>100</v>
      </c>
      <c r="DA20" s="659"/>
      <c r="DB20" s="659"/>
      <c r="DC20" s="659"/>
      <c r="DD20" s="627">
        <v>3021008</v>
      </c>
      <c r="DE20" s="622"/>
      <c r="DF20" s="622"/>
      <c r="DG20" s="622"/>
      <c r="DH20" s="622"/>
      <c r="DI20" s="622"/>
      <c r="DJ20" s="622"/>
      <c r="DK20" s="622"/>
      <c r="DL20" s="622"/>
      <c r="DM20" s="622"/>
      <c r="DN20" s="622"/>
      <c r="DO20" s="622"/>
      <c r="DP20" s="623"/>
      <c r="DQ20" s="627">
        <v>26257830</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4347171</v>
      </c>
      <c r="S21" s="622"/>
      <c r="T21" s="622"/>
      <c r="U21" s="622"/>
      <c r="V21" s="622"/>
      <c r="W21" s="622"/>
      <c r="X21" s="622"/>
      <c r="Y21" s="623"/>
      <c r="Z21" s="659">
        <v>11.1</v>
      </c>
      <c r="AA21" s="659"/>
      <c r="AB21" s="659"/>
      <c r="AC21" s="659"/>
      <c r="AD21" s="660">
        <v>3936362</v>
      </c>
      <c r="AE21" s="660"/>
      <c r="AF21" s="660"/>
      <c r="AG21" s="660"/>
      <c r="AH21" s="660"/>
      <c r="AI21" s="660"/>
      <c r="AJ21" s="660"/>
      <c r="AK21" s="660"/>
      <c r="AL21" s="624">
        <v>18.5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3936362</v>
      </c>
      <c r="S22" s="622"/>
      <c r="T22" s="622"/>
      <c r="U22" s="622"/>
      <c r="V22" s="622"/>
      <c r="W22" s="622"/>
      <c r="X22" s="622"/>
      <c r="Y22" s="623"/>
      <c r="Z22" s="659">
        <v>10.1</v>
      </c>
      <c r="AA22" s="659"/>
      <c r="AB22" s="659"/>
      <c r="AC22" s="659"/>
      <c r="AD22" s="660">
        <v>3936362</v>
      </c>
      <c r="AE22" s="660"/>
      <c r="AF22" s="660"/>
      <c r="AG22" s="660"/>
      <c r="AH22" s="660"/>
      <c r="AI22" s="660"/>
      <c r="AJ22" s="660"/>
      <c r="AK22" s="660"/>
      <c r="AL22" s="624">
        <v>18.5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410683</v>
      </c>
      <c r="S23" s="622"/>
      <c r="T23" s="622"/>
      <c r="U23" s="622"/>
      <c r="V23" s="622"/>
      <c r="W23" s="622"/>
      <c r="X23" s="622"/>
      <c r="Y23" s="623"/>
      <c r="Z23" s="659">
        <v>1.1000000000000001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731243</v>
      </c>
      <c r="BH23" s="622"/>
      <c r="BI23" s="622"/>
      <c r="BJ23" s="622"/>
      <c r="BK23" s="622"/>
      <c r="BL23" s="622"/>
      <c r="BM23" s="622"/>
      <c r="BN23" s="623"/>
      <c r="BO23" s="659">
        <v>5.0999999999999996</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126</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18667906</v>
      </c>
      <c r="CS24" s="677"/>
      <c r="CT24" s="677"/>
      <c r="CU24" s="677"/>
      <c r="CV24" s="677"/>
      <c r="CW24" s="677"/>
      <c r="CX24" s="677"/>
      <c r="CY24" s="702"/>
      <c r="CZ24" s="703">
        <v>50.6</v>
      </c>
      <c r="DA24" s="685"/>
      <c r="DB24" s="685"/>
      <c r="DC24" s="705"/>
      <c r="DD24" s="701">
        <v>11674262</v>
      </c>
      <c r="DE24" s="677"/>
      <c r="DF24" s="677"/>
      <c r="DG24" s="677"/>
      <c r="DH24" s="677"/>
      <c r="DI24" s="677"/>
      <c r="DJ24" s="677"/>
      <c r="DK24" s="702"/>
      <c r="DL24" s="701">
        <v>10244788</v>
      </c>
      <c r="DM24" s="677"/>
      <c r="DN24" s="677"/>
      <c r="DO24" s="677"/>
      <c r="DP24" s="677"/>
      <c r="DQ24" s="677"/>
      <c r="DR24" s="677"/>
      <c r="DS24" s="677"/>
      <c r="DT24" s="677"/>
      <c r="DU24" s="677"/>
      <c r="DV24" s="702"/>
      <c r="DW24" s="703">
        <v>48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22287355</v>
      </c>
      <c r="S25" s="622"/>
      <c r="T25" s="622"/>
      <c r="U25" s="622"/>
      <c r="V25" s="622"/>
      <c r="W25" s="622"/>
      <c r="X25" s="622"/>
      <c r="Y25" s="623"/>
      <c r="Z25" s="659">
        <v>57.1</v>
      </c>
      <c r="AA25" s="659"/>
      <c r="AB25" s="659"/>
      <c r="AC25" s="659"/>
      <c r="AD25" s="660">
        <v>21145303</v>
      </c>
      <c r="AE25" s="660"/>
      <c r="AF25" s="660"/>
      <c r="AG25" s="660"/>
      <c r="AH25" s="660"/>
      <c r="AI25" s="660"/>
      <c r="AJ25" s="660"/>
      <c r="AK25" s="660"/>
      <c r="AL25" s="624">
        <v>99.4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5012747</v>
      </c>
      <c r="CS25" s="634"/>
      <c r="CT25" s="634"/>
      <c r="CU25" s="634"/>
      <c r="CV25" s="634"/>
      <c r="CW25" s="634"/>
      <c r="CX25" s="634"/>
      <c r="CY25" s="635"/>
      <c r="CZ25" s="624">
        <v>13.6</v>
      </c>
      <c r="DA25" s="636"/>
      <c r="DB25" s="636"/>
      <c r="DC25" s="637"/>
      <c r="DD25" s="627">
        <v>4458111</v>
      </c>
      <c r="DE25" s="634"/>
      <c r="DF25" s="634"/>
      <c r="DG25" s="634"/>
      <c r="DH25" s="634"/>
      <c r="DI25" s="634"/>
      <c r="DJ25" s="634"/>
      <c r="DK25" s="635"/>
      <c r="DL25" s="627">
        <v>4440327</v>
      </c>
      <c r="DM25" s="634"/>
      <c r="DN25" s="634"/>
      <c r="DO25" s="634"/>
      <c r="DP25" s="634"/>
      <c r="DQ25" s="634"/>
      <c r="DR25" s="634"/>
      <c r="DS25" s="634"/>
      <c r="DT25" s="634"/>
      <c r="DU25" s="634"/>
      <c r="DV25" s="635"/>
      <c r="DW25" s="624">
        <v>20.8</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9605</v>
      </c>
      <c r="S26" s="622"/>
      <c r="T26" s="622"/>
      <c r="U26" s="622"/>
      <c r="V26" s="622"/>
      <c r="W26" s="622"/>
      <c r="X26" s="622"/>
      <c r="Y26" s="623"/>
      <c r="Z26" s="659">
        <v>0</v>
      </c>
      <c r="AA26" s="659"/>
      <c r="AB26" s="659"/>
      <c r="AC26" s="659"/>
      <c r="AD26" s="660">
        <v>9605</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3239570</v>
      </c>
      <c r="CS26" s="622"/>
      <c r="CT26" s="622"/>
      <c r="CU26" s="622"/>
      <c r="CV26" s="622"/>
      <c r="CW26" s="622"/>
      <c r="CX26" s="622"/>
      <c r="CY26" s="623"/>
      <c r="CZ26" s="624">
        <v>8.8000000000000007</v>
      </c>
      <c r="DA26" s="636"/>
      <c r="DB26" s="636"/>
      <c r="DC26" s="637"/>
      <c r="DD26" s="627">
        <v>2789079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134773</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14268878</v>
      </c>
      <c r="BH27" s="622"/>
      <c r="BI27" s="622"/>
      <c r="BJ27" s="622"/>
      <c r="BK27" s="622"/>
      <c r="BL27" s="622"/>
      <c r="BM27" s="622"/>
      <c r="BN27" s="623"/>
      <c r="BO27" s="659">
        <v>100</v>
      </c>
      <c r="BP27" s="659"/>
      <c r="BQ27" s="659"/>
      <c r="BR27" s="659"/>
      <c r="BS27" s="660">
        <v>154179</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10221862</v>
      </c>
      <c r="CS27" s="634"/>
      <c r="CT27" s="634"/>
      <c r="CU27" s="634"/>
      <c r="CV27" s="634"/>
      <c r="CW27" s="634"/>
      <c r="CX27" s="634"/>
      <c r="CY27" s="635"/>
      <c r="CZ27" s="624">
        <v>27.7</v>
      </c>
      <c r="DA27" s="636"/>
      <c r="DB27" s="636"/>
      <c r="DC27" s="637"/>
      <c r="DD27" s="627">
        <v>3808398</v>
      </c>
      <c r="DE27" s="634"/>
      <c r="DF27" s="634"/>
      <c r="DG27" s="634"/>
      <c r="DH27" s="634"/>
      <c r="DI27" s="634"/>
      <c r="DJ27" s="634"/>
      <c r="DK27" s="635"/>
      <c r="DL27" s="627">
        <v>2396708</v>
      </c>
      <c r="DM27" s="634"/>
      <c r="DN27" s="634"/>
      <c r="DO27" s="634"/>
      <c r="DP27" s="634"/>
      <c r="DQ27" s="634"/>
      <c r="DR27" s="634"/>
      <c r="DS27" s="634"/>
      <c r="DT27" s="634"/>
      <c r="DU27" s="634"/>
      <c r="DV27" s="635"/>
      <c r="DW27" s="624">
        <v>11.2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112688</v>
      </c>
      <c r="S28" s="622"/>
      <c r="T28" s="622"/>
      <c r="U28" s="622"/>
      <c r="V28" s="622"/>
      <c r="W28" s="622"/>
      <c r="X28" s="622"/>
      <c r="Y28" s="623"/>
      <c r="Z28" s="659">
        <v>0.3</v>
      </c>
      <c r="AA28" s="659"/>
      <c r="AB28" s="659"/>
      <c r="AC28" s="659"/>
      <c r="AD28" s="660">
        <v>55821</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3433297</v>
      </c>
      <c r="CS28" s="622"/>
      <c r="CT28" s="622"/>
      <c r="CU28" s="622"/>
      <c r="CV28" s="622"/>
      <c r="CW28" s="622"/>
      <c r="CX28" s="622"/>
      <c r="CY28" s="623"/>
      <c r="CZ28" s="624">
        <v>9.3000000000000007</v>
      </c>
      <c r="DA28" s="636"/>
      <c r="DB28" s="636"/>
      <c r="DC28" s="637"/>
      <c r="DD28" s="627">
        <v>3407753</v>
      </c>
      <c r="DE28" s="622"/>
      <c r="DF28" s="622"/>
      <c r="DG28" s="622"/>
      <c r="DH28" s="622"/>
      <c r="DI28" s="622"/>
      <c r="DJ28" s="622"/>
      <c r="DK28" s="623"/>
      <c r="DL28" s="627">
        <v>3407753</v>
      </c>
      <c r="DM28" s="622"/>
      <c r="DN28" s="622"/>
      <c r="DO28" s="622"/>
      <c r="DP28" s="622"/>
      <c r="DQ28" s="622"/>
      <c r="DR28" s="622"/>
      <c r="DS28" s="622"/>
      <c r="DT28" s="622"/>
      <c r="DU28" s="622"/>
      <c r="DV28" s="623"/>
      <c r="DW28" s="624">
        <v>16</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160585</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3433297</v>
      </c>
      <c r="CS29" s="634"/>
      <c r="CT29" s="634"/>
      <c r="CU29" s="634"/>
      <c r="CV29" s="634"/>
      <c r="CW29" s="634"/>
      <c r="CX29" s="634"/>
      <c r="CY29" s="635"/>
      <c r="CZ29" s="624">
        <v>9.3000000000000007</v>
      </c>
      <c r="DA29" s="636"/>
      <c r="DB29" s="636"/>
      <c r="DC29" s="637"/>
      <c r="DD29" s="627">
        <v>3407753</v>
      </c>
      <c r="DE29" s="634"/>
      <c r="DF29" s="634"/>
      <c r="DG29" s="634"/>
      <c r="DH29" s="634"/>
      <c r="DI29" s="634"/>
      <c r="DJ29" s="634"/>
      <c r="DK29" s="635"/>
      <c r="DL29" s="627">
        <v>3407753</v>
      </c>
      <c r="DM29" s="634"/>
      <c r="DN29" s="634"/>
      <c r="DO29" s="634"/>
      <c r="DP29" s="634"/>
      <c r="DQ29" s="634"/>
      <c r="DR29" s="634"/>
      <c r="DS29" s="634"/>
      <c r="DT29" s="634"/>
      <c r="DU29" s="634"/>
      <c r="DV29" s="635"/>
      <c r="DW29" s="624">
        <v>16</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7760281</v>
      </c>
      <c r="S30" s="622"/>
      <c r="T30" s="622"/>
      <c r="U30" s="622"/>
      <c r="V30" s="622"/>
      <c r="W30" s="622"/>
      <c r="X30" s="622"/>
      <c r="Y30" s="623"/>
      <c r="Z30" s="659">
        <v>19.899999999999999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3354297</v>
      </c>
      <c r="CS30" s="622"/>
      <c r="CT30" s="622"/>
      <c r="CU30" s="622"/>
      <c r="CV30" s="622"/>
      <c r="CW30" s="622"/>
      <c r="CX30" s="622"/>
      <c r="CY30" s="623"/>
      <c r="CZ30" s="624">
        <v>9.1</v>
      </c>
      <c r="DA30" s="636"/>
      <c r="DB30" s="636"/>
      <c r="DC30" s="637"/>
      <c r="DD30" s="627">
        <v>3329580</v>
      </c>
      <c r="DE30" s="622"/>
      <c r="DF30" s="622"/>
      <c r="DG30" s="622"/>
      <c r="DH30" s="622"/>
      <c r="DI30" s="622"/>
      <c r="DJ30" s="622"/>
      <c r="DK30" s="623"/>
      <c r="DL30" s="627">
        <v>3329580</v>
      </c>
      <c r="DM30" s="622"/>
      <c r="DN30" s="622"/>
      <c r="DO30" s="622"/>
      <c r="DP30" s="622"/>
      <c r="DQ30" s="622"/>
      <c r="DR30" s="622"/>
      <c r="DS30" s="622"/>
      <c r="DT30" s="622"/>
      <c r="DU30" s="622"/>
      <c r="DV30" s="623"/>
      <c r="DW30" s="624">
        <v>15.6</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98.3</v>
      </c>
      <c r="BN31" s="684"/>
      <c r="BO31" s="684"/>
      <c r="BP31" s="684"/>
      <c r="BQ31" s="686"/>
      <c r="BR31" s="683">
        <v>99.1</v>
      </c>
      <c r="BS31" s="684"/>
      <c r="BT31" s="684"/>
      <c r="BU31" s="684"/>
      <c r="BV31" s="684"/>
      <c r="BW31" s="684"/>
      <c r="BX31" s="685">
        <v>98.2</v>
      </c>
      <c r="BY31" s="684"/>
      <c r="BZ31" s="684"/>
      <c r="CA31" s="684"/>
      <c r="CB31" s="686"/>
      <c r="CD31" s="642"/>
      <c r="CE31" s="643"/>
      <c r="CF31" s="618" t="s">
        <v>300</v>
      </c>
      <c r="CG31" s="619"/>
      <c r="CH31" s="619"/>
      <c r="CI31" s="619"/>
      <c r="CJ31" s="619"/>
      <c r="CK31" s="619"/>
      <c r="CL31" s="619"/>
      <c r="CM31" s="619"/>
      <c r="CN31" s="619"/>
      <c r="CO31" s="619"/>
      <c r="CP31" s="619"/>
      <c r="CQ31" s="620"/>
      <c r="CR31" s="621">
        <v>79000</v>
      </c>
      <c r="CS31" s="634"/>
      <c r="CT31" s="634"/>
      <c r="CU31" s="634"/>
      <c r="CV31" s="634"/>
      <c r="CW31" s="634"/>
      <c r="CX31" s="634"/>
      <c r="CY31" s="635"/>
      <c r="CZ31" s="624">
        <v>0.2</v>
      </c>
      <c r="DA31" s="636"/>
      <c r="DB31" s="636"/>
      <c r="DC31" s="637"/>
      <c r="DD31" s="627">
        <v>78173</v>
      </c>
      <c r="DE31" s="634"/>
      <c r="DF31" s="634"/>
      <c r="DG31" s="634"/>
      <c r="DH31" s="634"/>
      <c r="DI31" s="634"/>
      <c r="DJ31" s="634"/>
      <c r="DK31" s="635"/>
      <c r="DL31" s="627">
        <v>78173</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2388286</v>
      </c>
      <c r="S32" s="622"/>
      <c r="T32" s="622"/>
      <c r="U32" s="622"/>
      <c r="V32" s="622"/>
      <c r="W32" s="622"/>
      <c r="X32" s="622"/>
      <c r="Y32" s="623"/>
      <c r="Z32" s="659">
        <v>6.1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v>
      </c>
      <c r="BH32" s="634"/>
      <c r="BI32" s="634"/>
      <c r="BJ32" s="634"/>
      <c r="BK32" s="634"/>
      <c r="BL32" s="634"/>
      <c r="BM32" s="625">
        <v>97.7</v>
      </c>
      <c r="BN32" s="634"/>
      <c r="BO32" s="634"/>
      <c r="BP32" s="634"/>
      <c r="BQ32" s="657"/>
      <c r="BR32" s="692">
        <v>98.8</v>
      </c>
      <c r="BS32" s="634"/>
      <c r="BT32" s="634"/>
      <c r="BU32" s="634"/>
      <c r="BV32" s="634"/>
      <c r="BW32" s="634"/>
      <c r="BX32" s="625">
        <v>97.6</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49944</v>
      </c>
      <c r="S33" s="622"/>
      <c r="T33" s="622"/>
      <c r="U33" s="622"/>
      <c r="V33" s="622"/>
      <c r="W33" s="622"/>
      <c r="X33" s="622"/>
      <c r="Y33" s="623"/>
      <c r="Z33" s="659">
        <v>0.1</v>
      </c>
      <c r="AA33" s="659"/>
      <c r="AB33" s="659"/>
      <c r="AC33" s="659"/>
      <c r="AD33" s="660">
        <v>43455</v>
      </c>
      <c r="AE33" s="660"/>
      <c r="AF33" s="660"/>
      <c r="AG33" s="660"/>
      <c r="AH33" s="660"/>
      <c r="AI33" s="660"/>
      <c r="AJ33" s="660"/>
      <c r="AK33" s="660"/>
      <c r="AL33" s="624">
        <v>0.2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99.5</v>
      </c>
      <c r="BH33" s="606"/>
      <c r="BI33" s="606"/>
      <c r="BJ33" s="606"/>
      <c r="BK33" s="606"/>
      <c r="BL33" s="606"/>
      <c r="BM33" s="652">
        <v>98.7</v>
      </c>
      <c r="BN33" s="606"/>
      <c r="BO33" s="606"/>
      <c r="BP33" s="606"/>
      <c r="BQ33" s="669"/>
      <c r="BR33" s="682">
        <v>99.3</v>
      </c>
      <c r="BS33" s="606"/>
      <c r="BT33" s="606"/>
      <c r="BU33" s="606"/>
      <c r="BV33" s="606"/>
      <c r="BW33" s="606"/>
      <c r="BX33" s="652">
        <v>98.7</v>
      </c>
      <c r="BY33" s="606"/>
      <c r="BZ33" s="606"/>
      <c r="CA33" s="606"/>
      <c r="CB33" s="669"/>
      <c r="CD33" s="618" t="s">
        <v>307</v>
      </c>
      <c r="CE33" s="619"/>
      <c r="CF33" s="619"/>
      <c r="CG33" s="619"/>
      <c r="CH33" s="619"/>
      <c r="CI33" s="619"/>
      <c r="CJ33" s="619"/>
      <c r="CK33" s="619"/>
      <c r="CL33" s="619"/>
      <c r="CM33" s="619"/>
      <c r="CN33" s="619"/>
      <c r="CO33" s="619"/>
      <c r="CP33" s="619"/>
      <c r="CQ33" s="620"/>
      <c r="CR33" s="621">
        <v>15153098</v>
      </c>
      <c r="CS33" s="634"/>
      <c r="CT33" s="634"/>
      <c r="CU33" s="634"/>
      <c r="CV33" s="634"/>
      <c r="CW33" s="634"/>
      <c r="CX33" s="634"/>
      <c r="CY33" s="635"/>
      <c r="CZ33" s="624">
        <v>41.1</v>
      </c>
      <c r="DA33" s="636"/>
      <c r="DB33" s="636"/>
      <c r="DC33" s="637"/>
      <c r="DD33" s="627">
        <v>13607790</v>
      </c>
      <c r="DE33" s="634"/>
      <c r="DF33" s="634"/>
      <c r="DG33" s="634"/>
      <c r="DH33" s="634"/>
      <c r="DI33" s="634"/>
      <c r="DJ33" s="634"/>
      <c r="DK33" s="635"/>
      <c r="DL33" s="627">
        <v>10018209</v>
      </c>
      <c r="DM33" s="634"/>
      <c r="DN33" s="634"/>
      <c r="DO33" s="634"/>
      <c r="DP33" s="634"/>
      <c r="DQ33" s="634"/>
      <c r="DR33" s="634"/>
      <c r="DS33" s="634"/>
      <c r="DT33" s="634"/>
      <c r="DU33" s="634"/>
      <c r="DV33" s="635"/>
      <c r="DW33" s="624">
        <v>46.9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239531</v>
      </c>
      <c r="S34" s="622"/>
      <c r="T34" s="622"/>
      <c r="U34" s="622"/>
      <c r="V34" s="622"/>
      <c r="W34" s="622"/>
      <c r="X34" s="622"/>
      <c r="Y34" s="623"/>
      <c r="Z34" s="659">
        <v>0.6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5636178</v>
      </c>
      <c r="CS34" s="622"/>
      <c r="CT34" s="622"/>
      <c r="CU34" s="622"/>
      <c r="CV34" s="622"/>
      <c r="CW34" s="622"/>
      <c r="CX34" s="622"/>
      <c r="CY34" s="623"/>
      <c r="CZ34" s="624">
        <v>15.3</v>
      </c>
      <c r="DA34" s="636"/>
      <c r="DB34" s="636"/>
      <c r="DC34" s="637"/>
      <c r="DD34" s="627">
        <v>5079650</v>
      </c>
      <c r="DE34" s="622"/>
      <c r="DF34" s="622"/>
      <c r="DG34" s="622"/>
      <c r="DH34" s="622"/>
      <c r="DI34" s="622"/>
      <c r="DJ34" s="622"/>
      <c r="DK34" s="623"/>
      <c r="DL34" s="627">
        <v>4761978</v>
      </c>
      <c r="DM34" s="622"/>
      <c r="DN34" s="622"/>
      <c r="DO34" s="622"/>
      <c r="DP34" s="622"/>
      <c r="DQ34" s="622"/>
      <c r="DR34" s="622"/>
      <c r="DS34" s="622"/>
      <c r="DT34" s="622"/>
      <c r="DU34" s="622"/>
      <c r="DV34" s="623"/>
      <c r="DW34" s="624">
        <v>22.3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2239944</v>
      </c>
      <c r="S35" s="622"/>
      <c r="T35" s="622"/>
      <c r="U35" s="622"/>
      <c r="V35" s="622"/>
      <c r="W35" s="622"/>
      <c r="X35" s="622"/>
      <c r="Y35" s="623"/>
      <c r="Z35" s="659">
        <v>5.7</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275503</v>
      </c>
      <c r="CS35" s="634"/>
      <c r="CT35" s="634"/>
      <c r="CU35" s="634"/>
      <c r="CV35" s="634"/>
      <c r="CW35" s="634"/>
      <c r="CX35" s="634"/>
      <c r="CY35" s="635"/>
      <c r="CZ35" s="624">
        <v>0.7</v>
      </c>
      <c r="DA35" s="636"/>
      <c r="DB35" s="636"/>
      <c r="DC35" s="637"/>
      <c r="DD35" s="627">
        <v>225101</v>
      </c>
      <c r="DE35" s="634"/>
      <c r="DF35" s="634"/>
      <c r="DG35" s="634"/>
      <c r="DH35" s="634"/>
      <c r="DI35" s="634"/>
      <c r="DJ35" s="634"/>
      <c r="DK35" s="635"/>
      <c r="DL35" s="627">
        <v>158399</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1962655</v>
      </c>
      <c r="S36" s="622"/>
      <c r="T36" s="622"/>
      <c r="U36" s="622"/>
      <c r="V36" s="622"/>
      <c r="W36" s="622"/>
      <c r="X36" s="622"/>
      <c r="Y36" s="623"/>
      <c r="Z36" s="659">
        <v>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4034908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165766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4263021</v>
      </c>
      <c r="CS36" s="622"/>
      <c r="CT36" s="622"/>
      <c r="CU36" s="622"/>
      <c r="CV36" s="622"/>
      <c r="CW36" s="622"/>
      <c r="CX36" s="622"/>
      <c r="CY36" s="623"/>
      <c r="CZ36" s="624">
        <v>11.6</v>
      </c>
      <c r="DA36" s="636"/>
      <c r="DB36" s="636"/>
      <c r="DC36" s="637"/>
      <c r="DD36" s="627">
        <v>4114684</v>
      </c>
      <c r="DE36" s="622"/>
      <c r="DF36" s="622"/>
      <c r="DG36" s="622"/>
      <c r="DH36" s="622"/>
      <c r="DI36" s="622"/>
      <c r="DJ36" s="622"/>
      <c r="DK36" s="623"/>
      <c r="DL36" s="627">
        <v>2796557</v>
      </c>
      <c r="DM36" s="622"/>
      <c r="DN36" s="622"/>
      <c r="DO36" s="622"/>
      <c r="DP36" s="622"/>
      <c r="DQ36" s="622"/>
      <c r="DR36" s="622"/>
      <c r="DS36" s="622"/>
      <c r="DT36" s="622"/>
      <c r="DU36" s="622"/>
      <c r="DV36" s="623"/>
      <c r="DW36" s="624">
        <v>13.1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389248</v>
      </c>
      <c r="S37" s="622"/>
      <c r="T37" s="622"/>
      <c r="U37" s="622"/>
      <c r="V37" s="622"/>
      <c r="W37" s="622"/>
      <c r="X37" s="622"/>
      <c r="Y37" s="623"/>
      <c r="Z37" s="659">
        <v>1</v>
      </c>
      <c r="AA37" s="659"/>
      <c r="AB37" s="659"/>
      <c r="AC37" s="659"/>
      <c r="AD37" s="660">
        <v>10087</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595021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137753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1688479</v>
      </c>
      <c r="CS37" s="634"/>
      <c r="CT37" s="634"/>
      <c r="CU37" s="634"/>
      <c r="CV37" s="634"/>
      <c r="CW37" s="634"/>
      <c r="CX37" s="634"/>
      <c r="CY37" s="635"/>
      <c r="CZ37" s="624">
        <v>4.5999999999999996</v>
      </c>
      <c r="DA37" s="636"/>
      <c r="DB37" s="636"/>
      <c r="DC37" s="637"/>
      <c r="DD37" s="627">
        <v>1688479</v>
      </c>
      <c r="DE37" s="634"/>
      <c r="DF37" s="634"/>
      <c r="DG37" s="634"/>
      <c r="DH37" s="634"/>
      <c r="DI37" s="634"/>
      <c r="DJ37" s="634"/>
      <c r="DK37" s="635"/>
      <c r="DL37" s="627">
        <v>1688479</v>
      </c>
      <c r="DM37" s="634"/>
      <c r="DN37" s="634"/>
      <c r="DO37" s="634"/>
      <c r="DP37" s="634"/>
      <c r="DQ37" s="634"/>
      <c r="DR37" s="634"/>
      <c r="DS37" s="634"/>
      <c r="DT37" s="634"/>
      <c r="DU37" s="634"/>
      <c r="DV37" s="635"/>
      <c r="DW37" s="624">
        <v>7.9</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1281413</v>
      </c>
      <c r="S38" s="622"/>
      <c r="T38" s="622"/>
      <c r="U38" s="622"/>
      <c r="V38" s="622"/>
      <c r="W38" s="622"/>
      <c r="X38" s="622"/>
      <c r="Y38" s="623"/>
      <c r="Z38" s="659">
        <v>3.3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200521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13823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3438395</v>
      </c>
      <c r="CS38" s="622"/>
      <c r="CT38" s="622"/>
      <c r="CU38" s="622"/>
      <c r="CV38" s="622"/>
      <c r="CW38" s="622"/>
      <c r="CX38" s="622"/>
      <c r="CY38" s="623"/>
      <c r="CZ38" s="624">
        <v>9.3000000000000007</v>
      </c>
      <c r="DA38" s="636"/>
      <c r="DB38" s="636"/>
      <c r="DC38" s="637"/>
      <c r="DD38" s="627">
        <v>2894005</v>
      </c>
      <c r="DE38" s="622"/>
      <c r="DF38" s="622"/>
      <c r="DG38" s="622"/>
      <c r="DH38" s="622"/>
      <c r="DI38" s="622"/>
      <c r="DJ38" s="622"/>
      <c r="DK38" s="623"/>
      <c r="DL38" s="627">
        <v>2301275</v>
      </c>
      <c r="DM38" s="622"/>
      <c r="DN38" s="622"/>
      <c r="DO38" s="622"/>
      <c r="DP38" s="622"/>
      <c r="DQ38" s="622"/>
      <c r="DR38" s="622"/>
      <c r="DS38" s="622"/>
      <c r="DT38" s="622"/>
      <c r="DU38" s="622"/>
      <c r="DV38" s="623"/>
      <c r="DW38" s="624">
        <v>10.8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1492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19211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1535331</v>
      </c>
      <c r="CS39" s="634"/>
      <c r="CT39" s="634"/>
      <c r="CU39" s="634"/>
      <c r="CV39" s="634"/>
      <c r="CW39" s="634"/>
      <c r="CX39" s="634"/>
      <c r="CY39" s="635"/>
      <c r="CZ39" s="624">
        <v>4.2</v>
      </c>
      <c r="DA39" s="636"/>
      <c r="DB39" s="636"/>
      <c r="DC39" s="637"/>
      <c r="DD39" s="627">
        <v>1293246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96213</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4670</v>
      </c>
      <c r="CS40" s="622"/>
      <c r="CT40" s="622"/>
      <c r="CU40" s="622"/>
      <c r="CV40" s="622"/>
      <c r="CW40" s="622"/>
      <c r="CX40" s="622"/>
      <c r="CY40" s="623"/>
      <c r="CZ40" s="624">
        <v>0</v>
      </c>
      <c r="DA40" s="636"/>
      <c r="DB40" s="636"/>
      <c r="DC40" s="637"/>
      <c r="DD40" s="627">
        <v>1104</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39016308</v>
      </c>
      <c r="S41" s="646"/>
      <c r="T41" s="646"/>
      <c r="U41" s="646"/>
      <c r="V41" s="646"/>
      <c r="W41" s="646"/>
      <c r="X41" s="646"/>
      <c r="Y41" s="649"/>
      <c r="Z41" s="650">
        <v>100</v>
      </c>
      <c r="AA41" s="650"/>
      <c r="AB41" s="650"/>
      <c r="AC41" s="650"/>
      <c r="AD41" s="651">
        <v>21264271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540169</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2697705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328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3040548</v>
      </c>
      <c r="CS42" s="634"/>
      <c r="CT42" s="634"/>
      <c r="CU42" s="634"/>
      <c r="CV42" s="634"/>
      <c r="CW42" s="634"/>
      <c r="CX42" s="634"/>
      <c r="CY42" s="635"/>
      <c r="CZ42" s="624">
        <v>8.1999999999999993</v>
      </c>
      <c r="DA42" s="636"/>
      <c r="DB42" s="636"/>
      <c r="DC42" s="637"/>
      <c r="DD42" s="627">
        <v>975778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312732</v>
      </c>
      <c r="CS43" s="634"/>
      <c r="CT43" s="634"/>
      <c r="CU43" s="634"/>
      <c r="CV43" s="634"/>
      <c r="CW43" s="634"/>
      <c r="CX43" s="634"/>
      <c r="CY43" s="635"/>
      <c r="CZ43" s="624">
        <v>0.8</v>
      </c>
      <c r="DA43" s="636"/>
      <c r="DB43" s="636"/>
      <c r="DC43" s="637"/>
      <c r="DD43" s="627">
        <v>312732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3021008</v>
      </c>
      <c r="CS44" s="622"/>
      <c r="CT44" s="622"/>
      <c r="CU44" s="622"/>
      <c r="CV44" s="622"/>
      <c r="CW44" s="622"/>
      <c r="CX44" s="622"/>
      <c r="CY44" s="623"/>
      <c r="CZ44" s="624">
        <v>8.1999999999999993</v>
      </c>
      <c r="DA44" s="625"/>
      <c r="DB44" s="625"/>
      <c r="DC44" s="626"/>
      <c r="DD44" s="627">
        <v>975684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1423945</v>
      </c>
      <c r="CS45" s="634"/>
      <c r="CT45" s="634"/>
      <c r="CU45" s="634"/>
      <c r="CV45" s="634"/>
      <c r="CW45" s="634"/>
      <c r="CX45" s="634"/>
      <c r="CY45" s="635"/>
      <c r="CZ45" s="624">
        <v>3.9</v>
      </c>
      <c r="DA45" s="636"/>
      <c r="DB45" s="636"/>
      <c r="DC45" s="637"/>
      <c r="DD45" s="627">
        <v>28790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1576092</v>
      </c>
      <c r="CS46" s="622"/>
      <c r="CT46" s="622"/>
      <c r="CU46" s="622"/>
      <c r="CV46" s="622"/>
      <c r="CW46" s="622"/>
      <c r="CX46" s="622"/>
      <c r="CY46" s="623"/>
      <c r="CZ46" s="624">
        <v>4.3</v>
      </c>
      <c r="DA46" s="625"/>
      <c r="DB46" s="625"/>
      <c r="DC46" s="626"/>
      <c r="DD46" s="627">
        <v>944823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19540</v>
      </c>
      <c r="CS47" s="634"/>
      <c r="CT47" s="634"/>
      <c r="CU47" s="634"/>
      <c r="CV47" s="634"/>
      <c r="CW47" s="634"/>
      <c r="CX47" s="634"/>
      <c r="CY47" s="635"/>
      <c r="CZ47" s="624">
        <v>0.1</v>
      </c>
      <c r="DA47" s="636"/>
      <c r="DB47" s="636"/>
      <c r="DC47" s="637"/>
      <c r="DD47" s="627">
        <v>94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36861552</v>
      </c>
      <c r="CS49" s="606"/>
      <c r="CT49" s="606"/>
      <c r="CU49" s="606"/>
      <c r="CV49" s="606"/>
      <c r="CW49" s="606"/>
      <c r="CX49" s="606"/>
      <c r="CY49" s="607"/>
      <c r="CZ49" s="608">
        <v>100</v>
      </c>
      <c r="DA49" s="609"/>
      <c r="DB49" s="609"/>
      <c r="DC49" s="610"/>
      <c r="DD49" s="611">
        <v>26257830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wUB07JCxWMHC2kbUfrcwpgugChQmicw0+rem/6XURpp/g0vzoaiP8NI6MrijN4qV/9R1gZXyCdHG7hu0xiNw==" saltValue="F6ULLHymL5dQJO1oQNPJt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BQ103" sqref="BQ103:DZ10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2" t="s">
        <v>352</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3" t="s">
        <v>353</v>
      </c>
      <c r="DK2" s="1094"/>
      <c r="DL2" s="1094"/>
      <c r="DM2" s="1094"/>
      <c r="DN2" s="1094"/>
      <c r="DO2" s="1095"/>
      <c r="DP2" s="216"/>
      <c r="DQ2" s="1093" t="s">
        <v>354</v>
      </c>
      <c r="DR2" s="1094"/>
      <c r="DS2" s="1094"/>
      <c r="DT2" s="1094"/>
      <c r="DU2" s="1094"/>
      <c r="DV2" s="1094"/>
      <c r="DW2" s="1094"/>
      <c r="DX2" s="1094"/>
      <c r="DY2" s="1094"/>
      <c r="DZ2" s="1095"/>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6"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6" t="s">
        <v>371</v>
      </c>
      <c r="DH5" s="1087"/>
      <c r="DI5" s="1087"/>
      <c r="DJ5" s="1087"/>
      <c r="DK5" s="1088"/>
      <c r="DL5" s="1086" t="s">
        <v>372</v>
      </c>
      <c r="DM5" s="1087"/>
      <c r="DN5" s="1087"/>
      <c r="DO5" s="1087"/>
      <c r="DP5" s="1088"/>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7"/>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9"/>
      <c r="DH6" s="1090"/>
      <c r="DI6" s="1090"/>
      <c r="DJ6" s="1090"/>
      <c r="DK6" s="1091"/>
      <c r="DL6" s="1089"/>
      <c r="DM6" s="1090"/>
      <c r="DN6" s="1090"/>
      <c r="DO6" s="1090"/>
      <c r="DP6" s="1091"/>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4">
        <v>38735</v>
      </c>
      <c r="R7" s="1105"/>
      <c r="S7" s="1105"/>
      <c r="T7" s="1105"/>
      <c r="U7" s="1105"/>
      <c r="V7" s="1105">
        <v>36584</v>
      </c>
      <c r="W7" s="1105"/>
      <c r="X7" s="1105"/>
      <c r="Y7" s="1105"/>
      <c r="Z7" s="1105"/>
      <c r="AA7" s="1105">
        <v>2150</v>
      </c>
      <c r="AB7" s="1105"/>
      <c r="AC7" s="1105"/>
      <c r="AD7" s="1105"/>
      <c r="AE7" s="1106"/>
      <c r="AF7" s="1107">
        <v>1964</v>
      </c>
      <c r="AG7" s="1108"/>
      <c r="AH7" s="1108"/>
      <c r="AI7" s="1108"/>
      <c r="AJ7" s="1109"/>
      <c r="AK7" s="1110">
        <v>2240</v>
      </c>
      <c r="AL7" s="1111"/>
      <c r="AM7" s="1111"/>
      <c r="AN7" s="1111"/>
      <c r="AO7" s="1111"/>
      <c r="AP7" s="1111">
        <v>19958</v>
      </c>
      <c r="AQ7" s="1111"/>
      <c r="AR7" s="1111"/>
      <c r="AS7" s="1111"/>
      <c r="AT7" s="1111"/>
      <c r="AU7" s="1112"/>
      <c r="AV7" s="1112"/>
      <c r="AW7" s="1112"/>
      <c r="AX7" s="1112"/>
      <c r="AY7" s="1113"/>
      <c r="AZ7" s="220"/>
      <c r="BA7" s="220"/>
      <c r="BB7" s="220"/>
      <c r="BC7" s="220"/>
      <c r="BD7" s="220"/>
      <c r="BE7" s="221"/>
      <c r="BF7" s="221"/>
      <c r="BG7" s="221"/>
      <c r="BH7" s="221"/>
      <c r="BI7" s="221"/>
      <c r="BJ7" s="221"/>
      <c r="BK7" s="221"/>
      <c r="BL7" s="221"/>
      <c r="BM7" s="221"/>
      <c r="BN7" s="221"/>
      <c r="BO7" s="221"/>
      <c r="BP7" s="221"/>
      <c r="BQ7" s="224">
        <v>1</v>
      </c>
      <c r="BR7" s="225"/>
      <c r="BS7" s="1101" t="s">
        <v>561</v>
      </c>
      <c r="BT7" s="1102"/>
      <c r="BU7" s="1102"/>
      <c r="BV7" s="1102"/>
      <c r="BW7" s="1102"/>
      <c r="BX7" s="1102"/>
      <c r="BY7" s="1102"/>
      <c r="BZ7" s="1102"/>
      <c r="CA7" s="1102"/>
      <c r="CB7" s="1102"/>
      <c r="CC7" s="1102"/>
      <c r="CD7" s="1102"/>
      <c r="CE7" s="1102"/>
      <c r="CF7" s="1102"/>
      <c r="CG7" s="1114"/>
      <c r="CH7" s="1098">
        <v>12</v>
      </c>
      <c r="CI7" s="1099"/>
      <c r="CJ7" s="1099"/>
      <c r="CK7" s="1099"/>
      <c r="CL7" s="1100"/>
      <c r="CM7" s="1098">
        <v>3397</v>
      </c>
      <c r="CN7" s="1099"/>
      <c r="CO7" s="1099"/>
      <c r="CP7" s="1099"/>
      <c r="CQ7" s="1100"/>
      <c r="CR7" s="1098">
        <v>5</v>
      </c>
      <c r="CS7" s="1099"/>
      <c r="CT7" s="1099"/>
      <c r="CU7" s="1099"/>
      <c r="CV7" s="1100"/>
      <c r="CW7" s="1098" t="s">
        <v>548</v>
      </c>
      <c r="CX7" s="1099"/>
      <c r="CY7" s="1099"/>
      <c r="CZ7" s="1099"/>
      <c r="DA7" s="1100"/>
      <c r="DB7" s="1098" t="s">
        <v>548</v>
      </c>
      <c r="DC7" s="1099"/>
      <c r="DD7" s="1099"/>
      <c r="DE7" s="1099"/>
      <c r="DF7" s="1100"/>
      <c r="DG7" s="1098" t="s">
        <v>548</v>
      </c>
      <c r="DH7" s="1099"/>
      <c r="DI7" s="1099"/>
      <c r="DJ7" s="1099"/>
      <c r="DK7" s="1100"/>
      <c r="DL7" s="1098" t="s">
        <v>548</v>
      </c>
      <c r="DM7" s="1099"/>
      <c r="DN7" s="1099"/>
      <c r="DO7" s="1099"/>
      <c r="DP7" s="1100"/>
      <c r="DQ7" s="1098" t="s">
        <v>548</v>
      </c>
      <c r="DR7" s="1099"/>
      <c r="DS7" s="1099"/>
      <c r="DT7" s="1099"/>
      <c r="DU7" s="1100"/>
      <c r="DV7" s="1101"/>
      <c r="DW7" s="1102"/>
      <c r="DX7" s="1102"/>
      <c r="DY7" s="1102"/>
      <c r="DZ7" s="1103"/>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84">
        <v>378</v>
      </c>
      <c r="R8" s="1036"/>
      <c r="S8" s="1036"/>
      <c r="T8" s="1036"/>
      <c r="U8" s="1085"/>
      <c r="V8" s="1040">
        <v>319</v>
      </c>
      <c r="W8" s="1036"/>
      <c r="X8" s="1036"/>
      <c r="Y8" s="1036"/>
      <c r="Z8" s="1085"/>
      <c r="AA8" s="1040">
        <v>60</v>
      </c>
      <c r="AB8" s="1036"/>
      <c r="AC8" s="1036"/>
      <c r="AD8" s="1036"/>
      <c r="AE8" s="1037"/>
      <c r="AF8" s="1035">
        <v>60</v>
      </c>
      <c r="AG8" s="1036"/>
      <c r="AH8" s="1036"/>
      <c r="AI8" s="1036"/>
      <c r="AJ8" s="1037"/>
      <c r="AK8" s="1080">
        <v>296</v>
      </c>
      <c r="AL8" s="1081"/>
      <c r="AM8" s="1081"/>
      <c r="AN8" s="1081"/>
      <c r="AO8" s="1081"/>
      <c r="AP8" s="1081">
        <v>669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562</v>
      </c>
      <c r="BT8" s="993"/>
      <c r="BU8" s="993"/>
      <c r="BV8" s="993"/>
      <c r="BW8" s="993"/>
      <c r="BX8" s="993"/>
      <c r="BY8" s="993"/>
      <c r="BZ8" s="993"/>
      <c r="CA8" s="993"/>
      <c r="CB8" s="993"/>
      <c r="CC8" s="993"/>
      <c r="CD8" s="993"/>
      <c r="CE8" s="993"/>
      <c r="CF8" s="993"/>
      <c r="CG8" s="1014"/>
      <c r="CH8" s="989">
        <v>159</v>
      </c>
      <c r="CI8" s="990"/>
      <c r="CJ8" s="990"/>
      <c r="CK8" s="990"/>
      <c r="CL8" s="991"/>
      <c r="CM8" s="989">
        <v>12217</v>
      </c>
      <c r="CN8" s="990"/>
      <c r="CO8" s="990"/>
      <c r="CP8" s="990"/>
      <c r="CQ8" s="991"/>
      <c r="CR8" s="989">
        <v>798</v>
      </c>
      <c r="CS8" s="990"/>
      <c r="CT8" s="990"/>
      <c r="CU8" s="990"/>
      <c r="CV8" s="991"/>
      <c r="CW8" s="989" t="s">
        <v>548</v>
      </c>
      <c r="CX8" s="990"/>
      <c r="CY8" s="990"/>
      <c r="CZ8" s="990"/>
      <c r="DA8" s="991"/>
      <c r="DB8" s="989" t="s">
        <v>548</v>
      </c>
      <c r="DC8" s="990"/>
      <c r="DD8" s="990"/>
      <c r="DE8" s="990"/>
      <c r="DF8" s="991"/>
      <c r="DG8" s="989" t="s">
        <v>548</v>
      </c>
      <c r="DH8" s="990"/>
      <c r="DI8" s="990"/>
      <c r="DJ8" s="990"/>
      <c r="DK8" s="991"/>
      <c r="DL8" s="989" t="s">
        <v>548</v>
      </c>
      <c r="DM8" s="990"/>
      <c r="DN8" s="990"/>
      <c r="DO8" s="990"/>
      <c r="DP8" s="991"/>
      <c r="DQ8" s="989" t="s">
        <v>548</v>
      </c>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31</v>
      </c>
      <c r="R9" s="1039"/>
      <c r="S9" s="1039"/>
      <c r="T9" s="1039"/>
      <c r="U9" s="1039"/>
      <c r="V9" s="1039">
        <v>15</v>
      </c>
      <c r="W9" s="1039"/>
      <c r="X9" s="1039"/>
      <c r="Y9" s="1039"/>
      <c r="Z9" s="1039"/>
      <c r="AA9" s="1039">
        <v>16</v>
      </c>
      <c r="AB9" s="1039"/>
      <c r="AC9" s="1039"/>
      <c r="AD9" s="1039"/>
      <c r="AE9" s="1040"/>
      <c r="AF9" s="1035">
        <v>16</v>
      </c>
      <c r="AG9" s="1036"/>
      <c r="AH9" s="1036"/>
      <c r="AI9" s="1036"/>
      <c r="AJ9" s="1037"/>
      <c r="AK9" s="1080" t="s">
        <v>548</v>
      </c>
      <c r="AL9" s="1081"/>
      <c r="AM9" s="1081"/>
      <c r="AN9" s="1081"/>
      <c r="AO9" s="1081"/>
      <c r="AP9" s="1081">
        <v>66</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t="s">
        <v>377</v>
      </c>
      <c r="C10" s="1031"/>
      <c r="D10" s="1031"/>
      <c r="E10" s="1031"/>
      <c r="F10" s="1031"/>
      <c r="G10" s="1031"/>
      <c r="H10" s="1031"/>
      <c r="I10" s="1031"/>
      <c r="J10" s="1031"/>
      <c r="K10" s="1031"/>
      <c r="L10" s="1031"/>
      <c r="M10" s="1031"/>
      <c r="N10" s="1031"/>
      <c r="O10" s="1031"/>
      <c r="P10" s="1032"/>
      <c r="Q10" s="1038">
        <v>717</v>
      </c>
      <c r="R10" s="1039"/>
      <c r="S10" s="1039"/>
      <c r="T10" s="1039"/>
      <c r="U10" s="1039"/>
      <c r="V10" s="1039">
        <v>692</v>
      </c>
      <c r="W10" s="1039"/>
      <c r="X10" s="1039"/>
      <c r="Y10" s="1039"/>
      <c r="Z10" s="1039"/>
      <c r="AA10" s="1039">
        <v>26</v>
      </c>
      <c r="AB10" s="1039"/>
      <c r="AC10" s="1039"/>
      <c r="AD10" s="1039"/>
      <c r="AE10" s="1040"/>
      <c r="AF10" s="1035">
        <v>21</v>
      </c>
      <c r="AG10" s="1036"/>
      <c r="AH10" s="1036"/>
      <c r="AI10" s="1036"/>
      <c r="AJ10" s="1037"/>
      <c r="AK10" s="1080">
        <v>339</v>
      </c>
      <c r="AL10" s="1081"/>
      <c r="AM10" s="1081"/>
      <c r="AN10" s="1081"/>
      <c r="AO10" s="1081"/>
      <c r="AP10" s="1081">
        <v>1433</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t="s">
        <v>378</v>
      </c>
      <c r="C11" s="1031"/>
      <c r="D11" s="1031"/>
      <c r="E11" s="1031"/>
      <c r="F11" s="1031"/>
      <c r="G11" s="1031"/>
      <c r="H11" s="1031"/>
      <c r="I11" s="1031"/>
      <c r="J11" s="1031"/>
      <c r="K11" s="1031"/>
      <c r="L11" s="1031"/>
      <c r="M11" s="1031"/>
      <c r="N11" s="1031"/>
      <c r="O11" s="1031"/>
      <c r="P11" s="1032"/>
      <c r="Q11" s="1038">
        <v>131</v>
      </c>
      <c r="R11" s="1039"/>
      <c r="S11" s="1039"/>
      <c r="T11" s="1039"/>
      <c r="U11" s="1039"/>
      <c r="V11" s="1039">
        <v>110</v>
      </c>
      <c r="W11" s="1039"/>
      <c r="X11" s="1039"/>
      <c r="Y11" s="1039"/>
      <c r="Z11" s="1039"/>
      <c r="AA11" s="1039">
        <v>22</v>
      </c>
      <c r="AB11" s="1039"/>
      <c r="AC11" s="1039"/>
      <c r="AD11" s="1039"/>
      <c r="AE11" s="1040"/>
      <c r="AF11" s="1035">
        <v>22</v>
      </c>
      <c r="AG11" s="1036"/>
      <c r="AH11" s="1036"/>
      <c r="AI11" s="1036"/>
      <c r="AJ11" s="1037"/>
      <c r="AK11" s="1080">
        <v>97</v>
      </c>
      <c r="AL11" s="1081"/>
      <c r="AM11" s="1081"/>
      <c r="AN11" s="1081"/>
      <c r="AO11" s="1081"/>
      <c r="AP11" s="1081">
        <v>259</v>
      </c>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t="s">
        <v>379</v>
      </c>
      <c r="C12" s="1031"/>
      <c r="D12" s="1031"/>
      <c r="E12" s="1031"/>
      <c r="F12" s="1031"/>
      <c r="G12" s="1031"/>
      <c r="H12" s="1031"/>
      <c r="I12" s="1031"/>
      <c r="J12" s="1031"/>
      <c r="K12" s="1031"/>
      <c r="L12" s="1031"/>
      <c r="M12" s="1031"/>
      <c r="N12" s="1031"/>
      <c r="O12" s="1031"/>
      <c r="P12" s="1032"/>
      <c r="Q12" s="1038">
        <v>1</v>
      </c>
      <c r="R12" s="1039"/>
      <c r="S12" s="1039"/>
      <c r="T12" s="1039"/>
      <c r="U12" s="1039"/>
      <c r="V12" s="1039">
        <v>0</v>
      </c>
      <c r="W12" s="1039"/>
      <c r="X12" s="1039"/>
      <c r="Y12" s="1039"/>
      <c r="Z12" s="1039"/>
      <c r="AA12" s="1039">
        <v>0</v>
      </c>
      <c r="AB12" s="1039"/>
      <c r="AC12" s="1039"/>
      <c r="AD12" s="1039"/>
      <c r="AE12" s="1040"/>
      <c r="AF12" s="1035">
        <v>0</v>
      </c>
      <c r="AG12" s="1036"/>
      <c r="AH12" s="1036"/>
      <c r="AI12" s="1036"/>
      <c r="AJ12" s="1037"/>
      <c r="AK12" s="1080" t="s">
        <v>548</v>
      </c>
      <c r="AL12" s="1081"/>
      <c r="AM12" s="1081"/>
      <c r="AN12" s="1081"/>
      <c r="AO12" s="1081"/>
      <c r="AP12" s="1081" t="s">
        <v>548</v>
      </c>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380</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381</v>
      </c>
      <c r="B23" s="937" t="s">
        <v>382</v>
      </c>
      <c r="C23" s="938"/>
      <c r="D23" s="938"/>
      <c r="E23" s="938"/>
      <c r="F23" s="938"/>
      <c r="G23" s="938"/>
      <c r="H23" s="938"/>
      <c r="I23" s="938"/>
      <c r="J23" s="938"/>
      <c r="K23" s="938"/>
      <c r="L23" s="938"/>
      <c r="M23" s="938"/>
      <c r="N23" s="938"/>
      <c r="O23" s="938"/>
      <c r="P23" s="948"/>
      <c r="Q23" s="1067">
        <v>39993</v>
      </c>
      <c r="R23" s="1061"/>
      <c r="S23" s="1061"/>
      <c r="T23" s="1061"/>
      <c r="U23" s="1061"/>
      <c r="V23" s="1061">
        <v>37720</v>
      </c>
      <c r="W23" s="1061"/>
      <c r="X23" s="1061"/>
      <c r="Y23" s="1061"/>
      <c r="Z23" s="1061"/>
      <c r="AA23" s="1061">
        <v>2274</v>
      </c>
      <c r="AB23" s="1061"/>
      <c r="AC23" s="1061"/>
      <c r="AD23" s="1061"/>
      <c r="AE23" s="1068"/>
      <c r="AF23" s="1069">
        <v>2082</v>
      </c>
      <c r="AG23" s="1061"/>
      <c r="AH23" s="1061"/>
      <c r="AI23" s="1061"/>
      <c r="AJ23" s="1070"/>
      <c r="AK23" s="1071"/>
      <c r="AL23" s="1072"/>
      <c r="AM23" s="1072"/>
      <c r="AN23" s="1072"/>
      <c r="AO23" s="1072"/>
      <c r="AP23" s="1061">
        <v>22385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383</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384</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385</v>
      </c>
      <c r="R26" s="1002"/>
      <c r="S26" s="1002"/>
      <c r="T26" s="1002"/>
      <c r="U26" s="1003"/>
      <c r="V26" s="1001" t="s">
        <v>386</v>
      </c>
      <c r="W26" s="1002"/>
      <c r="X26" s="1002"/>
      <c r="Y26" s="1002"/>
      <c r="Z26" s="1003"/>
      <c r="AA26" s="1001" t="s">
        <v>387</v>
      </c>
      <c r="AB26" s="1002"/>
      <c r="AC26" s="1002"/>
      <c r="AD26" s="1002"/>
      <c r="AE26" s="1002"/>
      <c r="AF26" s="1055" t="s">
        <v>388</v>
      </c>
      <c r="AG26" s="1008"/>
      <c r="AH26" s="1008"/>
      <c r="AI26" s="1008"/>
      <c r="AJ26" s="1056"/>
      <c r="AK26" s="1002" t="s">
        <v>389</v>
      </c>
      <c r="AL26" s="1002"/>
      <c r="AM26" s="1002"/>
      <c r="AN26" s="1002"/>
      <c r="AO26" s="1003"/>
      <c r="AP26" s="1001" t="s">
        <v>390</v>
      </c>
      <c r="AQ26" s="1002"/>
      <c r="AR26" s="1002"/>
      <c r="AS26" s="1002"/>
      <c r="AT26" s="1003"/>
      <c r="AU26" s="1001" t="s">
        <v>391</v>
      </c>
      <c r="AV26" s="1002"/>
      <c r="AW26" s="1002"/>
      <c r="AX26" s="1002"/>
      <c r="AY26" s="1003"/>
      <c r="AZ26" s="1001" t="s">
        <v>392</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393</v>
      </c>
      <c r="C28" s="1048"/>
      <c r="D28" s="1048"/>
      <c r="E28" s="1048"/>
      <c r="F28" s="1048"/>
      <c r="G28" s="1048"/>
      <c r="H28" s="1048"/>
      <c r="I28" s="1048"/>
      <c r="J28" s="1048"/>
      <c r="K28" s="1048"/>
      <c r="L28" s="1048"/>
      <c r="M28" s="1048"/>
      <c r="N28" s="1048"/>
      <c r="O28" s="1048"/>
      <c r="P28" s="1049"/>
      <c r="Q28" s="1050">
        <v>9257</v>
      </c>
      <c r="R28" s="1051"/>
      <c r="S28" s="1051"/>
      <c r="T28" s="1051"/>
      <c r="U28" s="1051"/>
      <c r="V28" s="1051">
        <v>9091</v>
      </c>
      <c r="W28" s="1051"/>
      <c r="X28" s="1051"/>
      <c r="Y28" s="1051"/>
      <c r="Z28" s="1051"/>
      <c r="AA28" s="1051">
        <v>166</v>
      </c>
      <c r="AB28" s="1051"/>
      <c r="AC28" s="1051"/>
      <c r="AD28" s="1051"/>
      <c r="AE28" s="1052"/>
      <c r="AF28" s="1053">
        <v>166</v>
      </c>
      <c r="AG28" s="1051"/>
      <c r="AH28" s="1051"/>
      <c r="AI28" s="1051"/>
      <c r="AJ28" s="1054"/>
      <c r="AK28" s="1042">
        <v>990</v>
      </c>
      <c r="AL28" s="1043"/>
      <c r="AM28" s="1043"/>
      <c r="AN28" s="1043"/>
      <c r="AO28" s="1043"/>
      <c r="AP28" s="1043" t="s">
        <v>548</v>
      </c>
      <c r="AQ28" s="1043"/>
      <c r="AR28" s="1043"/>
      <c r="AS28" s="1043"/>
      <c r="AT28" s="1043"/>
      <c r="AU28" s="1043" t="s">
        <v>548</v>
      </c>
      <c r="AV28" s="1043"/>
      <c r="AW28" s="1043"/>
      <c r="AX28" s="1043"/>
      <c r="AY28" s="1043"/>
      <c r="AZ28" s="1044" t="s">
        <v>548</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394</v>
      </c>
      <c r="C29" s="1031"/>
      <c r="D29" s="1031"/>
      <c r="E29" s="1031"/>
      <c r="F29" s="1031"/>
      <c r="G29" s="1031"/>
      <c r="H29" s="1031"/>
      <c r="I29" s="1031"/>
      <c r="J29" s="1031"/>
      <c r="K29" s="1031"/>
      <c r="L29" s="1031"/>
      <c r="M29" s="1031"/>
      <c r="N29" s="1031"/>
      <c r="O29" s="1031"/>
      <c r="P29" s="1032"/>
      <c r="Q29" s="1038">
        <v>8272</v>
      </c>
      <c r="R29" s="1039"/>
      <c r="S29" s="1039"/>
      <c r="T29" s="1039"/>
      <c r="U29" s="1039"/>
      <c r="V29" s="1039">
        <v>7969</v>
      </c>
      <c r="W29" s="1039"/>
      <c r="X29" s="1039"/>
      <c r="Y29" s="1039"/>
      <c r="Z29" s="1039"/>
      <c r="AA29" s="1039">
        <v>303</v>
      </c>
      <c r="AB29" s="1039"/>
      <c r="AC29" s="1039"/>
      <c r="AD29" s="1039"/>
      <c r="AE29" s="1040"/>
      <c r="AF29" s="1035">
        <v>303</v>
      </c>
      <c r="AG29" s="1036"/>
      <c r="AH29" s="1036"/>
      <c r="AI29" s="1036"/>
      <c r="AJ29" s="1037"/>
      <c r="AK29" s="980">
        <v>1655</v>
      </c>
      <c r="AL29" s="971"/>
      <c r="AM29" s="971"/>
      <c r="AN29" s="971"/>
      <c r="AO29" s="971"/>
      <c r="AP29" s="971" t="s">
        <v>548</v>
      </c>
      <c r="AQ29" s="971"/>
      <c r="AR29" s="971"/>
      <c r="AS29" s="971"/>
      <c r="AT29" s="971"/>
      <c r="AU29" s="971" t="s">
        <v>548</v>
      </c>
      <c r="AV29" s="971"/>
      <c r="AW29" s="971"/>
      <c r="AX29" s="971"/>
      <c r="AY29" s="971"/>
      <c r="AZ29" s="1041" t="s">
        <v>548</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395</v>
      </c>
      <c r="C30" s="1031"/>
      <c r="D30" s="1031"/>
      <c r="E30" s="1031"/>
      <c r="F30" s="1031"/>
      <c r="G30" s="1031"/>
      <c r="H30" s="1031"/>
      <c r="I30" s="1031"/>
      <c r="J30" s="1031"/>
      <c r="K30" s="1031"/>
      <c r="L30" s="1031"/>
      <c r="M30" s="1031"/>
      <c r="N30" s="1031"/>
      <c r="O30" s="1031"/>
      <c r="P30" s="1032"/>
      <c r="Q30" s="1038">
        <v>1740</v>
      </c>
      <c r="R30" s="1039"/>
      <c r="S30" s="1039"/>
      <c r="T30" s="1039"/>
      <c r="U30" s="1039"/>
      <c r="V30" s="1039">
        <v>1691</v>
      </c>
      <c r="W30" s="1039"/>
      <c r="X30" s="1039"/>
      <c r="Y30" s="1039"/>
      <c r="Z30" s="1039"/>
      <c r="AA30" s="1039">
        <v>49</v>
      </c>
      <c r="AB30" s="1039"/>
      <c r="AC30" s="1039"/>
      <c r="AD30" s="1039"/>
      <c r="AE30" s="1040"/>
      <c r="AF30" s="1035">
        <v>49</v>
      </c>
      <c r="AG30" s="1036"/>
      <c r="AH30" s="1036"/>
      <c r="AI30" s="1036"/>
      <c r="AJ30" s="1037"/>
      <c r="AK30" s="980">
        <v>278</v>
      </c>
      <c r="AL30" s="971"/>
      <c r="AM30" s="971"/>
      <c r="AN30" s="971"/>
      <c r="AO30" s="971"/>
      <c r="AP30" s="971" t="s">
        <v>548</v>
      </c>
      <c r="AQ30" s="971"/>
      <c r="AR30" s="971"/>
      <c r="AS30" s="971"/>
      <c r="AT30" s="971"/>
      <c r="AU30" s="971" t="s">
        <v>548</v>
      </c>
      <c r="AV30" s="971"/>
      <c r="AW30" s="971"/>
      <c r="AX30" s="971"/>
      <c r="AY30" s="971"/>
      <c r="AZ30" s="1041" t="s">
        <v>548</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381</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518</v>
      </c>
      <c r="AG63" s="959"/>
      <c r="AH63" s="959"/>
      <c r="AI63" s="959"/>
      <c r="AJ63" s="1022"/>
      <c r="AK63" s="1023"/>
      <c r="AL63" s="963"/>
      <c r="AM63" s="963"/>
      <c r="AN63" s="963"/>
      <c r="AO63" s="963"/>
      <c r="AP63" s="959" t="s">
        <v>548</v>
      </c>
      <c r="AQ63" s="959"/>
      <c r="AR63" s="959"/>
      <c r="AS63" s="959"/>
      <c r="AT63" s="959"/>
      <c r="AU63" s="959" t="s">
        <v>548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385</v>
      </c>
      <c r="R66" s="1002"/>
      <c r="S66" s="1002"/>
      <c r="T66" s="1002"/>
      <c r="U66" s="1003"/>
      <c r="V66" s="1001" t="s">
        <v>386</v>
      </c>
      <c r="W66" s="1002"/>
      <c r="X66" s="1002"/>
      <c r="Y66" s="1002"/>
      <c r="Z66" s="1003"/>
      <c r="AA66" s="1001" t="s">
        <v>387</v>
      </c>
      <c r="AB66" s="1002"/>
      <c r="AC66" s="1002"/>
      <c r="AD66" s="1002"/>
      <c r="AE66" s="1003"/>
      <c r="AF66" s="1007" t="s">
        <v>388</v>
      </c>
      <c r="AG66" s="1008"/>
      <c r="AH66" s="1008"/>
      <c r="AI66" s="1008"/>
      <c r="AJ66" s="1009"/>
      <c r="AK66" s="1001" t="s">
        <v>389</v>
      </c>
      <c r="AL66" s="996"/>
      <c r="AM66" s="996"/>
      <c r="AN66" s="996"/>
      <c r="AO66" s="997"/>
      <c r="AP66" s="1001" t="s">
        <v>390</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549</v>
      </c>
      <c r="C68" s="986"/>
      <c r="D68" s="986"/>
      <c r="E68" s="986"/>
      <c r="F68" s="986"/>
      <c r="G68" s="986"/>
      <c r="H68" s="986"/>
      <c r="I68" s="986"/>
      <c r="J68" s="986"/>
      <c r="K68" s="986"/>
      <c r="L68" s="986"/>
      <c r="M68" s="986"/>
      <c r="N68" s="986"/>
      <c r="O68" s="986"/>
      <c r="P68" s="987"/>
      <c r="Q68" s="988">
        <v>3079.0729999999999</v>
      </c>
      <c r="R68" s="982"/>
      <c r="S68" s="982"/>
      <c r="T68" s="982"/>
      <c r="U68" s="982"/>
      <c r="V68" s="982">
        <v>3016.1019999999999</v>
      </c>
      <c r="W68" s="982"/>
      <c r="X68" s="982"/>
      <c r="Y68" s="982"/>
      <c r="Z68" s="982"/>
      <c r="AA68" s="982">
        <v>62.970999999999997</v>
      </c>
      <c r="AB68" s="982"/>
      <c r="AC68" s="982"/>
      <c r="AD68" s="982"/>
      <c r="AE68" s="982"/>
      <c r="AF68" s="982">
        <v>2311</v>
      </c>
      <c r="AG68" s="982"/>
      <c r="AH68" s="982"/>
      <c r="AI68" s="982"/>
      <c r="AJ68" s="982"/>
      <c r="AK68" s="982">
        <v>40.345999999999997</v>
      </c>
      <c r="AL68" s="982"/>
      <c r="AM68" s="982"/>
      <c r="AN68" s="982"/>
      <c r="AO68" s="982"/>
      <c r="AP68" s="982" t="s">
        <v>548</v>
      </c>
      <c r="AQ68" s="982"/>
      <c r="AR68" s="982"/>
      <c r="AS68" s="982"/>
      <c r="AT68" s="982"/>
      <c r="AU68" s="982" t="s">
        <v>548</v>
      </c>
      <c r="AV68" s="982"/>
      <c r="AW68" s="982"/>
      <c r="AX68" s="982"/>
      <c r="AY68" s="982"/>
      <c r="AZ68" s="983" t="s">
        <v>557</v>
      </c>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550</v>
      </c>
      <c r="C69" s="975"/>
      <c r="D69" s="975"/>
      <c r="E69" s="975"/>
      <c r="F69" s="975"/>
      <c r="G69" s="975"/>
      <c r="H69" s="975"/>
      <c r="I69" s="975"/>
      <c r="J69" s="975"/>
      <c r="K69" s="975"/>
      <c r="L69" s="975"/>
      <c r="M69" s="975"/>
      <c r="N69" s="975"/>
      <c r="O69" s="975"/>
      <c r="P69" s="976"/>
      <c r="Q69" s="977">
        <v>3935.1579999999999</v>
      </c>
      <c r="R69" s="971"/>
      <c r="S69" s="971"/>
      <c r="T69" s="971"/>
      <c r="U69" s="971"/>
      <c r="V69" s="971">
        <v>3883.2089999999998</v>
      </c>
      <c r="W69" s="971"/>
      <c r="X69" s="971"/>
      <c r="Y69" s="971"/>
      <c r="Z69" s="971"/>
      <c r="AA69" s="971">
        <v>51.948999999999998</v>
      </c>
      <c r="AB69" s="971"/>
      <c r="AC69" s="971"/>
      <c r="AD69" s="971"/>
      <c r="AE69" s="971"/>
      <c r="AF69" s="971">
        <v>52</v>
      </c>
      <c r="AG69" s="971"/>
      <c r="AH69" s="971"/>
      <c r="AI69" s="971"/>
      <c r="AJ69" s="971"/>
      <c r="AK69" s="971">
        <v>1028.681</v>
      </c>
      <c r="AL69" s="971"/>
      <c r="AM69" s="971"/>
      <c r="AN69" s="971"/>
      <c r="AO69" s="971"/>
      <c r="AP69" s="971">
        <v>12945</v>
      </c>
      <c r="AQ69" s="971"/>
      <c r="AR69" s="971"/>
      <c r="AS69" s="971"/>
      <c r="AT69" s="971"/>
      <c r="AU69" s="971">
        <v>5036</v>
      </c>
      <c r="AV69" s="971"/>
      <c r="AW69" s="971"/>
      <c r="AX69" s="971"/>
      <c r="AY69" s="971"/>
      <c r="AZ69" s="972" t="s">
        <v>557</v>
      </c>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551</v>
      </c>
      <c r="C70" s="975"/>
      <c r="D70" s="975"/>
      <c r="E70" s="975"/>
      <c r="F70" s="975"/>
      <c r="G70" s="975"/>
      <c r="H70" s="975"/>
      <c r="I70" s="975"/>
      <c r="J70" s="975"/>
      <c r="K70" s="975"/>
      <c r="L70" s="975"/>
      <c r="M70" s="975"/>
      <c r="N70" s="975"/>
      <c r="O70" s="975"/>
      <c r="P70" s="976"/>
      <c r="Q70" s="977">
        <v>360</v>
      </c>
      <c r="R70" s="971"/>
      <c r="S70" s="971"/>
      <c r="T70" s="971"/>
      <c r="U70" s="971"/>
      <c r="V70" s="971">
        <v>337</v>
      </c>
      <c r="W70" s="971"/>
      <c r="X70" s="971"/>
      <c r="Y70" s="971"/>
      <c r="Z70" s="971"/>
      <c r="AA70" s="971">
        <v>24</v>
      </c>
      <c r="AB70" s="971"/>
      <c r="AC70" s="971"/>
      <c r="AD70" s="971"/>
      <c r="AE70" s="971"/>
      <c r="AF70" s="971">
        <v>24</v>
      </c>
      <c r="AG70" s="971"/>
      <c r="AH70" s="971"/>
      <c r="AI70" s="971"/>
      <c r="AJ70" s="971"/>
      <c r="AK70" s="971" t="s">
        <v>548</v>
      </c>
      <c r="AL70" s="971"/>
      <c r="AM70" s="971"/>
      <c r="AN70" s="971"/>
      <c r="AO70" s="971"/>
      <c r="AP70" s="971">
        <v>8</v>
      </c>
      <c r="AQ70" s="971"/>
      <c r="AR70" s="971"/>
      <c r="AS70" s="971"/>
      <c r="AT70" s="971"/>
      <c r="AU70" s="971">
        <v>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552</v>
      </c>
      <c r="C71" s="975"/>
      <c r="D71" s="975"/>
      <c r="E71" s="975"/>
      <c r="F71" s="975"/>
      <c r="G71" s="975"/>
      <c r="H71" s="975"/>
      <c r="I71" s="975"/>
      <c r="J71" s="975"/>
      <c r="K71" s="975"/>
      <c r="L71" s="975"/>
      <c r="M71" s="975"/>
      <c r="N71" s="975"/>
      <c r="O71" s="975"/>
      <c r="P71" s="976"/>
      <c r="Q71" s="977">
        <v>3339</v>
      </c>
      <c r="R71" s="971"/>
      <c r="S71" s="971"/>
      <c r="T71" s="971"/>
      <c r="U71" s="971"/>
      <c r="V71" s="971">
        <v>3236</v>
      </c>
      <c r="W71" s="971"/>
      <c r="X71" s="971"/>
      <c r="Y71" s="971"/>
      <c r="Z71" s="971"/>
      <c r="AA71" s="971">
        <v>103</v>
      </c>
      <c r="AB71" s="971"/>
      <c r="AC71" s="971"/>
      <c r="AD71" s="971"/>
      <c r="AE71" s="971"/>
      <c r="AF71" s="971">
        <v>74</v>
      </c>
      <c r="AG71" s="971"/>
      <c r="AH71" s="971"/>
      <c r="AI71" s="971"/>
      <c r="AJ71" s="971"/>
      <c r="AK71" s="971">
        <v>49</v>
      </c>
      <c r="AL71" s="971"/>
      <c r="AM71" s="971"/>
      <c r="AN71" s="971"/>
      <c r="AO71" s="971"/>
      <c r="AP71" s="971">
        <v>1338</v>
      </c>
      <c r="AQ71" s="971"/>
      <c r="AR71" s="971"/>
      <c r="AS71" s="971"/>
      <c r="AT71" s="971"/>
      <c r="AU71" s="971">
        <v>729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553</v>
      </c>
      <c r="C72" s="975"/>
      <c r="D72" s="975"/>
      <c r="E72" s="975"/>
      <c r="F72" s="975"/>
      <c r="G72" s="975"/>
      <c r="H72" s="975"/>
      <c r="I72" s="975"/>
      <c r="J72" s="975"/>
      <c r="K72" s="975"/>
      <c r="L72" s="975"/>
      <c r="M72" s="975"/>
      <c r="N72" s="975"/>
      <c r="O72" s="975"/>
      <c r="P72" s="976"/>
      <c r="Q72" s="977">
        <v>259</v>
      </c>
      <c r="R72" s="971"/>
      <c r="S72" s="971"/>
      <c r="T72" s="971"/>
      <c r="U72" s="971"/>
      <c r="V72" s="971">
        <v>239</v>
      </c>
      <c r="W72" s="971"/>
      <c r="X72" s="971"/>
      <c r="Y72" s="971"/>
      <c r="Z72" s="971"/>
      <c r="AA72" s="971">
        <v>21</v>
      </c>
      <c r="AB72" s="971"/>
      <c r="AC72" s="971"/>
      <c r="AD72" s="971"/>
      <c r="AE72" s="971"/>
      <c r="AF72" s="971">
        <v>21</v>
      </c>
      <c r="AG72" s="971"/>
      <c r="AH72" s="971"/>
      <c r="AI72" s="971"/>
      <c r="AJ72" s="971"/>
      <c r="AK72" s="971" t="s">
        <v>548</v>
      </c>
      <c r="AL72" s="971"/>
      <c r="AM72" s="971"/>
      <c r="AN72" s="971"/>
      <c r="AO72" s="971"/>
      <c r="AP72" s="971">
        <v>1173</v>
      </c>
      <c r="AQ72" s="971"/>
      <c r="AR72" s="971"/>
      <c r="AS72" s="971"/>
      <c r="AT72" s="971"/>
      <c r="AU72" s="971">
        <v>948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554</v>
      </c>
      <c r="C73" s="975"/>
      <c r="D73" s="975"/>
      <c r="E73" s="975"/>
      <c r="F73" s="975"/>
      <c r="G73" s="975"/>
      <c r="H73" s="975"/>
      <c r="I73" s="975"/>
      <c r="J73" s="975"/>
      <c r="K73" s="975"/>
      <c r="L73" s="975"/>
      <c r="M73" s="975"/>
      <c r="N73" s="975"/>
      <c r="O73" s="975"/>
      <c r="P73" s="976"/>
      <c r="Q73" s="977">
        <v>2263</v>
      </c>
      <c r="R73" s="971"/>
      <c r="S73" s="971"/>
      <c r="T73" s="971"/>
      <c r="U73" s="971"/>
      <c r="V73" s="971">
        <v>2225</v>
      </c>
      <c r="W73" s="971"/>
      <c r="X73" s="971"/>
      <c r="Y73" s="971"/>
      <c r="Z73" s="971"/>
      <c r="AA73" s="971">
        <v>38</v>
      </c>
      <c r="AB73" s="971"/>
      <c r="AC73" s="971"/>
      <c r="AD73" s="971"/>
      <c r="AE73" s="971"/>
      <c r="AF73" s="971">
        <v>38</v>
      </c>
      <c r="AG73" s="971"/>
      <c r="AH73" s="971"/>
      <c r="AI73" s="971"/>
      <c r="AJ73" s="971"/>
      <c r="AK73" s="971" t="s">
        <v>548</v>
      </c>
      <c r="AL73" s="971"/>
      <c r="AM73" s="971"/>
      <c r="AN73" s="971"/>
      <c r="AO73" s="971"/>
      <c r="AP73" s="971" t="s">
        <v>548</v>
      </c>
      <c r="AQ73" s="971"/>
      <c r="AR73" s="971"/>
      <c r="AS73" s="971"/>
      <c r="AT73" s="971"/>
      <c r="AU73" s="971"/>
      <c r="AV73" s="971"/>
      <c r="AW73" s="971"/>
      <c r="AX73" s="971"/>
      <c r="AY73" s="971"/>
      <c r="AZ73" s="972" t="s">
        <v>558</v>
      </c>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554</v>
      </c>
      <c r="C74" s="975"/>
      <c r="D74" s="975"/>
      <c r="E74" s="975"/>
      <c r="F74" s="975"/>
      <c r="G74" s="975"/>
      <c r="H74" s="975"/>
      <c r="I74" s="975"/>
      <c r="J74" s="975"/>
      <c r="K74" s="975"/>
      <c r="L74" s="975"/>
      <c r="M74" s="975"/>
      <c r="N74" s="975"/>
      <c r="O74" s="975"/>
      <c r="P74" s="976"/>
      <c r="Q74" s="977">
        <v>924950</v>
      </c>
      <c r="R74" s="971"/>
      <c r="S74" s="971"/>
      <c r="T74" s="971"/>
      <c r="U74" s="971"/>
      <c r="V74" s="971">
        <v>909345</v>
      </c>
      <c r="W74" s="971"/>
      <c r="X74" s="971"/>
      <c r="Y74" s="971"/>
      <c r="Z74" s="971"/>
      <c r="AA74" s="971">
        <v>15606</v>
      </c>
      <c r="AB74" s="971"/>
      <c r="AC74" s="971"/>
      <c r="AD74" s="971"/>
      <c r="AE74" s="971"/>
      <c r="AF74" s="971">
        <v>15606</v>
      </c>
      <c r="AG74" s="971"/>
      <c r="AH74" s="971"/>
      <c r="AI74" s="971"/>
      <c r="AJ74" s="971"/>
      <c r="AK74" s="971">
        <v>9690</v>
      </c>
      <c r="AL74" s="971"/>
      <c r="AM74" s="971"/>
      <c r="AN74" s="971"/>
      <c r="AO74" s="971"/>
      <c r="AP74" s="971" t="s">
        <v>548</v>
      </c>
      <c r="AQ74" s="971"/>
      <c r="AR74" s="971"/>
      <c r="AS74" s="971"/>
      <c r="AT74" s="971"/>
      <c r="AU74" s="971" t="s">
        <v>548</v>
      </c>
      <c r="AV74" s="971"/>
      <c r="AW74" s="971"/>
      <c r="AX74" s="971"/>
      <c r="AY74" s="971"/>
      <c r="AZ74" s="972" t="s">
        <v>559</v>
      </c>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555</v>
      </c>
      <c r="C75" s="975"/>
      <c r="D75" s="975"/>
      <c r="E75" s="975"/>
      <c r="F75" s="975"/>
      <c r="G75" s="975"/>
      <c r="H75" s="975"/>
      <c r="I75" s="975"/>
      <c r="J75" s="975"/>
      <c r="K75" s="975"/>
      <c r="L75" s="975"/>
      <c r="M75" s="975"/>
      <c r="N75" s="975"/>
      <c r="O75" s="975"/>
      <c r="P75" s="976"/>
      <c r="Q75" s="978">
        <v>22583</v>
      </c>
      <c r="R75" s="979"/>
      <c r="S75" s="979"/>
      <c r="T75" s="979"/>
      <c r="U75" s="980"/>
      <c r="V75" s="981">
        <v>21732</v>
      </c>
      <c r="W75" s="979"/>
      <c r="X75" s="979"/>
      <c r="Y75" s="979"/>
      <c r="Z75" s="980"/>
      <c r="AA75" s="981">
        <v>851</v>
      </c>
      <c r="AB75" s="979"/>
      <c r="AC75" s="979"/>
      <c r="AD75" s="979"/>
      <c r="AE75" s="980"/>
      <c r="AF75" s="981">
        <v>851</v>
      </c>
      <c r="AG75" s="979"/>
      <c r="AH75" s="979"/>
      <c r="AI75" s="979"/>
      <c r="AJ75" s="980"/>
      <c r="AK75" s="981">
        <v>21</v>
      </c>
      <c r="AL75" s="979"/>
      <c r="AM75" s="979"/>
      <c r="AN75" s="979"/>
      <c r="AO75" s="980"/>
      <c r="AP75" s="981" t="s">
        <v>548</v>
      </c>
      <c r="AQ75" s="979"/>
      <c r="AR75" s="979"/>
      <c r="AS75" s="979"/>
      <c r="AT75" s="980"/>
      <c r="AU75" s="981" t="s">
        <v>548</v>
      </c>
      <c r="AV75" s="979"/>
      <c r="AW75" s="979"/>
      <c r="AX75" s="979"/>
      <c r="AY75" s="980"/>
      <c r="AZ75" s="972" t="s">
        <v>558</v>
      </c>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555</v>
      </c>
      <c r="C76" s="975"/>
      <c r="D76" s="975"/>
      <c r="E76" s="975"/>
      <c r="F76" s="975"/>
      <c r="G76" s="975"/>
      <c r="H76" s="975"/>
      <c r="I76" s="975"/>
      <c r="J76" s="975"/>
      <c r="K76" s="975"/>
      <c r="L76" s="975"/>
      <c r="M76" s="975"/>
      <c r="N76" s="975"/>
      <c r="O76" s="975"/>
      <c r="P76" s="976"/>
      <c r="Q76" s="978">
        <v>138</v>
      </c>
      <c r="R76" s="979"/>
      <c r="S76" s="979"/>
      <c r="T76" s="979"/>
      <c r="U76" s="980"/>
      <c r="V76" s="981">
        <v>94</v>
      </c>
      <c r="W76" s="979"/>
      <c r="X76" s="979"/>
      <c r="Y76" s="979"/>
      <c r="Z76" s="980"/>
      <c r="AA76" s="981">
        <v>44</v>
      </c>
      <c r="AB76" s="979"/>
      <c r="AC76" s="979"/>
      <c r="AD76" s="979"/>
      <c r="AE76" s="980"/>
      <c r="AF76" s="981">
        <v>44</v>
      </c>
      <c r="AG76" s="979"/>
      <c r="AH76" s="979"/>
      <c r="AI76" s="979"/>
      <c r="AJ76" s="980"/>
      <c r="AK76" s="981" t="s">
        <v>548</v>
      </c>
      <c r="AL76" s="979"/>
      <c r="AM76" s="979"/>
      <c r="AN76" s="979"/>
      <c r="AO76" s="980"/>
      <c r="AP76" s="981" t="s">
        <v>548</v>
      </c>
      <c r="AQ76" s="979"/>
      <c r="AR76" s="979"/>
      <c r="AS76" s="979"/>
      <c r="AT76" s="980"/>
      <c r="AU76" s="981" t="s">
        <v>548</v>
      </c>
      <c r="AV76" s="979"/>
      <c r="AW76" s="979"/>
      <c r="AX76" s="979"/>
      <c r="AY76" s="980"/>
      <c r="AZ76" s="972" t="s">
        <v>560</v>
      </c>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556</v>
      </c>
      <c r="C77" s="975"/>
      <c r="D77" s="975"/>
      <c r="E77" s="975"/>
      <c r="F77" s="975"/>
      <c r="G77" s="975"/>
      <c r="H77" s="975"/>
      <c r="I77" s="975"/>
      <c r="J77" s="975"/>
      <c r="K77" s="975"/>
      <c r="L77" s="975"/>
      <c r="M77" s="975"/>
      <c r="N77" s="975"/>
      <c r="O77" s="975"/>
      <c r="P77" s="976"/>
      <c r="Q77" s="978">
        <v>308</v>
      </c>
      <c r="R77" s="979"/>
      <c r="S77" s="979"/>
      <c r="T77" s="979"/>
      <c r="U77" s="980"/>
      <c r="V77" s="981">
        <v>290</v>
      </c>
      <c r="W77" s="979"/>
      <c r="X77" s="979"/>
      <c r="Y77" s="979"/>
      <c r="Z77" s="980"/>
      <c r="AA77" s="981">
        <v>18</v>
      </c>
      <c r="AB77" s="979"/>
      <c r="AC77" s="979"/>
      <c r="AD77" s="979"/>
      <c r="AE77" s="980"/>
      <c r="AF77" s="981">
        <v>18</v>
      </c>
      <c r="AG77" s="979"/>
      <c r="AH77" s="979"/>
      <c r="AI77" s="979"/>
      <c r="AJ77" s="980"/>
      <c r="AK77" s="981">
        <v>7</v>
      </c>
      <c r="AL77" s="979"/>
      <c r="AM77" s="979"/>
      <c r="AN77" s="979"/>
      <c r="AO77" s="980"/>
      <c r="AP77" s="981" t="s">
        <v>548</v>
      </c>
      <c r="AQ77" s="979"/>
      <c r="AR77" s="979"/>
      <c r="AS77" s="979"/>
      <c r="AT77" s="980"/>
      <c r="AU77" s="981" t="s">
        <v>548</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381</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19039</v>
      </c>
      <c r="AG88" s="959"/>
      <c r="AH88" s="959"/>
      <c r="AI88" s="959"/>
      <c r="AJ88" s="959"/>
      <c r="AK88" s="963"/>
      <c r="AL88" s="963"/>
      <c r="AM88" s="963"/>
      <c r="AN88" s="963"/>
      <c r="AO88" s="963"/>
      <c r="AP88" s="959">
        <v>15464</v>
      </c>
      <c r="AQ88" s="959"/>
      <c r="AR88" s="959"/>
      <c r="AS88" s="959"/>
      <c r="AT88" s="959"/>
      <c r="AU88" s="959">
        <v>6716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381</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803</v>
      </c>
      <c r="CS102" s="953"/>
      <c r="CT102" s="953"/>
      <c r="CU102" s="953"/>
      <c r="CV102" s="954"/>
      <c r="CW102" s="952" t="s">
        <v>548</v>
      </c>
      <c r="CX102" s="953"/>
      <c r="CY102" s="953"/>
      <c r="CZ102" s="953"/>
      <c r="DA102" s="954"/>
      <c r="DB102" s="952" t="s">
        <v>548</v>
      </c>
      <c r="DC102" s="953"/>
      <c r="DD102" s="953"/>
      <c r="DE102" s="953"/>
      <c r="DF102" s="954"/>
      <c r="DG102" s="952" t="s">
        <v>548</v>
      </c>
      <c r="DH102" s="953"/>
      <c r="DI102" s="953"/>
      <c r="DJ102" s="953"/>
      <c r="DK102" s="954"/>
      <c r="DL102" s="952" t="s">
        <v>548</v>
      </c>
      <c r="DM102" s="953"/>
      <c r="DN102" s="953"/>
      <c r="DO102" s="953"/>
      <c r="DP102" s="954"/>
      <c r="DQ102" s="952" t="s">
        <v>548</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3571714</v>
      </c>
      <c r="AB110" s="889"/>
      <c r="AC110" s="889"/>
      <c r="AD110" s="889"/>
      <c r="AE110" s="890"/>
      <c r="AF110" s="891">
        <v>3508401</v>
      </c>
      <c r="AG110" s="889"/>
      <c r="AH110" s="889"/>
      <c r="AI110" s="889"/>
      <c r="AJ110" s="890"/>
      <c r="AK110" s="891">
        <v>3433297</v>
      </c>
      <c r="AL110" s="889"/>
      <c r="AM110" s="889"/>
      <c r="AN110" s="889"/>
      <c r="AO110" s="890"/>
      <c r="AP110" s="892">
        <v>18.399999999999999</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26394940</v>
      </c>
      <c r="BR110" s="842"/>
      <c r="BS110" s="842"/>
      <c r="BT110" s="842"/>
      <c r="BU110" s="842"/>
      <c r="BV110" s="842">
        <v>24458479</v>
      </c>
      <c r="BW110" s="842"/>
      <c r="BX110" s="842"/>
      <c r="BY110" s="842"/>
      <c r="BZ110" s="842"/>
      <c r="CA110" s="842">
        <v>22385595</v>
      </c>
      <c r="CB110" s="842"/>
      <c r="CC110" s="842"/>
      <c r="CD110" s="842"/>
      <c r="CE110" s="842"/>
      <c r="CF110" s="866">
        <v>119.8</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2365677</v>
      </c>
      <c r="BR111" s="817"/>
      <c r="BS111" s="817"/>
      <c r="BT111" s="817"/>
      <c r="BU111" s="817"/>
      <c r="BV111" s="817">
        <v>2365677</v>
      </c>
      <c r="BW111" s="817"/>
      <c r="BX111" s="817"/>
      <c r="BY111" s="817"/>
      <c r="BZ111" s="817"/>
      <c r="CA111" s="817">
        <v>2451419</v>
      </c>
      <c r="CB111" s="817"/>
      <c r="CC111" s="817"/>
      <c r="CD111" s="817"/>
      <c r="CE111" s="817"/>
      <c r="CF111" s="875">
        <v>13.1</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t="s">
        <v>122</v>
      </c>
      <c r="BR112" s="817"/>
      <c r="BS112" s="817"/>
      <c r="BT112" s="817"/>
      <c r="BU112" s="817"/>
      <c r="BV112" s="817" t="s">
        <v>122</v>
      </c>
      <c r="BW112" s="817"/>
      <c r="BX112" s="817"/>
      <c r="BY112" s="817"/>
      <c r="BZ112" s="817"/>
      <c r="CA112" s="817" t="s">
        <v>122</v>
      </c>
      <c r="CB112" s="817"/>
      <c r="CC112" s="817"/>
      <c r="CD112" s="817"/>
      <c r="CE112" s="817"/>
      <c r="CF112" s="875" t="s">
        <v>122</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t="s">
        <v>122</v>
      </c>
      <c r="AB113" s="919"/>
      <c r="AC113" s="919"/>
      <c r="AD113" s="919"/>
      <c r="AE113" s="920"/>
      <c r="AF113" s="921" t="s">
        <v>122</v>
      </c>
      <c r="AG113" s="919"/>
      <c r="AH113" s="919"/>
      <c r="AI113" s="919"/>
      <c r="AJ113" s="920"/>
      <c r="AK113" s="921" t="s">
        <v>122</v>
      </c>
      <c r="AL113" s="919"/>
      <c r="AM113" s="919"/>
      <c r="AN113" s="919"/>
      <c r="AO113" s="920"/>
      <c r="AP113" s="922" t="s">
        <v>122</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5840720</v>
      </c>
      <c r="BR113" s="817"/>
      <c r="BS113" s="817"/>
      <c r="BT113" s="817"/>
      <c r="BU113" s="817"/>
      <c r="BV113" s="817">
        <v>6585141</v>
      </c>
      <c r="BW113" s="817"/>
      <c r="BX113" s="817"/>
      <c r="BY113" s="817"/>
      <c r="BZ113" s="817"/>
      <c r="CA113" s="817">
        <v>6715568</v>
      </c>
      <c r="CB113" s="817"/>
      <c r="CC113" s="817"/>
      <c r="CD113" s="817"/>
      <c r="CE113" s="817"/>
      <c r="CF113" s="875">
        <v>35.9</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526298</v>
      </c>
      <c r="AB114" s="780"/>
      <c r="AC114" s="780"/>
      <c r="AD114" s="780"/>
      <c r="AE114" s="781"/>
      <c r="AF114" s="782">
        <v>531247</v>
      </c>
      <c r="AG114" s="780"/>
      <c r="AH114" s="780"/>
      <c r="AI114" s="780"/>
      <c r="AJ114" s="781"/>
      <c r="AK114" s="782">
        <v>503995</v>
      </c>
      <c r="AL114" s="780"/>
      <c r="AM114" s="780"/>
      <c r="AN114" s="780"/>
      <c r="AO114" s="781"/>
      <c r="AP114" s="824">
        <v>2.7</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2943156</v>
      </c>
      <c r="BR114" s="817"/>
      <c r="BS114" s="817"/>
      <c r="BT114" s="817"/>
      <c r="BU114" s="817"/>
      <c r="BV114" s="817">
        <v>2865508</v>
      </c>
      <c r="BW114" s="817"/>
      <c r="BX114" s="817"/>
      <c r="BY114" s="817"/>
      <c r="BZ114" s="817"/>
      <c r="CA114" s="817">
        <v>2793926</v>
      </c>
      <c r="CB114" s="817"/>
      <c r="CC114" s="817"/>
      <c r="CD114" s="817"/>
      <c r="CE114" s="817"/>
      <c r="CF114" s="875">
        <v>14.9</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v>221</v>
      </c>
      <c r="BR115" s="817"/>
      <c r="BS115" s="817"/>
      <c r="BT115" s="817"/>
      <c r="BU115" s="817"/>
      <c r="BV115" s="817">
        <v>201</v>
      </c>
      <c r="BW115" s="817"/>
      <c r="BX115" s="817"/>
      <c r="BY115" s="817"/>
      <c r="BZ115" s="817"/>
      <c r="CA115" s="817">
        <v>185</v>
      </c>
      <c r="CB115" s="817"/>
      <c r="CC115" s="817"/>
      <c r="CD115" s="817"/>
      <c r="CE115" s="817"/>
      <c r="CF115" s="875">
        <v>0</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2365677</v>
      </c>
      <c r="DH115" s="780"/>
      <c r="DI115" s="780"/>
      <c r="DJ115" s="780"/>
      <c r="DK115" s="781"/>
      <c r="DL115" s="782">
        <v>2365677</v>
      </c>
      <c r="DM115" s="780"/>
      <c r="DN115" s="780"/>
      <c r="DO115" s="780"/>
      <c r="DP115" s="781"/>
      <c r="DQ115" s="782">
        <v>2451419</v>
      </c>
      <c r="DR115" s="780"/>
      <c r="DS115" s="780"/>
      <c r="DT115" s="780"/>
      <c r="DU115" s="781"/>
      <c r="DV115" s="824">
        <v>13.1</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4098012</v>
      </c>
      <c r="AB117" s="903"/>
      <c r="AC117" s="903"/>
      <c r="AD117" s="903"/>
      <c r="AE117" s="904"/>
      <c r="AF117" s="905">
        <v>4039648</v>
      </c>
      <c r="AG117" s="903"/>
      <c r="AH117" s="903"/>
      <c r="AI117" s="903"/>
      <c r="AJ117" s="904"/>
      <c r="AK117" s="905">
        <v>3937292</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37544714</v>
      </c>
      <c r="BR119" s="845"/>
      <c r="BS119" s="845"/>
      <c r="BT119" s="845"/>
      <c r="BU119" s="845"/>
      <c r="BV119" s="845">
        <v>36275006</v>
      </c>
      <c r="BW119" s="845"/>
      <c r="BX119" s="845"/>
      <c r="BY119" s="845"/>
      <c r="BZ119" s="845"/>
      <c r="CA119" s="845">
        <v>34346693</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9444233</v>
      </c>
      <c r="BR120" s="842"/>
      <c r="BS120" s="842"/>
      <c r="BT120" s="842"/>
      <c r="BU120" s="842"/>
      <c r="BV120" s="842">
        <v>9389564</v>
      </c>
      <c r="BW120" s="842"/>
      <c r="BX120" s="842"/>
      <c r="BY120" s="842"/>
      <c r="BZ120" s="842"/>
      <c r="CA120" s="842">
        <v>8092561</v>
      </c>
      <c r="CB120" s="842"/>
      <c r="CC120" s="842"/>
      <c r="CD120" s="842"/>
      <c r="CE120" s="842"/>
      <c r="CF120" s="866">
        <v>43.3</v>
      </c>
      <c r="CG120" s="867"/>
      <c r="CH120" s="867"/>
      <c r="CI120" s="867"/>
      <c r="CJ120" s="867"/>
      <c r="CK120" s="868" t="s">
        <v>446</v>
      </c>
      <c r="CL120" s="852"/>
      <c r="CM120" s="852"/>
      <c r="CN120" s="852"/>
      <c r="CO120" s="853"/>
      <c r="CP120" s="872"/>
      <c r="CQ120" s="873"/>
      <c r="CR120" s="873"/>
      <c r="CS120" s="873"/>
      <c r="CT120" s="873"/>
      <c r="CU120" s="873"/>
      <c r="CV120" s="873"/>
      <c r="CW120" s="873"/>
      <c r="CX120" s="873"/>
      <c r="CY120" s="873"/>
      <c r="CZ120" s="873"/>
      <c r="DA120" s="873"/>
      <c r="DB120" s="873"/>
      <c r="DC120" s="873"/>
      <c r="DD120" s="873"/>
      <c r="DE120" s="873"/>
      <c r="DF120" s="874"/>
      <c r="DG120" s="861"/>
      <c r="DH120" s="842"/>
      <c r="DI120" s="842"/>
      <c r="DJ120" s="842"/>
      <c r="DK120" s="842"/>
      <c r="DL120" s="842"/>
      <c r="DM120" s="842"/>
      <c r="DN120" s="842"/>
      <c r="DO120" s="842"/>
      <c r="DP120" s="842"/>
      <c r="DQ120" s="842"/>
      <c r="DR120" s="842"/>
      <c r="DS120" s="842"/>
      <c r="DT120" s="842"/>
      <c r="DU120" s="842"/>
      <c r="DV120" s="843"/>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4188455</v>
      </c>
      <c r="BR121" s="817"/>
      <c r="BS121" s="817"/>
      <c r="BT121" s="817"/>
      <c r="BU121" s="817"/>
      <c r="BV121" s="817">
        <v>4106185</v>
      </c>
      <c r="BW121" s="817"/>
      <c r="BX121" s="817"/>
      <c r="BY121" s="817"/>
      <c r="BZ121" s="817"/>
      <c r="CA121" s="817">
        <v>4007926</v>
      </c>
      <c r="CB121" s="817"/>
      <c r="CC121" s="817"/>
      <c r="CD121" s="817"/>
      <c r="CE121" s="817"/>
      <c r="CF121" s="875">
        <v>21.4</v>
      </c>
      <c r="CG121" s="876"/>
      <c r="CH121" s="876"/>
      <c r="CI121" s="876"/>
      <c r="CJ121" s="876"/>
      <c r="CK121" s="869"/>
      <c r="CL121" s="855"/>
      <c r="CM121" s="855"/>
      <c r="CN121" s="855"/>
      <c r="CO121" s="856"/>
      <c r="CP121" s="835"/>
      <c r="CQ121" s="836"/>
      <c r="CR121" s="836"/>
      <c r="CS121" s="836"/>
      <c r="CT121" s="836"/>
      <c r="CU121" s="836"/>
      <c r="CV121" s="836"/>
      <c r="CW121" s="836"/>
      <c r="CX121" s="836"/>
      <c r="CY121" s="836"/>
      <c r="CZ121" s="836"/>
      <c r="DA121" s="836"/>
      <c r="DB121" s="836"/>
      <c r="DC121" s="836"/>
      <c r="DD121" s="836"/>
      <c r="DE121" s="836"/>
      <c r="DF121" s="837"/>
      <c r="DG121" s="816"/>
      <c r="DH121" s="817"/>
      <c r="DI121" s="817"/>
      <c r="DJ121" s="817"/>
      <c r="DK121" s="817"/>
      <c r="DL121" s="817"/>
      <c r="DM121" s="817"/>
      <c r="DN121" s="817"/>
      <c r="DO121" s="817"/>
      <c r="DP121" s="817"/>
      <c r="DQ121" s="817"/>
      <c r="DR121" s="817"/>
      <c r="DS121" s="817"/>
      <c r="DT121" s="817"/>
      <c r="DU121" s="817"/>
      <c r="DV121" s="794"/>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24520871</v>
      </c>
      <c r="BR122" s="845"/>
      <c r="BS122" s="845"/>
      <c r="BT122" s="845"/>
      <c r="BU122" s="845"/>
      <c r="BV122" s="845">
        <v>23419643</v>
      </c>
      <c r="BW122" s="845"/>
      <c r="BX122" s="845"/>
      <c r="BY122" s="845"/>
      <c r="BZ122" s="845"/>
      <c r="CA122" s="845">
        <v>21987360</v>
      </c>
      <c r="CB122" s="845"/>
      <c r="CC122" s="845"/>
      <c r="CD122" s="845"/>
      <c r="CE122" s="845"/>
      <c r="CF122" s="846">
        <v>117.6</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38153559</v>
      </c>
      <c r="BR123" s="833"/>
      <c r="BS123" s="833"/>
      <c r="BT123" s="833"/>
      <c r="BU123" s="833"/>
      <c r="BV123" s="833">
        <v>36915392</v>
      </c>
      <c r="BW123" s="833"/>
      <c r="BX123" s="833"/>
      <c r="BY123" s="833"/>
      <c r="BZ123" s="833"/>
      <c r="CA123" s="833">
        <v>34087847</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v>1.3</v>
      </c>
      <c r="CB124" s="831"/>
      <c r="CC124" s="831"/>
      <c r="CD124" s="831"/>
      <c r="CE124" s="831"/>
      <c r="CF124" s="726"/>
      <c r="CG124" s="727"/>
      <c r="CH124" s="727"/>
      <c r="CI124" s="727"/>
      <c r="CJ124" s="862"/>
      <c r="CK124" s="870"/>
      <c r="CL124" s="870"/>
      <c r="CM124" s="870"/>
      <c r="CN124" s="870"/>
      <c r="CO124" s="871"/>
      <c r="CP124" s="835"/>
      <c r="CQ124" s="836"/>
      <c r="CR124" s="836"/>
      <c r="CS124" s="836"/>
      <c r="CT124" s="836"/>
      <c r="CU124" s="836"/>
      <c r="CV124" s="836"/>
      <c r="CW124" s="836"/>
      <c r="CX124" s="836"/>
      <c r="CY124" s="836"/>
      <c r="CZ124" s="836"/>
      <c r="DA124" s="836"/>
      <c r="DB124" s="836"/>
      <c r="DC124" s="836"/>
      <c r="DD124" s="836"/>
      <c r="DE124" s="836"/>
      <c r="DF124" s="837"/>
      <c r="DG124" s="763"/>
      <c r="DH124" s="764"/>
      <c r="DI124" s="764"/>
      <c r="DJ124" s="764"/>
      <c r="DK124" s="765"/>
      <c r="DL124" s="766"/>
      <c r="DM124" s="764"/>
      <c r="DN124" s="764"/>
      <c r="DO124" s="764"/>
      <c r="DP124" s="765"/>
      <c r="DQ124" s="766"/>
      <c r="DR124" s="764"/>
      <c r="DS124" s="764"/>
      <c r="DT124" s="764"/>
      <c r="DU124" s="765"/>
      <c r="DV124" s="848"/>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407200</v>
      </c>
      <c r="AB128" s="801"/>
      <c r="AC128" s="801"/>
      <c r="AD128" s="801"/>
      <c r="AE128" s="802"/>
      <c r="AF128" s="803">
        <v>381780</v>
      </c>
      <c r="AG128" s="801"/>
      <c r="AH128" s="801"/>
      <c r="AI128" s="801"/>
      <c r="AJ128" s="802"/>
      <c r="AK128" s="803">
        <v>431259</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12.44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v>221</v>
      </c>
      <c r="DH128" s="791"/>
      <c r="DI128" s="791"/>
      <c r="DJ128" s="791"/>
      <c r="DK128" s="791"/>
      <c r="DL128" s="791">
        <v>201</v>
      </c>
      <c r="DM128" s="791"/>
      <c r="DN128" s="791"/>
      <c r="DO128" s="791"/>
      <c r="DP128" s="791"/>
      <c r="DQ128" s="791">
        <v>185</v>
      </c>
      <c r="DR128" s="791"/>
      <c r="DS128" s="791"/>
      <c r="DT128" s="791"/>
      <c r="DU128" s="791"/>
      <c r="DV128" s="792">
        <v>0</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19835749</v>
      </c>
      <c r="AB129" s="780"/>
      <c r="AC129" s="780"/>
      <c r="AD129" s="780"/>
      <c r="AE129" s="781"/>
      <c r="AF129" s="782">
        <v>20069876</v>
      </c>
      <c r="AG129" s="780"/>
      <c r="AH129" s="780"/>
      <c r="AI129" s="780"/>
      <c r="AJ129" s="781"/>
      <c r="AK129" s="782">
        <v>20605489</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17.440000000000001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2089865</v>
      </c>
      <c r="AB130" s="780"/>
      <c r="AC130" s="780"/>
      <c r="AD130" s="780"/>
      <c r="AE130" s="781"/>
      <c r="AF130" s="782">
        <v>2001713</v>
      </c>
      <c r="AG130" s="780"/>
      <c r="AH130" s="780"/>
      <c r="AI130" s="780"/>
      <c r="AJ130" s="781"/>
      <c r="AK130" s="782">
        <v>1912429</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8.9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17745884</v>
      </c>
      <c r="AB131" s="764"/>
      <c r="AC131" s="764"/>
      <c r="AD131" s="764"/>
      <c r="AE131" s="765"/>
      <c r="AF131" s="766">
        <v>18068163</v>
      </c>
      <c r="AG131" s="764"/>
      <c r="AH131" s="764"/>
      <c r="AI131" s="764"/>
      <c r="AJ131" s="765"/>
      <c r="AK131" s="766">
        <v>18693060</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1.3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9.0215116930000008</v>
      </c>
      <c r="AB132" s="745"/>
      <c r="AC132" s="745"/>
      <c r="AD132" s="745"/>
      <c r="AE132" s="746"/>
      <c r="AF132" s="747">
        <v>9.1661504269999998</v>
      </c>
      <c r="AG132" s="745"/>
      <c r="AH132" s="745"/>
      <c r="AI132" s="745"/>
      <c r="AJ132" s="746"/>
      <c r="AK132" s="747">
        <v>8.525110389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7.8</v>
      </c>
      <c r="AB133" s="724"/>
      <c r="AC133" s="724"/>
      <c r="AD133" s="724"/>
      <c r="AE133" s="725"/>
      <c r="AF133" s="723">
        <v>8.6</v>
      </c>
      <c r="AG133" s="724"/>
      <c r="AH133" s="724"/>
      <c r="AI133" s="724"/>
      <c r="AJ133" s="725"/>
      <c r="AK133" s="723">
        <v>8.9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ju3qDCd9RKMq5lxDETs2lxL2YMJV13h4H7qImgVdf+IGYzxLRS0TQ7pAmtIY0/tJoAxntD446pnLT4vwOP89Q==" saltValue="XZUEiVkm5KoD/b/vYYqfT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D31" zoomScale="90" zoomScaleNormal="85" zoomScaleSheetLayoutView="90" workbookViewId="0">
      <selection activeCell="DI51" sqref="DI5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CY76PscRL9X8vJZrhqWFXca3J8hXL9TTxkdBL/3/fbT6NplqKCAufjwCcSmDx1bw4Y6yjZYFnzBCZLf8nohb+w==" saltValue="iY1bW0Zn2AoQkMCKSRpW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G25" zoomScale="80" zoomScaleNormal="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fZJ2/MkS5BVCnAsYi8bO40AwUX5M7gihyi1XFvSoCMTIdxJyU/Y77pEDD+dTqv1EZmzqg3qLXbyuqtJcSQmQ==" saltValue="ZQKH3hb7U41vurfmgaORc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0"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1"/>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2" t="s">
        <v>483</v>
      </c>
      <c r="AL9" s="1133"/>
      <c r="AM9" s="1133"/>
      <c r="AN9" s="1134"/>
      <c r="AO9" s="269">
        <v>5012747</v>
      </c>
      <c r="AP9" s="269">
        <v>50313</v>
      </c>
      <c r="AQ9" s="270">
        <v>68274</v>
      </c>
      <c r="AR9" s="271">
        <v>-26.3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2" t="s">
        <v>484</v>
      </c>
      <c r="AL10" s="1133"/>
      <c r="AM10" s="1133"/>
      <c r="AN10" s="1134"/>
      <c r="AO10" s="272">
        <v>1079141</v>
      </c>
      <c r="AP10" s="272">
        <v>10831</v>
      </c>
      <c r="AQ10" s="273">
        <v>4860</v>
      </c>
      <c r="AR10" s="274">
        <v>122.9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2" t="s">
        <v>485</v>
      </c>
      <c r="AL11" s="1133"/>
      <c r="AM11" s="1133"/>
      <c r="AN11" s="1134"/>
      <c r="AO11" s="272">
        <v>123823</v>
      </c>
      <c r="AP11" s="272">
        <v>1243</v>
      </c>
      <c r="AQ11" s="273">
        <v>567</v>
      </c>
      <c r="AR11" s="274">
        <v>119.2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2" t="s">
        <v>486</v>
      </c>
      <c r="AL12" s="1133"/>
      <c r="AM12" s="1133"/>
      <c r="AN12" s="1134"/>
      <c r="AO12" s="272" t="s">
        <v>487</v>
      </c>
      <c r="AP12" s="272" t="s">
        <v>487</v>
      </c>
      <c r="AQ12" s="273">
        <v>16</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2" t="s">
        <v>488</v>
      </c>
      <c r="AL13" s="1133"/>
      <c r="AM13" s="1133"/>
      <c r="AN13" s="1134"/>
      <c r="AO13" s="272">
        <v>326144</v>
      </c>
      <c r="AP13" s="272">
        <v>3273</v>
      </c>
      <c r="AQ13" s="273">
        <v>2777</v>
      </c>
      <c r="AR13" s="274">
        <v>17.899999999999999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2" t="s">
        <v>489</v>
      </c>
      <c r="AL14" s="1133"/>
      <c r="AM14" s="1133"/>
      <c r="AN14" s="1134"/>
      <c r="AO14" s="272">
        <v>312732</v>
      </c>
      <c r="AP14" s="272">
        <v>3139</v>
      </c>
      <c r="AQ14" s="273">
        <v>1330</v>
      </c>
      <c r="AR14" s="274">
        <v>136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5" t="s">
        <v>490</v>
      </c>
      <c r="AL15" s="1136"/>
      <c r="AM15" s="1136"/>
      <c r="AN15" s="1137"/>
      <c r="AO15" s="272">
        <v>-295715</v>
      </c>
      <c r="AP15" s="272">
        <v>-2968</v>
      </c>
      <c r="AQ15" s="273">
        <v>-3833</v>
      </c>
      <c r="AR15" s="274">
        <v>-22.6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5" t="s">
        <v>177</v>
      </c>
      <c r="AL16" s="1136"/>
      <c r="AM16" s="1136"/>
      <c r="AN16" s="1137"/>
      <c r="AO16" s="272">
        <v>6558872</v>
      </c>
      <c r="AP16" s="272">
        <v>65831</v>
      </c>
      <c r="AQ16" s="273">
        <v>73991</v>
      </c>
      <c r="AR16" s="274">
        <v>-11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8" t="s">
        <v>495</v>
      </c>
      <c r="AL21" s="1139"/>
      <c r="AM21" s="1139"/>
      <c r="AN21" s="1140"/>
      <c r="AO21" s="285">
        <v>5.54</v>
      </c>
      <c r="AP21" s="286">
        <v>6.28</v>
      </c>
      <c r="AQ21" s="287">
        <v>-0.74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8" t="s">
        <v>496</v>
      </c>
      <c r="AL22" s="1139"/>
      <c r="AM22" s="1139"/>
      <c r="AN22" s="1140"/>
      <c r="AO22" s="290">
        <v>99.5</v>
      </c>
      <c r="AP22" s="291">
        <v>98.7</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1" t="s">
        <v>497</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0"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1"/>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2" t="s">
        <v>500</v>
      </c>
      <c r="AL32" s="1123"/>
      <c r="AM32" s="1123"/>
      <c r="AN32" s="1124"/>
      <c r="AO32" s="300">
        <v>3433297</v>
      </c>
      <c r="AP32" s="300">
        <v>34460</v>
      </c>
      <c r="AQ32" s="301">
        <v>32402</v>
      </c>
      <c r="AR32" s="302">
        <v>6.4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2" t="s">
        <v>501</v>
      </c>
      <c r="AL33" s="1123"/>
      <c r="AM33" s="1123"/>
      <c r="AN33" s="1124"/>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2" t="s">
        <v>502</v>
      </c>
      <c r="AL34" s="1123"/>
      <c r="AM34" s="1123"/>
      <c r="AN34" s="1124"/>
      <c r="AO34" s="300" t="s">
        <v>487</v>
      </c>
      <c r="AP34" s="300" t="s">
        <v>487</v>
      </c>
      <c r="AQ34" s="301">
        <v>16</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2" t="s">
        <v>503</v>
      </c>
      <c r="AL35" s="1123"/>
      <c r="AM35" s="1123"/>
      <c r="AN35" s="1124"/>
      <c r="AO35" s="300" t="s">
        <v>487</v>
      </c>
      <c r="AP35" s="300" t="s">
        <v>487</v>
      </c>
      <c r="AQ35" s="301">
        <v>5520</v>
      </c>
      <c r="AR35" s="302" t="s">
        <v>487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2" t="s">
        <v>504</v>
      </c>
      <c r="AL36" s="1123"/>
      <c r="AM36" s="1123"/>
      <c r="AN36" s="1124"/>
      <c r="AO36" s="300">
        <v>503995</v>
      </c>
      <c r="AP36" s="300">
        <v>5059</v>
      </c>
      <c r="AQ36" s="301">
        <v>1296</v>
      </c>
      <c r="AR36" s="302">
        <v>290.39999999999998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2" t="s">
        <v>505</v>
      </c>
      <c r="AL37" s="1123"/>
      <c r="AM37" s="1123"/>
      <c r="AN37" s="1124"/>
      <c r="AO37" s="300" t="s">
        <v>487</v>
      </c>
      <c r="AP37" s="300" t="s">
        <v>487</v>
      </c>
      <c r="AQ37" s="301">
        <v>571</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5" t="s">
        <v>506</v>
      </c>
      <c r="AL38" s="1126"/>
      <c r="AM38" s="1126"/>
      <c r="AN38" s="1127"/>
      <c r="AO38" s="303" t="s">
        <v>487</v>
      </c>
      <c r="AP38" s="303" t="s">
        <v>487</v>
      </c>
      <c r="AQ38" s="304">
        <v>0</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5" t="s">
        <v>507</v>
      </c>
      <c r="AL39" s="1126"/>
      <c r="AM39" s="1126"/>
      <c r="AN39" s="1127"/>
      <c r="AO39" s="300">
        <v>-431259</v>
      </c>
      <c r="AP39" s="300">
        <v>-4329</v>
      </c>
      <c r="AQ39" s="301">
        <v>-6093</v>
      </c>
      <c r="AR39" s="302">
        <v>-29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2" t="s">
        <v>508</v>
      </c>
      <c r="AL40" s="1123"/>
      <c r="AM40" s="1123"/>
      <c r="AN40" s="1124"/>
      <c r="AO40" s="300">
        <v>-1912429</v>
      </c>
      <c r="AP40" s="300">
        <v>-19195</v>
      </c>
      <c r="AQ40" s="301">
        <v>-23816</v>
      </c>
      <c r="AR40" s="302">
        <v>-19.399999999999999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8" t="s">
        <v>287</v>
      </c>
      <c r="AL41" s="1129"/>
      <c r="AM41" s="1129"/>
      <c r="AN41" s="1130"/>
      <c r="AO41" s="300">
        <v>1593604</v>
      </c>
      <c r="AP41" s="300">
        <v>15995</v>
      </c>
      <c r="AQ41" s="301">
        <v>9896</v>
      </c>
      <c r="AR41" s="302">
        <v>61.6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5" t="s">
        <v>478</v>
      </c>
      <c r="AN49" s="1117" t="s">
        <v>511</v>
      </c>
      <c r="AO49" s="1118"/>
      <c r="AP49" s="1118"/>
      <c r="AQ49" s="1118"/>
      <c r="AR49" s="111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2661774</v>
      </c>
      <c r="AN51" s="322">
        <v>26456</v>
      </c>
      <c r="AO51" s="323">
        <v>-2</v>
      </c>
      <c r="AP51" s="324">
        <v>44161</v>
      </c>
      <c r="AQ51" s="325">
        <v>3.1</v>
      </c>
      <c r="AR51" s="326">
        <v>-5.0999999999999996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1551200</v>
      </c>
      <c r="AN52" s="330">
        <v>15418</v>
      </c>
      <c r="AO52" s="331">
        <v>4.7</v>
      </c>
      <c r="AP52" s="332">
        <v>23644</v>
      </c>
      <c r="AQ52" s="333">
        <v>3.1</v>
      </c>
      <c r="AR52" s="334">
        <v>1.6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2507407</v>
      </c>
      <c r="AN53" s="322">
        <v>25076</v>
      </c>
      <c r="AO53" s="323">
        <v>-5.2</v>
      </c>
      <c r="AP53" s="324">
        <v>43955</v>
      </c>
      <c r="AQ53" s="325">
        <v>-0.5</v>
      </c>
      <c r="AR53" s="326">
        <v>-4.7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1029557</v>
      </c>
      <c r="AN54" s="330">
        <v>10296</v>
      </c>
      <c r="AO54" s="331">
        <v>-33.200000000000003</v>
      </c>
      <c r="AP54" s="332">
        <v>21318</v>
      </c>
      <c r="AQ54" s="333">
        <v>-9.8000000000000007</v>
      </c>
      <c r="AR54" s="334">
        <v>-23.4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2752310</v>
      </c>
      <c r="AN55" s="322">
        <v>27588</v>
      </c>
      <c r="AO55" s="323">
        <v>10</v>
      </c>
      <c r="AP55" s="324">
        <v>41921</v>
      </c>
      <c r="AQ55" s="325">
        <v>-4.5999999999999996</v>
      </c>
      <c r="AR55" s="326">
        <v>14.6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1478586</v>
      </c>
      <c r="AN56" s="330">
        <v>14821</v>
      </c>
      <c r="AO56" s="331">
        <v>43.9</v>
      </c>
      <c r="AP56" s="332">
        <v>21655</v>
      </c>
      <c r="AQ56" s="333">
        <v>1.6</v>
      </c>
      <c r="AR56" s="334">
        <v>42.3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3454120</v>
      </c>
      <c r="AN57" s="322">
        <v>34705</v>
      </c>
      <c r="AO57" s="323">
        <v>25.8</v>
      </c>
      <c r="AP57" s="324">
        <v>44585</v>
      </c>
      <c r="AQ57" s="325">
        <v>6.4</v>
      </c>
      <c r="AR57" s="326">
        <v>19.399999999999999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1873506</v>
      </c>
      <c r="AN58" s="330">
        <v>18824</v>
      </c>
      <c r="AO58" s="331">
        <v>27</v>
      </c>
      <c r="AP58" s="332">
        <v>23077</v>
      </c>
      <c r="AQ58" s="333">
        <v>6.6</v>
      </c>
      <c r="AR58" s="334">
        <v>20.399999999999999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3021008</v>
      </c>
      <c r="AN59" s="322">
        <v>30322</v>
      </c>
      <c r="AO59" s="323">
        <v>-12.6</v>
      </c>
      <c r="AP59" s="324">
        <v>49779</v>
      </c>
      <c r="AQ59" s="325">
        <v>11.6</v>
      </c>
      <c r="AR59" s="326">
        <v>-24.2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1576092</v>
      </c>
      <c r="AN60" s="330">
        <v>15819</v>
      </c>
      <c r="AO60" s="331">
        <v>-16</v>
      </c>
      <c r="AP60" s="332">
        <v>28921</v>
      </c>
      <c r="AQ60" s="333">
        <v>25.3</v>
      </c>
      <c r="AR60" s="334">
        <v>-41.3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2879324</v>
      </c>
      <c r="AN61" s="337">
        <v>28829</v>
      </c>
      <c r="AO61" s="338">
        <v>3.2</v>
      </c>
      <c r="AP61" s="339">
        <v>44880</v>
      </c>
      <c r="AQ61" s="340">
        <v>3.2</v>
      </c>
      <c r="AR61" s="326">
        <v>0</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1501788</v>
      </c>
      <c r="AN62" s="330">
        <v>15036</v>
      </c>
      <c r="AO62" s="331">
        <v>5.3</v>
      </c>
      <c r="AP62" s="332">
        <v>23723</v>
      </c>
      <c r="AQ62" s="333">
        <v>5.4</v>
      </c>
      <c r="AR62" s="334">
        <v>-0.1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l46PRDdRwKDmcxBSGlndluwuiI0zw8DMw1O7N3LKM1Plf16w7+0A3pHy7m9B1970uNcs+UTjdGTBjpvINP+1iQ==" saltValue="lNvob9A7/1hD8+uFk/Zc4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J63" zoomScale="90" zoomScaleNormal="9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PxX+O9dW0mvNwp5p+MELX6TrdH1swS5TYUErJSFSekcD1+UP4PN1AX8Ido/aC8jQgeIFaoVpyX+GqEIG5+FWnw==" saltValue="3cw2kKJqyGZG2ADC9Ng3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3" zoomScale="90" zoomScaleNormal="9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lqT1mqv2jb5nb79twkw7IHxa5x39OEoQcmS1sGy5HyJByfLL/pvoGAY6cpeA8SgKWj6kd0ghegwUmbeibPOiQ==" saltValue="6shS/zNUksckt98IVSu0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41" t="s">
        <v>3</v>
      </c>
      <c r="D47" s="1141"/>
      <c r="E47" s="1142"/>
      <c r="F47" s="11">
        <v>20.54</v>
      </c>
      <c r="G47" s="12">
        <v>20.7</v>
      </c>
      <c r="H47" s="12">
        <v>24.6</v>
      </c>
      <c r="I47" s="12">
        <v>23.76</v>
      </c>
      <c r="J47" s="13">
        <v>18.91</v>
      </c>
    </row>
    <row r="48" spans="2:10" ht="57.75" customHeight="1" x14ac:dyDescent="0.15">
      <c r="B48" s="14"/>
      <c r="C48" s="1143" t="s">
        <v>4</v>
      </c>
      <c r="D48" s="1143"/>
      <c r="E48" s="1144"/>
      <c r="F48" s="15">
        <v>6.56</v>
      </c>
      <c r="G48" s="16">
        <v>12.78</v>
      </c>
      <c r="H48" s="16">
        <v>10.63</v>
      </c>
      <c r="I48" s="16">
        <v>8.4700000000000006</v>
      </c>
      <c r="J48" s="17">
        <v>9.5299999999999994</v>
      </c>
    </row>
    <row r="49" spans="2:10" ht="57.75" customHeight="1" thickBot="1" x14ac:dyDescent="0.2">
      <c r="B49" s="18"/>
      <c r="C49" s="1145" t="s">
        <v>5</v>
      </c>
      <c r="D49" s="1145"/>
      <c r="E49" s="1146"/>
      <c r="F49" s="19" t="s">
        <v>530</v>
      </c>
      <c r="G49" s="20">
        <v>7.88</v>
      </c>
      <c r="H49" s="20">
        <v>1.04</v>
      </c>
      <c r="I49" s="20" t="s">
        <v>531</v>
      </c>
      <c r="J49" s="21" t="s">
        <v>532</v>
      </c>
    </row>
    <row r="50" spans="2:10" x14ac:dyDescent="0.15"/>
  </sheetData>
  <sheetProtection algorithmName="SHA-512" hashValue="SpiSbIgAXBhg78HKGu6kKtG00hlocwebQtWp38uyaKNpPDVDheEaZCzN/rTeUsj+UMzK1dohJnAsa4u5FRvG1A==" saltValue="2VeOUjyYsF07sYN/cVj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神田　祐樹</cp:lastModifiedBy>
  <cp:lastPrinted>2026-03-13T01:47:19Z</cp:lastPrinted>
  <dcterms:created xsi:type="dcterms:W3CDTF">2026-02-23T05:30:27Z</dcterms:created>
  <dcterms:modified xsi:type="dcterms:W3CDTF">2026-03-13T01:57:28Z</dcterms:modified>
  <cp:category/>
</cp:coreProperties>
</file>