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Y:\02 財政係\【3】決算\04 財政状況資料集（H21決算までは財政比較分析表）\R6決算分\03 県へ回答\"/>
    </mc:Choice>
  </mc:AlternateContent>
  <xr:revisionPtr revIDLastSave="0" documentId="8_{D0050BCD-08CC-4194-B5AA-F16C128D1BE2}" xr6:coauthVersionLast="47" xr6:coauthVersionMax="47" xr10:uidLastSave="{00000000-0000-0000-0000-000000000000}"/>
  <bookViews>
    <workbookView xWindow="-108" yWindow="-108" windowWidth="23256" windowHeight="13896" tabRatio="66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<sst xmlns="http://schemas.openxmlformats.org/spreadsheetml/2006/main" count="1058" uniqueCount="561">
  <si>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</si>
  <si>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</si>
  <si>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</si>
  <si>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</si>
  <si>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</si>
  <si>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</si>
  <si>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</si>
  <si>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</si>
  <si>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</si>
  <si>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</si>
  <si>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</si>
  <si>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</si>
  <si>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</si>
  <si>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</si>
  <si>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</si>
  <si>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</si>
  <si>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</si>
  <si>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</si>
  <si>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</si>
  <si>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</si>
  <si>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</si>
  <si>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</si>
  <si>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</si>
  <si>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</si>
  <si>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</si>
  <si>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</si>
  <si>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</si>
  <si>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</si>
  <si>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</si>
  <si>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</si>
  <si>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</si>
  <si>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</si>
  <si>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</si>
  <si>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</si>
  <si>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</si>
  <si>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</si>
  <si>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</si>
  <si>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</si>
  <si>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</si>
  <si>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</si>
  <si>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</si>
  <si>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</si>
  <si>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</si>
  <si>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</si>
  <si>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</si>
  <si>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</si>
  <si>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</si>
  <si>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</si>
  <si>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</si>
  <si>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</si>
  <si>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</si>
  <si>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</si>
  <si>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</si>
  <si>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</si>
  <si>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</si>
  <si>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</si>
  <si>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</si>
  <si>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</si>
  <si>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</si>
  <si>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</si>
  <si>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</si>
  <si>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</si>
  <si>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</si>
  <si>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</si>
  <si>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</si>
  <si>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</si>
  <si>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</si>
  <si>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</si>
  <si>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</si>
  <si>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</si>
  <si>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</si>
  <si>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</si>
  <si>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</si>
  <si>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</si>
  <si>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</si>
  <si>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</si>
  <si>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</si>
  <si>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</si>
  <si>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</si>
  <si>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</si>
  <si>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</si>
  <si>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</si>
  <si>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</si>
  <si>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</si>
  <si>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</si>
  <si>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</si>
  <si>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</si>
  <si>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</si>
  <si>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</si>
  <si>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</si>
  <si>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</si>
  <si>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</si>
  <si>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</si>
  <si>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</si>
  <si>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三郷市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</si>
  <si>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</si>
  <si>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</si>
  <si>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</si>
  <si>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</si>
  <si>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</si>
  <si>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</si>
  <si>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</si>
  <si>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</si>
  <si>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</si>
  <si>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</si>
  <si>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</si>
  <si>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</si>
  <si>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</si>
  <si>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</si>
  <si>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</si>
  <si>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</si>
  <si>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</si>
  <si>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</si>
  <si>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</si>
  <si>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</si>
  <si>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</si>
  <si>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</si>
  <si>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</si>
  <si>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</si>
  <si>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</si>
  <si>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</si>
  <si>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</si>
  <si>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</si>
  <si>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</si>
  <si>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</si>
  <si>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</si>
  <si>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</si>
  <si>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</si>
  <si>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</si>
  <si>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</si>
  <si>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</si>
  <si>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</si>
  <si>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</si>
  <si>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</si>
  <si>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</si>
  <si>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</si>
  <si>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</si>
  <si>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</si>
  <si>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</si>
  <si>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</si>
  <si>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</si>
  <si>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</si>
  <si>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</si>
  <si>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</si>
  <si>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</si>
  <si>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</si>
  <si>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</si>
  <si>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</si>
  <si>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</si>
  <si>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</si>
  <si>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</si>
  <si>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</si>
  <si>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</si>
  <si>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</si>
  <si>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</si>
  <si>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</si>
  <si>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</si>
  <si>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</si>
  <si>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</si>
  <si>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</si>
  <si>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</si>
  <si>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</si>
  <si>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</si>
  <si>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</si>
  <si>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</si>
  <si>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</si>
  <si>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</si>
  <si>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</si>
  <si>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</si>
  <si>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</si>
  <si>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</si>
  <si>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</si>
  <si>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</si>
  <si>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</si>
  <si>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</si>
  <si>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</si>
  <si>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</si>
  <si>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</si>
  <si>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</si>
  <si>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</si>
  <si>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</si>
  <si>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</si>
  <si>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</si>
  <si>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</si>
  <si>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</si>
  <si>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</si>
  <si>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</si>
  <si>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</si>
  <si>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</si>
  <si>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</si>
  <si>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</si>
  <si>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</si>
  <si>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</si>
  <si>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</si>
  <si>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</si>
  <si>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</si>
  <si>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</si>
  <si>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</si>
  <si>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</si>
  <si>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</si>
  <si>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</si>
  <si>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</si>
  <si>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</si>
  <si>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埼玉県三郷市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</si>
  <si>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</si>
  <si>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</si>
  <si>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</si>
  <si>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</si>
  <si>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</si>
  <si>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</si>
  <si>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</si>
  <si>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</si>
  <si>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</si>
  <si>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</si>
  <si>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</si>
  <si>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</si>
  <si>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</si>
  <si>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</si>
  <si>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</si>
  <si>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</si>
  <si>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</si>
  <si>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</si>
  <si>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</si>
  <si>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</si>
  <si>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</si>
  <si>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</si>
  <si>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</si>
  <si>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</si>
  <si>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</si>
  <si>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</si>
  <si>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</si>
  <si>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</si>
  <si>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</si>
  <si>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</si>
  <si>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</si>
  <si>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</si>
  <si>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</si>
  <si>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</si>
  <si>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</si>
  <si>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</si>
  <si>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</si>
  <si>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</si>
  <si>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</si>
  <si>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</si>
  <si>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</si>
  <si>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</si>
  <si>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</si>
  <si>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</si>
  <si>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</si>
  <si>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</si>
  <si>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</si>
  <si>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</si>
  <si>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</si>
  <si>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</si>
  <si>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</si>
  <si>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</si>
  <si>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</si>
  <si>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</si>
  <si>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</si>
  <si>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</si>
  <si>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</si>
  <si>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</si>
  <si>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</si>
  <si>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</si>
  <si>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</si>
  <si>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</si>
  <si>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</si>
  <si>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</si>
  <si>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</si>
  <si>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</si>
  <si>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</si>
  <si>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</si>
  <si>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</si>
  <si>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</si>
  <si>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</si>
  <si>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</si>
  <si>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</si>
  <si>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</si>
  <si>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</si>
  <si>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</si>
  <si>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</si>
  <si>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</si>
  <si>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</si>
  <si>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</si>
  <si>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</si>
  <si>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</si>
  <si>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</si>
  <si>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</si>
  <si>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</si>
  <si>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</si>
  <si>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</si>
  <si>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</si>
  <si>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</si>
  <si>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</si>
  <si>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</si>
  <si>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</si>
  <si>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</si>
  <si>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</si>
  <si>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</si>
  <si>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</si>
  <si>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</si>
  <si>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</si>
  <si>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</si>
  <si>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</si>
  <si>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</si>
  <si>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</si>
  <si>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</si>
  <si>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</si>
  <si>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</si>
  <si>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</si>
  <si>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</si>
  <si>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</si>
  <si>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</si>
  <si>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</si>
  <si>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</si>
  <si>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</si>
  <si>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</si>
  <si>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</si>
  <si>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</si>
  <si>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</si>
  <si>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</si>
  <si>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</si>
  <si>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</si>
  <si>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</si>
  <si>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</si>
  <si>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</si>
  <si>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</si>
  <si>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</si>
  <si>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</si>
  <si>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</si>
  <si>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</si>
  <si>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</si>
  <si>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</si>
  <si>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</si>
  <si>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</si>
  <si>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</si>
  <si>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</si>
  <si>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</si>
  <si>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</si>
  <si>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</si>
  <si>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</si>
  <si>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</si>
  <si>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</si>
  <si>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</si>
  <si>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</si>
  <si>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</si>
  <si>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</si>
  <si>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</si>
  <si>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</si>
  <si>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</si>
  <si>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</si>
  <si>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</si>
  <si>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</si>
  <si>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</si>
  <si>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埼玉県三郷市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</si>
  <si>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</si>
  <si>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</si>
  <si>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</si>
  <si>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</si>
  <si>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</si>
  <si>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</si>
  <si>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</si>
  <si>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</si>
  <si>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</si>
  <si>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</si>
  <si>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</si>
  <si>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</si>
  <si>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</si>
  <si>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</si>
  <si>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</si>
  <si>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</si>
  <si>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</si>
  <si>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</si>
  <si>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</si>
  <si>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</si>
  <si>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</si>
  <si>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</si>
  <si>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</si>
  <si>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</si>
  <si>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</si>
  <si>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</si>
  <si>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</si>
  <si>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</si>
  <si>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</si>
  <si>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</si>
  <si>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</si>
  <si>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</si>
  <si>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</si>
  <si>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</si>
  <si>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</si>
  <si>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</si>
  <si>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上水道事業特別会計</t>
    <phoneticPr fontId="5"/>
  </si>
  <si>
    <t>法適用企業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</si>
  <si>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</si>
  <si>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</si>
  <si>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</si>
  <si>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</si>
  <si>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</si>
  <si>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</si>
  <si>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</si>
  <si>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</si>
  <si>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</si>
  <si>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</si>
  <si>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</si>
  <si>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</si>
  <si>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</si>
  <si>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</si>
  <si>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</si>
  <si>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</si>
  <si>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</si>
  <si>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</si>
  <si>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</si>
  <si>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</si>
  <si>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</si>
  <si>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</si>
  <si>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</si>
  <si>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</si>
  <si>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</si>
  <si>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</si>
  <si>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</si>
  <si>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</si>
  <si>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</si>
  <si>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</si>
  <si>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</si>
  <si>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</si>
  <si>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</si>
  <si>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</si>
  <si>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</si>
  <si>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</si>
  <si>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</si>
  <si>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</si>
  <si>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</si>
  <si>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</si>
  <si>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</si>
  <si>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</si>
  <si>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</si>
  <si>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</si>
  <si>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</si>
  <si>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</si>
  <si>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</si>
  <si>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</si>
  <si>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</si>
  <si>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</si>
  <si>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</si>
  <si>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</si>
  <si>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</si>
  <si>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</si>
  <si>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</si>
  <si>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</si>
  <si>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</si>
  <si>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</si>
  <si>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</si>
  <si>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</si>
  <si>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</si>
  <si>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</si>
  <si>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</si>
  <si>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</si>
  <si>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</si>
  <si>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</si>
  <si>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</si>
  <si>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</si>
  <si>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</si>
  <si>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</si>
  <si>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</si>
  <si>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</si>
  <si>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</si>
  <si>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</si>
  <si>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</si>
  <si>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</si>
  <si>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</si>
  <si>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</si>
  <si>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</si>
  <si>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</si>
  <si>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</si>
  <si>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</si>
  <si>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</si>
  <si>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</si>
  <si>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</si>
  <si>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</si>
  <si>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</si>
  <si>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</si>
  <si>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</si>
  <si>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</si>
  <si>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</si>
  <si>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</si>
  <si>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</si>
  <si>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</si>
  <si>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</si>
  <si>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</si>
  <si>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</si>
  <si>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</si>
  <si>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</si>
  <si>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</si>
  <si>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</si>
  <si>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</si>
  <si>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</si>
  <si>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</si>
  <si>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</si>
  <si>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</si>
  <si>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</si>
  <si>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</si>
  <si>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</si>
  <si>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</si>
  <si>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</si>
  <si>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</si>
  <si>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</si>
  <si>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</si>
  <si>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</si>
  <si>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</si>
  <si>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</si>
  <si>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</si>
  <si>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</si>
  <si>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</si>
  <si>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</si>
  <si>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</si>
  <si>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</si>
  <si>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</si>
  <si>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</si>
  <si>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</si>
  <si>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</si>
  <si>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</si>
  <si>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</si>
  <si>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</si>
  <si>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</si>
  <si>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</si>
  <si>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</si>
  <si>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</si>
  <si>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</si>
  <si>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</si>
  <si>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0.94</t>
  </si>
  <si>
    <t>一般会計</t>
  </si>
  <si>
    <t>上水道事業特別会計</t>
  </si>
  <si>
    <t>公共下水道事業特別会計</t>
  </si>
  <si>
    <t>介護保険特別会計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</si>
  <si>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</si>
  <si>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</si>
  <si>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</si>
  <si>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</si>
  <si>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</si>
  <si>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</si>
  <si>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</si>
  <si>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</si>
  <si>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</si>
  <si>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</si>
  <si>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埼玉県後期高齢者医療広域連合</t>
    <rPh sb="0" eb="3">
      <t>サイタマケン</t>
    </rPh>
    <rPh sb="3" eb="5">
      <t>コウキ</t>
    </rPh>
    <rPh sb="5" eb="8">
      <t>コウレイシャ</t>
    </rPh>
    <rPh sb="8" eb="10">
      <t>イリョウ</t>
    </rPh>
    <rPh sb="10" eb="14">
      <t>コウイキレンゴウ</t>
    </rPh>
    <phoneticPr fontId="2"/>
  </si>
  <si>
    <t>埼玉県市町村総合事務組合</t>
    <rPh sb="0" eb="3">
      <t>サイタマケン</t>
    </rPh>
    <rPh sb="3" eb="6">
      <t>シチョウソン</t>
    </rPh>
    <rPh sb="6" eb="8">
      <t>ソウゴウ</t>
    </rPh>
    <rPh sb="8" eb="10">
      <t>ジム</t>
    </rPh>
    <rPh sb="10" eb="12">
      <t>クミアイ</t>
    </rPh>
    <phoneticPr fontId="2"/>
  </si>
  <si>
    <t>埼玉県市町村総合事務組合</t>
    <rPh sb="0" eb="3">
      <t>サイタマケン</t>
    </rPh>
    <rPh sb="3" eb="6">
      <t>シチョウソン</t>
    </rPh>
    <rPh sb="6" eb="8">
      <t>ソウゴウ</t>
    </rPh>
    <rPh sb="8" eb="12">
      <t>ジムクミアイ</t>
    </rPh>
    <phoneticPr fontId="2"/>
  </si>
  <si>
    <t>彩の国さいたま人づくり広域連合</t>
    <rPh sb="0" eb="1">
      <t>サイ</t>
    </rPh>
    <rPh sb="2" eb="3">
      <t>クニ</t>
    </rPh>
    <rPh sb="7" eb="8">
      <t>ヒト</t>
    </rPh>
    <rPh sb="11" eb="13">
      <t>コウイキ</t>
    </rPh>
    <rPh sb="13" eb="15">
      <t>レンゴウ</t>
    </rPh>
    <phoneticPr fontId="2"/>
  </si>
  <si>
    <t>東埼玉資源環境組合</t>
    <rPh sb="0" eb="3">
      <t>ヒガシサイタマ</t>
    </rPh>
    <rPh sb="3" eb="5">
      <t>シゲン</t>
    </rPh>
    <rPh sb="5" eb="7">
      <t>カンキョウ</t>
    </rPh>
    <rPh sb="7" eb="9">
      <t>クミアイ</t>
    </rPh>
    <phoneticPr fontId="2"/>
  </si>
  <si>
    <t>江戸川水防事務組合</t>
    <rPh sb="0" eb="3">
      <t>エドガワ</t>
    </rPh>
    <rPh sb="3" eb="5">
      <t>スイボウ</t>
    </rPh>
    <rPh sb="5" eb="9">
      <t>ジムクミアイ</t>
    </rPh>
    <phoneticPr fontId="2"/>
  </si>
  <si>
    <t>一般会計</t>
    <rPh sb="0" eb="2">
      <t>イッパン</t>
    </rPh>
    <rPh sb="2" eb="4">
      <t>カイケイ</t>
    </rPh>
    <phoneticPr fontId="2"/>
  </si>
  <si>
    <t>特別会計</t>
    <rPh sb="0" eb="2">
      <t>トクベツ</t>
    </rPh>
    <rPh sb="2" eb="4">
      <t>カイケイ</t>
    </rPh>
    <phoneticPr fontId="2"/>
  </si>
  <si>
    <t>交通災害特別会計</t>
    <rPh sb="0" eb="4">
      <t>コウツウサイガイ</t>
    </rPh>
    <rPh sb="4" eb="6">
      <t>トクベツ</t>
    </rPh>
    <rPh sb="6" eb="8">
      <t>カイケイ</t>
    </rPh>
    <phoneticPr fontId="2"/>
  </si>
  <si>
    <t>三郷市土地開発公社</t>
    <rPh sb="0" eb="3">
      <t>ミサトシ</t>
    </rPh>
    <rPh sb="3" eb="7">
      <t>トチカイハツ</t>
    </rPh>
    <rPh sb="7" eb="9">
      <t>コウシャ</t>
    </rPh>
    <phoneticPr fontId="2"/>
  </si>
  <si>
    <t>三郷市文化振興公社</t>
    <rPh sb="0" eb="3">
      <t>ミサトシ</t>
    </rPh>
    <rPh sb="3" eb="7">
      <t>ブンカシンコウ</t>
    </rPh>
    <rPh sb="7" eb="9">
      <t>コウシャ</t>
    </rPh>
    <phoneticPr fontId="2"/>
  </si>
  <si>
    <t>首都圏新都市鉄道</t>
    <rPh sb="0" eb="3">
      <t>シュトケン</t>
    </rPh>
    <rPh sb="3" eb="6">
      <t>シントシ</t>
    </rPh>
    <rPh sb="6" eb="8">
      <t>テツドウ</t>
    </rPh>
    <phoneticPr fontId="2"/>
  </si>
  <si>
    <t>公共施設整備基金</t>
    <rPh sb="0" eb="4">
      <t>コウキョウシセツ</t>
    </rPh>
    <rPh sb="4" eb="6">
      <t>セイビ</t>
    </rPh>
    <rPh sb="6" eb="8">
      <t>キキン</t>
    </rPh>
    <phoneticPr fontId="5"/>
  </si>
  <si>
    <t>三郷インターA地区等公共施設整備基金</t>
    <rPh sb="0" eb="2">
      <t>ミサト</t>
    </rPh>
    <rPh sb="7" eb="9">
      <t>チク</t>
    </rPh>
    <rPh sb="9" eb="10">
      <t>トウ</t>
    </rPh>
    <rPh sb="10" eb="12">
      <t>コウキョウ</t>
    </rPh>
    <rPh sb="12" eb="14">
      <t>シセツ</t>
    </rPh>
    <rPh sb="14" eb="16">
      <t>セイビ</t>
    </rPh>
    <rPh sb="16" eb="18">
      <t>キキン</t>
    </rPh>
    <phoneticPr fontId="5"/>
  </si>
  <si>
    <t>みどりの基金</t>
    <rPh sb="4" eb="6">
      <t>キキン</t>
    </rPh>
    <phoneticPr fontId="5"/>
  </si>
  <si>
    <t>常磐新線対策基金</t>
    <rPh sb="0" eb="2">
      <t>ジョウバン</t>
    </rPh>
    <rPh sb="2" eb="4">
      <t>シンセン</t>
    </rPh>
    <rPh sb="4" eb="6">
      <t>タイサク</t>
    </rPh>
    <rPh sb="6" eb="8">
      <t>キキン</t>
    </rPh>
    <phoneticPr fontId="5"/>
  </si>
  <si>
    <t>被災者支援がんばろう基金</t>
    <rPh sb="0" eb="3">
      <t>ヒサイシャ</t>
    </rPh>
    <rPh sb="3" eb="5">
      <t>シエン</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</si>
</sst>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5FEE-4C18-AFD3-A31ED6B16F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30984</c:v>
                </c:pt>
                <c:pt idx="1">
                  <c:v>29563</c:v>
                </c:pt>
                <c:pt idx="2">
                  <c:v>43262</c:v>
                </c:pt>
                <c:pt idx="3">
                  <c:v>33956</c:v>
                </c:pt>
                <c:pt idx="4">
                  <c:v>44412</c:v>
                </c:pt>
              </c:numCache>
            </c:numRef>
          </c:val>
          <c:smooth val="0"/>
          <c:extLst>
            <c:ext xmlns:c16="http://schemas.microsoft.com/office/drawing/2014/chart" uri="{C3380CC4-5D6E-409C-BE32-E72D297353CC}">
              <c16:uniqueId val="{00000001-5FEE-4C18-AFD3-A31ED6B16F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12.25</c:v>
                </c:pt>
                <c:pt idx="1">
                  <c:v>16.72</c:v>
                </c:pt>
                <c:pt idx="2">
                  <c:v>14.39</c:v>
                </c:pt>
                <c:pt idx="3">
                  <c:v>15.06</c:v>
                </c:pt>
                <c:pt idx="4">
                  <c:v>17.45</c:v>
                </c:pt>
              </c:numCache>
            </c:numRef>
          </c:val>
          <c:extLst>
            <c:ext xmlns:c16="http://schemas.microsoft.com/office/drawing/2014/chart" uri="{C3380CC4-5D6E-409C-BE32-E72D297353CC}">
              <c16:uniqueId val="{00000000-548F-4663-A2DD-A9741FB0A6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8.25</c:v>
                </c:pt>
                <c:pt idx="1">
                  <c:v>13.19</c:v>
                </c:pt>
                <c:pt idx="2">
                  <c:v>17.66</c:v>
                </c:pt>
                <c:pt idx="3">
                  <c:v>15.71</c:v>
                </c:pt>
                <c:pt idx="4">
                  <c:v>13.18</c:v>
                </c:pt>
              </c:numCache>
            </c:numRef>
          </c:val>
          <c:extLst>
            <c:ext xmlns:c16="http://schemas.microsoft.com/office/drawing/2014/chart" uri="{C3380CC4-5D6E-409C-BE32-E72D297353CC}">
              <c16:uniqueId val="{00000001-548F-4663-A2DD-A9741FB0A60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5.5</c:v>
                </c:pt>
                <c:pt idx="1">
                  <c:v>10.61</c:v>
                </c:pt>
                <c:pt idx="2">
                  <c:v>1.64</c:v>
                </c:pt>
                <c:pt idx="3">
                  <c:v>-0.94</c:v>
                </c:pt>
                <c:pt idx="4">
                  <c:v>0.41</c:v>
                </c:pt>
              </c:numCache>
            </c:numRef>
          </c:val>
          <c:smooth val="0"/>
          <c:extLst>
            <c:ext xmlns:c16="http://schemas.microsoft.com/office/drawing/2014/chart" uri="{C3380CC4-5D6E-409C-BE32-E72D297353CC}">
              <c16:uniqueId val="{00000002-548F-4663-A2DD-A9741FB0A60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05B-4C48-B69E-3B21123E91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5B-4C48-B69E-3B21123E91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05B-4C48-B69E-3B21123E918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05B-4C48-B69E-3B21123E918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1.04</c:v>
                </c:pt>
                <c:pt idx="2">
                  <c:v>#N/A</c:v>
                </c:pt>
                <c:pt idx="3">
                  <c:v>0.79</c:v>
                </c:pt>
                <c:pt idx="4">
                  <c:v>#N/A</c:v>
                </c:pt>
                <c:pt idx="5">
                  <c:v>0.72</c:v>
                </c:pt>
                <c:pt idx="6">
                  <c:v>#N/A</c:v>
                </c:pt>
                <c:pt idx="7">
                  <c:v>0.6</c:v>
                </c:pt>
                <c:pt idx="8">
                  <c:v>#N/A</c:v>
                </c:pt>
                <c:pt idx="9">
                  <c:v>0.43</c:v>
                </c:pt>
              </c:numCache>
            </c:numRef>
          </c:val>
          <c:extLst>
            <c:ext xmlns:c16="http://schemas.microsoft.com/office/drawing/2014/chart" uri="{C3380CC4-5D6E-409C-BE32-E72D297353CC}">
              <c16:uniqueId val="{00000004-805B-4C48-B69E-3B21123E918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0.33</c:v>
                </c:pt>
                <c:pt idx="2">
                  <c:v>#N/A</c:v>
                </c:pt>
                <c:pt idx="3">
                  <c:v>0.27</c:v>
                </c:pt>
                <c:pt idx="4">
                  <c:v>#N/A</c:v>
                </c:pt>
                <c:pt idx="5">
                  <c:v>0.47</c:v>
                </c:pt>
                <c:pt idx="6">
                  <c:v>#N/A</c:v>
                </c:pt>
                <c:pt idx="7">
                  <c:v>0.47</c:v>
                </c:pt>
                <c:pt idx="8">
                  <c:v>#N/A</c:v>
                </c:pt>
                <c:pt idx="9">
                  <c:v>0.54</c:v>
                </c:pt>
              </c:numCache>
            </c:numRef>
          </c:val>
          <c:extLst>
            <c:ext xmlns:c16="http://schemas.microsoft.com/office/drawing/2014/chart" uri="{C3380CC4-5D6E-409C-BE32-E72D297353CC}">
              <c16:uniqueId val="{00000005-805B-4C48-B69E-3B21123E918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2.58</c:v>
                </c:pt>
                <c:pt idx="2">
                  <c:v>#N/A</c:v>
                </c:pt>
                <c:pt idx="3">
                  <c:v>2.2599999999999998</c:v>
                </c:pt>
                <c:pt idx="4">
                  <c:v>#N/A</c:v>
                </c:pt>
                <c:pt idx="5">
                  <c:v>2.46</c:v>
                </c:pt>
                <c:pt idx="6">
                  <c:v>#N/A</c:v>
                </c:pt>
                <c:pt idx="7">
                  <c:v>2.67</c:v>
                </c:pt>
                <c:pt idx="8">
                  <c:v>#N/A</c:v>
                </c:pt>
                <c:pt idx="9">
                  <c:v>1.67</c:v>
                </c:pt>
              </c:numCache>
            </c:numRef>
          </c:val>
          <c:extLst>
            <c:ext xmlns:c16="http://schemas.microsoft.com/office/drawing/2014/chart" uri="{C3380CC4-5D6E-409C-BE32-E72D297353CC}">
              <c16:uniqueId val="{00000006-805B-4C48-B69E-3B21123E9183}"/>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1.71</c:v>
                </c:pt>
                <c:pt idx="2">
                  <c:v>#N/A</c:v>
                </c:pt>
                <c:pt idx="3">
                  <c:v>2.04</c:v>
                </c:pt>
                <c:pt idx="4">
                  <c:v>#N/A</c:v>
                </c:pt>
                <c:pt idx="5">
                  <c:v>2.5499999999999998</c:v>
                </c:pt>
                <c:pt idx="6">
                  <c:v>#N/A</c:v>
                </c:pt>
                <c:pt idx="7">
                  <c:v>3.04</c:v>
                </c:pt>
                <c:pt idx="8">
                  <c:v>#N/A</c:v>
                </c:pt>
                <c:pt idx="9">
                  <c:v>4.1900000000000004</c:v>
                </c:pt>
              </c:numCache>
            </c:numRef>
          </c:val>
          <c:extLst>
            <c:ext xmlns:c16="http://schemas.microsoft.com/office/drawing/2014/chart" uri="{C3380CC4-5D6E-409C-BE32-E72D297353CC}">
              <c16:uniqueId val="{00000007-805B-4C48-B69E-3B21123E9183}"/>
            </c:ext>
          </c:extLst>
        </c:ser>
        <c:ser>
          <c:idx val="8"/>
          <c:order val="8"/>
          <c:tx>
            <c:strRef>
              <c:f>データシート!$A$35</c:f>
              <c:strCache>
                <c:ptCount val="1"/>
                <c:pt idx="0">
                  <c:v>上水道事業特別会計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7.98</c:v>
                </c:pt>
                <c:pt idx="2">
                  <c:v>#N/A</c:v>
                </c:pt>
                <c:pt idx="3">
                  <c:v>6.87</c:v>
                </c:pt>
                <c:pt idx="4">
                  <c:v>#N/A</c:v>
                </c:pt>
                <c:pt idx="5">
                  <c:v>5.37</c:v>
                </c:pt>
                <c:pt idx="6">
                  <c:v>#N/A</c:v>
                </c:pt>
                <c:pt idx="7">
                  <c:v>5.62</c:v>
                </c:pt>
                <c:pt idx="8">
                  <c:v>#N/A</c:v>
                </c:pt>
                <c:pt idx="9">
                  <c:v>5.91</c:v>
                </c:pt>
              </c:numCache>
            </c:numRef>
          </c:val>
          <c:extLst>
            <c:ext xmlns:c16="http://schemas.microsoft.com/office/drawing/2014/chart" uri="{C3380CC4-5D6E-409C-BE32-E72D297353CC}">
              <c16:uniqueId val="{00000008-805B-4C48-B69E-3B21123E918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12.24</c:v>
                </c:pt>
                <c:pt idx="2">
                  <c:v>#N/A</c:v>
                </c:pt>
                <c:pt idx="3">
                  <c:v>16.72</c:v>
                </c:pt>
                <c:pt idx="4">
                  <c:v>#N/A</c:v>
                </c:pt>
                <c:pt idx="5">
                  <c:v>14.38</c:v>
                </c:pt>
                <c:pt idx="6">
                  <c:v>#N/A</c:v>
                </c:pt>
                <c:pt idx="7">
                  <c:v>15.06</c:v>
                </c:pt>
                <c:pt idx="8">
                  <c:v>#N/A</c:v>
                </c:pt>
                <c:pt idx="9">
                  <c:v>17.45</c:v>
                </c:pt>
              </c:numCache>
            </c:numRef>
          </c:val>
          <c:extLst>
            <c:ext xmlns:c16="http://schemas.microsoft.com/office/drawing/2014/chart" uri="{C3380CC4-5D6E-409C-BE32-E72D297353CC}">
              <c16:uniqueId val="{00000009-805B-4C48-B69E-3B21123E91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3692</c:v>
                </c:pt>
                <c:pt idx="5">
                  <c:v>3563</c:v>
                </c:pt>
                <c:pt idx="8">
                  <c:v>3487</c:v>
                </c:pt>
                <c:pt idx="11">
                  <c:v>3329</c:v>
                </c:pt>
                <c:pt idx="14">
                  <c:v>3265</c:v>
                </c:pt>
              </c:numCache>
            </c:numRef>
          </c:val>
          <c:extLst>
            <c:ext xmlns:c16="http://schemas.microsoft.com/office/drawing/2014/chart" uri="{C3380CC4-5D6E-409C-BE32-E72D297353CC}">
              <c16:uniqueId val="{00000000-4766-4950-90CD-8F856CF8E9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66-4950-90CD-8F856CF8E9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25</c:v>
                </c:pt>
                <c:pt idx="3">
                  <c:v>25</c:v>
                </c:pt>
                <c:pt idx="6">
                  <c:v>26</c:v>
                </c:pt>
                <c:pt idx="9">
                  <c:v>25</c:v>
                </c:pt>
                <c:pt idx="12">
                  <c:v>25</c:v>
                </c:pt>
              </c:numCache>
            </c:numRef>
          </c:val>
          <c:extLst>
            <c:ext xmlns:c16="http://schemas.microsoft.com/office/drawing/2014/chart" uri="{C3380CC4-5D6E-409C-BE32-E72D297353CC}">
              <c16:uniqueId val="{00000002-4766-4950-90CD-8F856CF8E9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130</c:v>
                </c:pt>
                <c:pt idx="3">
                  <c:v>136</c:v>
                </c:pt>
                <c:pt idx="6">
                  <c:v>139</c:v>
                </c:pt>
                <c:pt idx="9">
                  <c:v>176</c:v>
                </c:pt>
                <c:pt idx="12">
                  <c:v>162</c:v>
                </c:pt>
              </c:numCache>
            </c:numRef>
          </c:val>
          <c:extLst>
            <c:ext xmlns:c16="http://schemas.microsoft.com/office/drawing/2014/chart" uri="{C3380CC4-5D6E-409C-BE32-E72D297353CC}">
              <c16:uniqueId val="{00000003-4766-4950-90CD-8F856CF8E9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996</c:v>
                </c:pt>
                <c:pt idx="3">
                  <c:v>840</c:v>
                </c:pt>
                <c:pt idx="6">
                  <c:v>825</c:v>
                </c:pt>
                <c:pt idx="9">
                  <c:v>775</c:v>
                </c:pt>
                <c:pt idx="12">
                  <c:v>760</c:v>
                </c:pt>
              </c:numCache>
            </c:numRef>
          </c:val>
          <c:extLst>
            <c:ext xmlns:c16="http://schemas.microsoft.com/office/drawing/2014/chart" uri="{C3380CC4-5D6E-409C-BE32-E72D297353CC}">
              <c16:uniqueId val="{00000004-4766-4950-90CD-8F856CF8E9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66-4950-90CD-8F856CF8E9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66-4950-90CD-8F856CF8E9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4460</c:v>
                </c:pt>
                <c:pt idx="3">
                  <c:v>4345</c:v>
                </c:pt>
                <c:pt idx="6">
                  <c:v>4596</c:v>
                </c:pt>
                <c:pt idx="9">
                  <c:v>4613</c:v>
                </c:pt>
                <c:pt idx="12">
                  <c:v>4764</c:v>
                </c:pt>
              </c:numCache>
            </c:numRef>
          </c:val>
          <c:extLst>
            <c:ext xmlns:c16="http://schemas.microsoft.com/office/drawing/2014/chart" uri="{C3380CC4-5D6E-409C-BE32-E72D297353CC}">
              <c16:uniqueId val="{00000007-4766-4950-90CD-8F856CF8E9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1919</c:v>
                </c:pt>
                <c:pt idx="2">
                  <c:v>#N/A</c:v>
                </c:pt>
                <c:pt idx="3">
                  <c:v>#N/A</c:v>
                </c:pt>
                <c:pt idx="4">
                  <c:v>1783</c:v>
                </c:pt>
                <c:pt idx="5">
                  <c:v>#N/A</c:v>
                </c:pt>
                <c:pt idx="6">
                  <c:v>#N/A</c:v>
                </c:pt>
                <c:pt idx="7">
                  <c:v>2099</c:v>
                </c:pt>
                <c:pt idx="8">
                  <c:v>#N/A</c:v>
                </c:pt>
                <c:pt idx="9">
                  <c:v>#N/A</c:v>
                </c:pt>
                <c:pt idx="10">
                  <c:v>2260</c:v>
                </c:pt>
                <c:pt idx="11">
                  <c:v>#N/A</c:v>
                </c:pt>
                <c:pt idx="12">
                  <c:v>#N/A</c:v>
                </c:pt>
                <c:pt idx="13">
                  <c:v>2446</c:v>
                </c:pt>
                <c:pt idx="14">
                  <c:v>#N/A</c:v>
                </c:pt>
              </c:numCache>
            </c:numRef>
          </c:val>
          <c:smooth val="0"/>
          <c:extLst>
            <c:ext xmlns:c16="http://schemas.microsoft.com/office/drawing/2014/chart" uri="{C3380CC4-5D6E-409C-BE32-E72D297353CC}">
              <c16:uniqueId val="{00000008-4766-4950-90CD-8F856CF8E9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32354</c:v>
                </c:pt>
                <c:pt idx="5">
                  <c:v>32313</c:v>
                </c:pt>
                <c:pt idx="8">
                  <c:v>31786</c:v>
                </c:pt>
                <c:pt idx="11">
                  <c:v>30613</c:v>
                </c:pt>
                <c:pt idx="14">
                  <c:v>29313</c:v>
                </c:pt>
              </c:numCache>
            </c:numRef>
          </c:val>
          <c:extLst>
            <c:ext xmlns:c16="http://schemas.microsoft.com/office/drawing/2014/chart" uri="{C3380CC4-5D6E-409C-BE32-E72D297353CC}">
              <c16:uniqueId val="{00000000-0FCB-43A5-BDD2-DA1092A11C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10066</c:v>
                </c:pt>
                <c:pt idx="5">
                  <c:v>10239</c:v>
                </c:pt>
                <c:pt idx="8">
                  <c:v>10243</c:v>
                </c:pt>
                <c:pt idx="11">
                  <c:v>10269</c:v>
                </c:pt>
                <c:pt idx="14">
                  <c:v>11192</c:v>
                </c:pt>
              </c:numCache>
            </c:numRef>
          </c:val>
          <c:extLst>
            <c:ext xmlns:c16="http://schemas.microsoft.com/office/drawing/2014/chart" uri="{C3380CC4-5D6E-409C-BE32-E72D297353CC}">
              <c16:uniqueId val="{00000001-0FCB-43A5-BDD2-DA1092A11C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3823</c:v>
                </c:pt>
                <c:pt idx="5">
                  <c:v>6291</c:v>
                </c:pt>
                <c:pt idx="8">
                  <c:v>8158</c:v>
                </c:pt>
                <c:pt idx="11">
                  <c:v>7378</c:v>
                </c:pt>
                <c:pt idx="14">
                  <c:v>6394</c:v>
                </c:pt>
              </c:numCache>
            </c:numRef>
          </c:val>
          <c:extLst>
            <c:ext xmlns:c16="http://schemas.microsoft.com/office/drawing/2014/chart" uri="{C3380CC4-5D6E-409C-BE32-E72D297353CC}">
              <c16:uniqueId val="{00000002-0FCB-43A5-BDD2-DA1092A11C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CB-43A5-BDD2-DA1092A11C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CB-43A5-BDD2-DA1092A11C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22</c:v>
                </c:pt>
                <c:pt idx="3">
                  <c:v>13</c:v>
                </c:pt>
                <c:pt idx="6">
                  <c:v>13</c:v>
                </c:pt>
                <c:pt idx="9">
                  <c:v>12</c:v>
                </c:pt>
                <c:pt idx="12">
                  <c:v>7</c:v>
                </c:pt>
              </c:numCache>
            </c:numRef>
          </c:val>
          <c:extLst>
            <c:ext xmlns:c16="http://schemas.microsoft.com/office/drawing/2014/chart" uri="{C3380CC4-5D6E-409C-BE32-E72D297353CC}">
              <c16:uniqueId val="{00000005-0FCB-43A5-BDD2-DA1092A11C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2136</c:v>
                </c:pt>
                <c:pt idx="3">
                  <c:v>1995</c:v>
                </c:pt>
                <c:pt idx="6">
                  <c:v>1978</c:v>
                </c:pt>
                <c:pt idx="9">
                  <c:v>2109</c:v>
                </c:pt>
                <c:pt idx="12">
                  <c:v>1668</c:v>
                </c:pt>
              </c:numCache>
            </c:numRef>
          </c:val>
          <c:extLst>
            <c:ext xmlns:c16="http://schemas.microsoft.com/office/drawing/2014/chart" uri="{C3380CC4-5D6E-409C-BE32-E72D297353CC}">
              <c16:uniqueId val="{00000006-0FCB-43A5-BDD2-DA1092A11C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1183</c:v>
                </c:pt>
                <c:pt idx="3">
                  <c:v>1167</c:v>
                </c:pt>
                <c:pt idx="6">
                  <c:v>1090</c:v>
                </c:pt>
                <c:pt idx="9">
                  <c:v>1036</c:v>
                </c:pt>
                <c:pt idx="12">
                  <c:v>882</c:v>
                </c:pt>
              </c:numCache>
            </c:numRef>
          </c:val>
          <c:extLst>
            <c:ext xmlns:c16="http://schemas.microsoft.com/office/drawing/2014/chart" uri="{C3380CC4-5D6E-409C-BE32-E72D297353CC}">
              <c16:uniqueId val="{00000007-0FCB-43A5-BDD2-DA1092A11C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17385</c:v>
                </c:pt>
                <c:pt idx="3">
                  <c:v>15783</c:v>
                </c:pt>
                <c:pt idx="6">
                  <c:v>13911</c:v>
                </c:pt>
                <c:pt idx="9">
                  <c:v>13146</c:v>
                </c:pt>
                <c:pt idx="12">
                  <c:v>13917</c:v>
                </c:pt>
              </c:numCache>
            </c:numRef>
          </c:val>
          <c:extLst>
            <c:ext xmlns:c16="http://schemas.microsoft.com/office/drawing/2014/chart" uri="{C3380CC4-5D6E-409C-BE32-E72D297353CC}">
              <c16:uniqueId val="{00000008-0FCB-43A5-BDD2-DA1092A11C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2435</c:v>
                </c:pt>
                <c:pt idx="3">
                  <c:v>2401</c:v>
                </c:pt>
                <c:pt idx="6">
                  <c:v>2379</c:v>
                </c:pt>
                <c:pt idx="9">
                  <c:v>2344</c:v>
                </c:pt>
                <c:pt idx="12">
                  <c:v>2309</c:v>
                </c:pt>
              </c:numCache>
            </c:numRef>
          </c:val>
          <c:extLst>
            <c:ext xmlns:c16="http://schemas.microsoft.com/office/drawing/2014/chart" uri="{C3380CC4-5D6E-409C-BE32-E72D297353CC}">
              <c16:uniqueId val="{00000009-0FCB-43A5-BDD2-DA1092A11C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40788</c:v>
                </c:pt>
                <c:pt idx="3">
                  <c:v>41515</c:v>
                </c:pt>
                <c:pt idx="6">
                  <c:v>41900</c:v>
                </c:pt>
                <c:pt idx="9">
                  <c:v>41131</c:v>
                </c:pt>
                <c:pt idx="12">
                  <c:v>41995</c:v>
                </c:pt>
              </c:numCache>
            </c:numRef>
          </c:val>
          <c:extLst>
            <c:ext xmlns:c16="http://schemas.microsoft.com/office/drawing/2014/chart" uri="{C3380CC4-5D6E-409C-BE32-E72D297353CC}">
              <c16:uniqueId val="{0000000A-0FCB-43A5-BDD2-DA1092A11C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17705</c:v>
                </c:pt>
                <c:pt idx="2">
                  <c:v>#N/A</c:v>
                </c:pt>
                <c:pt idx="3">
                  <c:v>#N/A</c:v>
                </c:pt>
                <c:pt idx="4">
                  <c:v>14031</c:v>
                </c:pt>
                <c:pt idx="5">
                  <c:v>#N/A</c:v>
                </c:pt>
                <c:pt idx="6">
                  <c:v>#N/A</c:v>
                </c:pt>
                <c:pt idx="7">
                  <c:v>11083</c:v>
                </c:pt>
                <c:pt idx="8">
                  <c:v>#N/A</c:v>
                </c:pt>
                <c:pt idx="9">
                  <c:v>#N/A</c:v>
                </c:pt>
                <c:pt idx="10">
                  <c:v>11518</c:v>
                </c:pt>
                <c:pt idx="11">
                  <c:v>#N/A</c:v>
                </c:pt>
                <c:pt idx="12">
                  <c:v>#N/A</c:v>
                </c:pt>
                <c:pt idx="13">
                  <c:v>13881</c:v>
                </c:pt>
                <c:pt idx="14">
                  <c:v>#N/A</c:v>
                </c:pt>
              </c:numCache>
            </c:numRef>
          </c:val>
          <c:smooth val="0"/>
          <c:extLst>
            <c:ext xmlns:c16="http://schemas.microsoft.com/office/drawing/2014/chart" uri="{C3380CC4-5D6E-409C-BE32-E72D297353CC}">
              <c16:uniqueId val="{0000000B-0FCB-43A5-BDD2-DA1092A11C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5056</c:v>
                </c:pt>
                <c:pt idx="1">
                  <c:v>4545</c:v>
                </c:pt>
                <c:pt idx="2">
                  <c:v>3881</c:v>
                </c:pt>
              </c:numCache>
            </c:numRef>
          </c:val>
          <c:extLst>
            <c:ext xmlns:c16="http://schemas.microsoft.com/office/drawing/2014/chart" uri="{C3380CC4-5D6E-409C-BE32-E72D297353CC}">
              <c16:uniqueId val="{00000000-ACF9-42AC-9425-ED135C3E61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1664</c:v>
                </c:pt>
                <c:pt idx="1">
                  <c:v>1624</c:v>
                </c:pt>
                <c:pt idx="2">
                  <c:v>1155</c:v>
                </c:pt>
              </c:numCache>
            </c:numRef>
          </c:val>
          <c:extLst>
            <c:ext xmlns:c16="http://schemas.microsoft.com/office/drawing/2014/chart" uri="{C3380CC4-5D6E-409C-BE32-E72D297353CC}">
              <c16:uniqueId val="{00000001-ACF9-42AC-9425-ED135C3E61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544</c:v>
                </c:pt>
                <c:pt idx="1">
                  <c:v>526</c:v>
                </c:pt>
                <c:pt idx="2">
                  <c:v>488</c:v>
                </c:pt>
              </c:numCache>
            </c:numRef>
          </c:val>
          <c:extLst>
            <c:ext xmlns:c16="http://schemas.microsoft.com/office/drawing/2014/chart" uri="{C3380CC4-5D6E-409C-BE32-E72D297353CC}">
              <c16:uniqueId val="{00000002-ACF9-42AC-9425-ED135C3E61F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前年度より、元利償還金が増加していることから、分子の増加要因となっている。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次年度以降も公共施設の新築工事を予定しており、元利償還金の増加が見込まれる。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今後は、起債に依存した事業実施の見直しや地方債の計画的な活用により公債費の平準化を図り、実質公債費比率の上昇抑制に努める必要がある。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一般会計等に係る地方債の現在高や公営企業債等繰入見込額が増加しているほか、充当可能基金及び基準財政需要額算入見込額が減少していることにより、将来負担額の分子の増加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今後も、普通建設事業の実施に当たっては事業内容を見直し、地方債の新規発行を抑制しながら、基金への適切な積立てに努める。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埼玉県三郷市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主な要因は、財政調整基金残高が約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円減少したためである。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労働力人口の減少が税収に及ぼす影響や災害などの突発的な事態への対応、公共施設の老朽化対策に加え、社会情勢の変化に対応する事務事業の実施など突発的な財政需要に対応できるように、一定程度の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三郷インター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地区等公共施設整備基金　：三郷インター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地区およびその他隣接地区の公共施設の整備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常磐新線対策基金　　　　　　　　　　 ：常磐新線の建設及びこれに係る地域整備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被災者支援がんばろう基金　　　　　 　：災害により被害を受けた方の支援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みどりの基金　　　　　　　　　　　　 ：緑化の推進と緑の保全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公共施設整備基金：積み立てていた森林環境譲与税を活用し、都市公園や公立保育所の遊具更新や寄付金を活用し、公共施設の改修を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実施したためである。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今後も基金の目的に則り、適切に積み立て又は取り崩しを行う。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主な要因は、障害福祉サービス等の扶助費の増額やエネルギー価格高騰による公共施設等の光熱水費の増額により、一般会計への繰入額が基金積立額を上回ったためである。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市税の減収や災害などの突発的な事態への対応に加え、社会情勢の変化に対応する事務事業の実施など突発的な財政需要に対応できるよう、適切に積み立てを行う。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主な要因は、市債の償還のため取り崩しを行ったためである。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地方債の償還に必要な財源を確保し、持続的で安定な財政運営に資するため、適切な積み立てを行う。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142,152
135,186
30.13
66,711,446
61,340,648
5,138,616
29,445,212
41,995,311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主な要因は、小学校費や高齢者保健福祉費などの増額により、基準財政需要額が増加しているためである。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今後は、歳出の徹底的な見直しのほか、地方税の徴収強化対策等を図り、自主一般財源の確保に繋げ、財政基盤の強化に努める。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677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109765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92528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58057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年度決算では、前年度から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主な要因は、扶助費や公債費等の経常経費が増額となったためである。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今後は、事務事業の見直しを進め、経常経費の削減に努める。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65</xdr:row>
      <xdr:rowOff>109220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1217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90437"/>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41487</xdr:rowOff>
    </xdr:from>
    <xdr:to>
      <xdr:col>15</xdr:col>
      <xdr:colOff>82550</xdr:colOff>
      <xdr:row>62</xdr:row>
      <xdr:rowOff>60537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28487"/>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41487</xdr:rowOff>
    </xdr:from>
    <xdr:to>
      <xdr:col>11</xdr:col>
      <xdr:colOff>31750</xdr:colOff>
      <xdr:row>62</xdr:row>
      <xdr:rowOff>20320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28487"/>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9737</xdr:rowOff>
    </xdr:from>
    <xdr:to>
      <xdr:col>15</xdr:col>
      <xdr:colOff>133350</xdr:colOff>
      <xdr:row>62</xdr:row>
      <xdr:rowOff>111337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162137</xdr:rowOff>
    </xdr:from>
    <xdr:to>
      <xdr:col>11</xdr:col>
      <xdr:colOff>82550</xdr:colOff>
      <xdr:row>60</xdr:row>
      <xdr:rowOff>92287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102464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[124,450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年度決算では、前年度決算額と比較して増額となっている。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主な要因は、人件費では、職員数の増加や人事院勧告に伴う給与等の増額によるものである。また、物件費については、一般廃棄物収集運搬費等の増額によるものである。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今後は、三郷市定員適正化計画に則った職員数の適正化や各種補助金等を有効に活用し、経費削減に努める。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126774</xdr:rowOff>
    </xdr:from>
    <xdr:to>
      <xdr:col>23</xdr:col>
      <xdr:colOff>133350</xdr:colOff>
      <xdr:row>83</xdr:row>
      <xdr:rowOff>32138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85674"/>
          <a:ext cx="838200" cy="7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91075</xdr:rowOff>
    </xdr:from>
    <xdr:to>
      <xdr:col>19</xdr:col>
      <xdr:colOff>133350</xdr:colOff>
      <xdr:row>82</xdr:row>
      <xdr:rowOff>126774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49975"/>
          <a:ext cx="889000" cy="3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91075</xdr:rowOff>
    </xdr:from>
    <xdr:to>
      <xdr:col>15</xdr:col>
      <xdr:colOff>82550</xdr:colOff>
      <xdr:row>82</xdr:row>
      <xdr:rowOff>116867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49975"/>
          <a:ext cx="889000" cy="2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166501</xdr:rowOff>
    </xdr:from>
    <xdr:to>
      <xdr:col>11</xdr:col>
      <xdr:colOff>31750</xdr:colOff>
      <xdr:row>82</xdr:row>
      <xdr:rowOff>116867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53951"/>
          <a:ext cx="889000" cy="12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152788</xdr:rowOff>
    </xdr:from>
    <xdr:to>
      <xdr:col>23</xdr:col>
      <xdr:colOff>184150</xdr:colOff>
      <xdr:row>83</xdr:row>
      <xdr:rowOff>82938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169315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5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75974</xdr:rowOff>
    </xdr:from>
    <xdr:to>
      <xdr:col>19</xdr:col>
      <xdr:colOff>184150</xdr:colOff>
      <xdr:row>83</xdr:row>
      <xdr:rowOff>6124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16301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03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40275</xdr:rowOff>
    </xdr:from>
    <xdr:to>
      <xdr:col>15</xdr:col>
      <xdr:colOff>133350</xdr:colOff>
      <xdr:row>82</xdr:row>
      <xdr:rowOff>141875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152052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66067</xdr:rowOff>
    </xdr:from>
    <xdr:to>
      <xdr:col>11</xdr:col>
      <xdr:colOff>82550</xdr:colOff>
      <xdr:row>82</xdr:row>
      <xdr:rowOff>167667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6394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93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115701</xdr:rowOff>
    </xdr:from>
    <xdr:to>
      <xdr:col>7</xdr:col>
      <xdr:colOff>31750</xdr:colOff>
      <xdr:row>82</xdr:row>
      <xdr:rowOff>45851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0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56028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7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年度からのラスパイレス指数の推移について、いずれの年度も</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a:t>
          </a:r>
        </a:p>
        <a:p>
          <a:r>
            <a:rPr kumimoji="1" lang="ja-JP" altLang="en-US" sz="1300">
              <a:latin typeface="ＭＳ Ｐゴシック" panose="020B0600070205080204" pitchFamily="50" charset="-128"/>
              <a:ea typeface="ＭＳ Ｐゴシック" panose="020B0600070205080204" pitchFamily="50" charset="-128"/>
            </a:rPr>
            <a:t>職員の給与については、民間準拠を基本とする人事院勧告に基づいて、</a:t>
          </a:r>
        </a:p>
        <a:p>
          <a:r>
            <a:rPr kumimoji="1" lang="ja-JP" altLang="en-US" sz="1300">
              <a:latin typeface="ＭＳ Ｐゴシック" panose="020B0600070205080204" pitchFamily="50" charset="-128"/>
              <a:ea typeface="ＭＳ Ｐゴシック" panose="020B0600070205080204" pitchFamily="50" charset="-128"/>
            </a:rPr>
            <a:t>水準の適正化を図ることとしており、今後も、人事院勧告に準拠することを</a:t>
          </a:r>
        </a:p>
        <a:p>
          <a:r>
            <a:rPr kumimoji="1" lang="ja-JP" altLang="en-US" sz="1300">
              <a:latin typeface="ＭＳ Ｐゴシック" panose="020B0600070205080204" pitchFamily="50" charset="-128"/>
              <a:ea typeface="ＭＳ Ｐゴシック" panose="020B0600070205080204" pitchFamily="50" charset="-128"/>
            </a:rPr>
            <a:t>基本に社会経済情勢の変化や他の地方公共団体の動向等を考慮しつつ、</a:t>
          </a:r>
        </a:p>
        <a:p>
          <a:r>
            <a:rPr kumimoji="1" lang="ja-JP" altLang="en-US" sz="1300">
              <a:latin typeface="ＭＳ Ｐゴシック" panose="020B0600070205080204" pitchFamily="50" charset="-128"/>
              <a:ea typeface="ＭＳ Ｐゴシック" panose="020B0600070205080204" pitchFamily="50" charset="-128"/>
            </a:rPr>
            <a:t>引き続き適正な給与水準を維持できるよう努めていく。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141816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8597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41275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256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132291</xdr:rowOff>
    </xdr:from>
    <xdr:to>
      <xdr:col>72</xdr:col>
      <xdr:colOff>203200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055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85</xdr:row>
      <xdr:rowOff>132291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055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日時点の職員数（普通会計）は、「三郷市定員適正化計画」の計画定数</a:t>
          </a:r>
          <a:r>
            <a:rPr kumimoji="1" lang="en-US" altLang="ja-JP" sz="1300">
              <a:latin typeface="ＭＳ Ｐゴシック" panose="020B0600070205080204" pitchFamily="50" charset="-128"/>
              <a:ea typeface="ＭＳ Ｐゴシック" panose="020B0600070205080204" pitchFamily="50" charset="-128"/>
            </a:rPr>
            <a:t>909</a:t>
          </a:r>
          <a:r>
            <a:rPr kumimoji="1" lang="ja-JP" altLang="en-US" sz="1300">
              <a:latin typeface="ＭＳ Ｐゴシック" panose="020B0600070205080204" pitchFamily="50" charset="-128"/>
              <a:ea typeface="ＭＳ Ｐゴシック" panose="020B0600070205080204" pitchFamily="50" charset="-128"/>
            </a:rPr>
            <a:t>人に対し、</a:t>
          </a:r>
          <a:r>
            <a:rPr kumimoji="1" lang="en-US" altLang="ja-JP" sz="1300">
              <a:latin typeface="ＭＳ Ｐゴシック" panose="020B0600070205080204" pitchFamily="50" charset="-128"/>
              <a:ea typeface="ＭＳ Ｐゴシック" panose="020B0600070205080204" pitchFamily="50" charset="-128"/>
            </a:rPr>
            <a:t>904</a:t>
          </a:r>
          <a:r>
            <a:rPr kumimoji="1" lang="ja-JP" altLang="en-US" sz="1300">
              <a:latin typeface="ＭＳ Ｐゴシック" panose="020B0600070205080204" pitchFamily="50" charset="-128"/>
              <a:ea typeface="ＭＳ Ｐゴシック" panose="020B0600070205080204" pitchFamily="50" charset="-128"/>
            </a:rPr>
            <a:t>人と計画定数の範囲内となっており、全国、県平均を下回り、類似団体平均と同水準となっている。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49954</xdr:rowOff>
    </xdr:from>
    <xdr:to>
      <xdr:col>81</xdr:col>
      <xdr:colOff>44450</xdr:colOff>
      <xdr:row>63</xdr:row>
      <xdr:rowOff>57996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513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35878</xdr:rowOff>
    </xdr:from>
    <xdr:to>
      <xdr:col>77</xdr:col>
      <xdr:colOff>44450</xdr:colOff>
      <xdr:row>63</xdr:row>
      <xdr:rowOff>49954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3722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35878</xdr:rowOff>
    </xdr:from>
    <xdr:to>
      <xdr:col>72</xdr:col>
      <xdr:colOff>203200</xdr:colOff>
      <xdr:row>63</xdr:row>
      <xdr:rowOff>37888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3722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37888</xdr:rowOff>
    </xdr:from>
    <xdr:to>
      <xdr:col>68</xdr:col>
      <xdr:colOff>152400</xdr:colOff>
      <xdr:row>63</xdr:row>
      <xdr:rowOff>39899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3923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7196</xdr:rowOff>
    </xdr:from>
    <xdr:to>
      <xdr:col>81</xdr:col>
      <xdr:colOff>95250</xdr:colOff>
      <xdr:row>63</xdr:row>
      <xdr:rowOff>108796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150723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8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170604</xdr:rowOff>
    </xdr:from>
    <xdr:to>
      <xdr:col>77</xdr:col>
      <xdr:colOff>95250</xdr:colOff>
      <xdr:row>63</xdr:row>
      <xdr:rowOff>100754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85531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156528</xdr:rowOff>
    </xdr:from>
    <xdr:to>
      <xdr:col>73</xdr:col>
      <xdr:colOff>44450</xdr:colOff>
      <xdr:row>63</xdr:row>
      <xdr:rowOff>86678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71455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158538</xdr:rowOff>
    </xdr:from>
    <xdr:to>
      <xdr:col>68</xdr:col>
      <xdr:colOff>203200</xdr:colOff>
      <xdr:row>63</xdr:row>
      <xdr:rowOff>88688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73465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7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160549</xdr:rowOff>
    </xdr:from>
    <xdr:to>
      <xdr:col>64</xdr:col>
      <xdr:colOff>152400</xdr:colOff>
      <xdr:row>63</xdr:row>
      <xdr:rowOff>90699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75476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7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主な要因は、近年の普通建設事業費の増額に伴い、地方債の元利償還金が増加しているためである。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今後は、起債依存の事業実施の見直しや、公共施設の適正管理を視野に数値の抑制に努める。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163285</xdr:rowOff>
    </xdr:from>
    <xdr:to>
      <xdr:col>81</xdr:col>
      <xdr:colOff>44450</xdr:colOff>
      <xdr:row>43</xdr:row>
      <xdr:rowOff>72269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36418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128815</xdr:rowOff>
    </xdr:from>
    <xdr:to>
      <xdr:col>77</xdr:col>
      <xdr:colOff>44450</xdr:colOff>
      <xdr:row>42</xdr:row>
      <xdr:rowOff>163285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297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128815</xdr:rowOff>
    </xdr:from>
    <xdr:to>
      <xdr:col>72</xdr:col>
      <xdr:colOff>203200</xdr:colOff>
      <xdr:row>43</xdr:row>
      <xdr:rowOff>14817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2971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95250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871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21469</xdr:rowOff>
    </xdr:from>
    <xdr:to>
      <xdr:col>81</xdr:col>
      <xdr:colOff>95250</xdr:colOff>
      <xdr:row>43</xdr:row>
      <xdr:rowOff>123069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164996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112485</xdr:rowOff>
    </xdr:from>
    <xdr:to>
      <xdr:col>77</xdr:col>
      <xdr:colOff>95250</xdr:colOff>
      <xdr:row>43</xdr:row>
      <xdr:rowOff>42635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27412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78015</xdr:rowOff>
    </xdr:from>
    <xdr:to>
      <xdr:col>73</xdr:col>
      <xdr:colOff>44450</xdr:colOff>
      <xdr:row>43</xdr:row>
      <xdr:rowOff>8165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164392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年度決算では、前年度から</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主な要因は、財政調整基金年度末残高の減少により、充当可能基金が減少したことや、基準財政需要額算入見込額が減少したためである。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今後は、普通建設事業費の増加による地方債残高の増額も見込まれることから、新規事業だけではなく既存事業についても事業実施の適正化を図り、財政の健全化に努める。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150041</xdr:rowOff>
    </xdr:from>
    <xdr:to>
      <xdr:col>81</xdr:col>
      <xdr:colOff>44450</xdr:colOff>
      <xdr:row>18</xdr:row>
      <xdr:rowOff>109583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064691"/>
          <a:ext cx="8382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134529</xdr:rowOff>
    </xdr:from>
    <xdr:to>
      <xdr:col>77</xdr:col>
      <xdr:colOff>44450</xdr:colOff>
      <xdr:row>17</xdr:row>
      <xdr:rowOff>150041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049179"/>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134529</xdr:rowOff>
    </xdr:from>
    <xdr:to>
      <xdr:col>72</xdr:col>
      <xdr:colOff>203200</xdr:colOff>
      <xdr:row>18</xdr:row>
      <xdr:rowOff>144054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04917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144054</xdr:rowOff>
    </xdr:from>
    <xdr:to>
      <xdr:col>68</xdr:col>
      <xdr:colOff>152400</xdr:colOff>
      <xdr:row>20</xdr:row>
      <xdr:rowOff>125186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230154"/>
          <a:ext cx="889000" cy="32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58783</xdr:rowOff>
    </xdr:from>
    <xdr:to>
      <xdr:col>81</xdr:col>
      <xdr:colOff>95250</xdr:colOff>
      <xdr:row>18</xdr:row>
      <xdr:rowOff>160383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30860</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11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99241</xdr:rowOff>
    </xdr:from>
    <xdr:to>
      <xdr:col>77</xdr:col>
      <xdr:colOff>95250</xdr:colOff>
      <xdr:row>18</xdr:row>
      <xdr:rowOff>29391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01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14168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10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83729</xdr:rowOff>
    </xdr:from>
    <xdr:to>
      <xdr:col>73</xdr:col>
      <xdr:colOff>44450</xdr:colOff>
      <xdr:row>18</xdr:row>
      <xdr:rowOff>13879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9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170106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08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93254</xdr:rowOff>
    </xdr:from>
    <xdr:to>
      <xdr:col>68</xdr:col>
      <xdr:colOff>203200</xdr:colOff>
      <xdr:row>19</xdr:row>
      <xdr:rowOff>23404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1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8181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26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74386</xdr:rowOff>
    </xdr:from>
    <xdr:to>
      <xdr:col>64</xdr:col>
      <xdr:colOff>152400</xdr:colOff>
      <xdr:row>21</xdr:row>
      <xdr:rowOff>4536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50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160763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58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142,152
135,186
30.13
66,711,446
61,340,648
5,138,616
29,445,212
41,995,311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主な要因は、職員数の増加や人事院勧告に基づく手当の増額により、人件費が増額したためである。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今後は、三郷市定員適正化計画に則った市政運営に努める。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11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7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主な要因は、物価高騰による小中学校給食賄材料費の増加や人件費の上昇により指定管理料が増加したためである。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今後も物価高騰の影響を受け、物件費全体の増額が見込まれることから、事務事業の見直しや補助金等の有効活用により、経費の適正化に努める。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108712</xdr:rowOff>
    </xdr:from>
    <xdr:to>
      <xdr:col>82</xdr:col>
      <xdr:colOff>107950</xdr:colOff>
      <xdr:row>19</xdr:row>
      <xdr:rowOff>28702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9481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26416</xdr:rowOff>
    </xdr:from>
    <xdr:to>
      <xdr:col>78</xdr:col>
      <xdr:colOff>69850</xdr:colOff>
      <xdr:row>18</xdr:row>
      <xdr:rowOff>108712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125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18</xdr:row>
      <xdr:rowOff>26416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3878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97282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87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149352</xdr:rowOff>
    </xdr:from>
    <xdr:to>
      <xdr:col>82</xdr:col>
      <xdr:colOff>158750</xdr:colOff>
      <xdr:row>19</xdr:row>
      <xdr:rowOff>79502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121429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57912</xdr:rowOff>
    </xdr:from>
    <xdr:to>
      <xdr:col>78</xdr:col>
      <xdr:colOff>120650</xdr:colOff>
      <xdr:row>18</xdr:row>
      <xdr:rowOff>159512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144289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3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147066</xdr:rowOff>
    </xdr:from>
    <xdr:to>
      <xdr:col>74</xdr:col>
      <xdr:colOff>31750</xdr:colOff>
      <xdr:row>18</xdr:row>
      <xdr:rowOff>77216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61993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主な要因は、重度心身障害者医療費が微増したためである。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今後は、扶助費の伸びをふまえた財政運営を行う。</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57</xdr:row>
      <xdr:rowOff>161290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18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39370</xdr:rowOff>
    </xdr:from>
    <xdr:to>
      <xdr:col>19</xdr:col>
      <xdr:colOff>187325</xdr:colOff>
      <xdr:row>57</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12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xdr:rowOff>
    </xdr:from>
    <xdr:to>
      <xdr:col>15</xdr:col>
      <xdr:colOff>98425</xdr:colOff>
      <xdr:row>57</xdr:row>
      <xdr:rowOff>39370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7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xdr:rowOff>
    </xdr:from>
    <xdr:to>
      <xdr:col>11</xdr:col>
      <xdr:colOff>9525</xdr:colOff>
      <xdr:row>57</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73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82567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160020</xdr:rowOff>
    </xdr:from>
    <xdr:to>
      <xdr:col>15</xdr:col>
      <xdr:colOff>149225</xdr:colOff>
      <xdr:row>57</xdr:row>
      <xdr:rowOff>90170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74947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121920</xdr:rowOff>
    </xdr:from>
    <xdr:to>
      <xdr:col>11</xdr:col>
      <xdr:colOff>60325</xdr:colOff>
      <xdr:row>57</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主な要因は、国民健康保険特別会計及び後期高齢者医療特別会計への繰出金が増額したためである。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今後は各特別会計の運営適正化を図り、過度に一般会計に負担を求めることがないように努める。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39915</xdr:rowOff>
    </xdr:from>
    <xdr:to>
      <xdr:col>82</xdr:col>
      <xdr:colOff>107950</xdr:colOff>
      <xdr:row>58</xdr:row>
      <xdr:rowOff>61685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84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58</xdr:row>
      <xdr:rowOff>39915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078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135165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989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80735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98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61884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116312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主な要因は、資本費平準化債の制度改正により、企業債で起こせる額が増額となり、一般会計からの負担金が減少したためである。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今後も引き続き、負担金や補助金交付の公平化・適正化に努める。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65278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385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28702</xdr:rowOff>
    </xdr:from>
    <xdr:to>
      <xdr:col>78</xdr:col>
      <xdr:colOff>69850</xdr:colOff>
      <xdr:row>35</xdr:row>
      <xdr:rowOff>65278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294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28702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020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19558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020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主な要因は、中学校校舎改修事業や通信指令施設管理事業の償還により、公債費が増加したためである。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今後は、起債依存の事業実施の見直し等を図り、数値の抑制に努める。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163576</xdr:rowOff>
    </xdr:from>
    <xdr:to>
      <xdr:col>24</xdr:col>
      <xdr:colOff>25400</xdr:colOff>
      <xdr:row>79</xdr:row>
      <xdr:rowOff>10413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536676"/>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163576</xdr:rowOff>
    </xdr:from>
    <xdr:to>
      <xdr:col>19</xdr:col>
      <xdr:colOff>187325</xdr:colOff>
      <xdr:row>79</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5366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79</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454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79</xdr:row>
      <xdr:rowOff>10413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54380"/>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131063</xdr:rowOff>
    </xdr:from>
    <xdr:to>
      <xdr:col>24</xdr:col>
      <xdr:colOff>76200</xdr:colOff>
      <xdr:row>79</xdr:row>
      <xdr:rowOff>61213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103140</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112776</xdr:rowOff>
    </xdr:from>
    <xdr:to>
      <xdr:col>20</xdr:col>
      <xdr:colOff>38100</xdr:colOff>
      <xdr:row>79</xdr:row>
      <xdr:rowOff>42926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27703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131063</xdr:rowOff>
    </xdr:from>
    <xdr:to>
      <xdr:col>6</xdr:col>
      <xdr:colOff>171450</xdr:colOff>
      <xdr:row>79</xdr:row>
      <xdr:rowOff>61213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45990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　前年度より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ポイント増加しており、類似団体平均値と比較しても増加している。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主な要因は、人事院勧告による人件費の増額や各種福祉サービス利用者の増加による扶助費の増額のためである。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今後は、歳出の徹底的な見直しを図り、持続可能で安定した財政運営に努める。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73661</xdr:rowOff>
    </xdr:from>
    <xdr:to>
      <xdr:col>82</xdr:col>
      <xdr:colOff>107950</xdr:colOff>
      <xdr:row>79</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46761"/>
          <a:ext cx="8382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78</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34339"/>
          <a:ext cx="889000" cy="31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xdr:rowOff>
    </xdr:from>
    <xdr:to>
      <xdr:col>73</xdr:col>
      <xdr:colOff>180975</xdr:colOff>
      <xdr:row>76</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67640"/>
          <a:ext cx="889000" cy="26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xdr:rowOff>
    </xdr:from>
    <xdr:to>
      <xdr:col>69</xdr:col>
      <xdr:colOff>92075</xdr:colOff>
      <xdr:row>76</xdr:row>
      <xdr:rowOff>58420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676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64770</xdr:rowOff>
    </xdr:from>
    <xdr:to>
      <xdr:col>82</xdr:col>
      <xdr:colOff>158750</xdr:colOff>
      <xdr:row>79</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36847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22861</xdr:rowOff>
    </xdr:from>
    <xdr:to>
      <xdr:col>78</xdr:col>
      <xdr:colOff>120650</xdr:colOff>
      <xdr:row>78</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109238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69867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埼玉県三郷市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21387</xdr:rowOff>
    </xdr:from>
    <xdr:to>
      <xdr:col>29</xdr:col>
      <xdr:colOff>127000</xdr:colOff>
      <xdr:row>18</xdr:row>
      <xdr:rowOff>108464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5112"/>
          <a:ext cx="647700" cy="87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108464</xdr:rowOff>
    </xdr:from>
    <xdr:to>
      <xdr:col>26</xdr:col>
      <xdr:colOff>50800</xdr:colOff>
      <xdr:row>18</xdr:row>
      <xdr:rowOff>146374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2189"/>
          <a:ext cx="698500" cy="37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141631</xdr:rowOff>
    </xdr:from>
    <xdr:to>
      <xdr:col>22</xdr:col>
      <xdr:colOff>114300</xdr:colOff>
      <xdr:row>18</xdr:row>
      <xdr:rowOff>146374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75356"/>
          <a:ext cx="698500" cy="4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141631</xdr:rowOff>
    </xdr:from>
    <xdr:to>
      <xdr:col>18</xdr:col>
      <xdr:colOff>177800</xdr:colOff>
      <xdr:row>19</xdr:row>
      <xdr:rowOff>5842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5356"/>
          <a:ext cx="698500" cy="3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142037</xdr:rowOff>
    </xdr:from>
    <xdr:to>
      <xdr:col>29</xdr:col>
      <xdr:colOff>177800</xdr:colOff>
      <xdr:row>18</xdr:row>
      <xdr:rowOff>72187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4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114114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6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57664</xdr:rowOff>
    </xdr:from>
    <xdr:to>
      <xdr:col>26</xdr:col>
      <xdr:colOff>101600</xdr:colOff>
      <xdr:row>18</xdr:row>
      <xdr:rowOff>159264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1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144041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7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95574</xdr:rowOff>
    </xdr:from>
    <xdr:to>
      <xdr:col>22</xdr:col>
      <xdr:colOff>165100</xdr:colOff>
      <xdr:row>19</xdr:row>
      <xdr:rowOff>25724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9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10501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90830</xdr:rowOff>
    </xdr:from>
    <xdr:to>
      <xdr:col>19</xdr:col>
      <xdr:colOff>38100</xdr:colOff>
      <xdr:row>19</xdr:row>
      <xdr:rowOff>20980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4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5758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126492</xdr:rowOff>
    </xdr:from>
    <xdr:to>
      <xdr:col>15</xdr:col>
      <xdr:colOff>101600</xdr:colOff>
      <xdr:row>19</xdr:row>
      <xdr:rowOff>56642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0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41419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252464</xdr:rowOff>
    </xdr:from>
    <xdr:to>
      <xdr:col>29</xdr:col>
      <xdr:colOff>127000</xdr:colOff>
      <xdr:row>34</xdr:row>
      <xdr:rowOff>301231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19914"/>
          <a:ext cx="647700" cy="48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301231</xdr:rowOff>
    </xdr:from>
    <xdr:to>
      <xdr:col>26</xdr:col>
      <xdr:colOff>50800</xdr:colOff>
      <xdr:row>35</xdr:row>
      <xdr:rowOff>3556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68681"/>
          <a:ext cx="698500" cy="45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3556</xdr:rowOff>
    </xdr:from>
    <xdr:to>
      <xdr:col>22</xdr:col>
      <xdr:colOff>114300</xdr:colOff>
      <xdr:row>35</xdr:row>
      <xdr:rowOff>90195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13906"/>
          <a:ext cx="698500" cy="86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53848</xdr:rowOff>
    </xdr:from>
    <xdr:to>
      <xdr:col>18</xdr:col>
      <xdr:colOff>177800</xdr:colOff>
      <xdr:row>35</xdr:row>
      <xdr:rowOff>90195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64198"/>
          <a:ext cx="698500" cy="36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201663</xdr:rowOff>
    </xdr:from>
    <xdr:to>
      <xdr:col>29</xdr:col>
      <xdr:colOff>177800</xdr:colOff>
      <xdr:row>34</xdr:row>
      <xdr:rowOff>303264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6911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46740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250431</xdr:rowOff>
    </xdr:from>
    <xdr:to>
      <xdr:col>26</xdr:col>
      <xdr:colOff>101600</xdr:colOff>
      <xdr:row>35</xdr:row>
      <xdr:rowOff>9131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17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19308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86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295656</xdr:rowOff>
    </xdr:from>
    <xdr:to>
      <xdr:col>22</xdr:col>
      <xdr:colOff>165100</xdr:colOff>
      <xdr:row>35</xdr:row>
      <xdr:rowOff>54356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63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64533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3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39395</xdr:rowOff>
    </xdr:from>
    <xdr:to>
      <xdr:col>19</xdr:col>
      <xdr:colOff>38100</xdr:colOff>
      <xdr:row>35</xdr:row>
      <xdr:rowOff>140995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49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151172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1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3048</xdr:rowOff>
    </xdr:from>
    <xdr:to>
      <xdr:col>15</xdr:col>
      <xdr:colOff>101600</xdr:colOff>
      <xdr:row>35</xdr:row>
      <xdr:rowOff>104648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1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114825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8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142,152
135,186
30.13
66,711,446
61,340,648
5,138,616
29,445,212
41,995,311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15799</xdr:rowOff>
    </xdr:from>
    <xdr:to>
      <xdr:col>24</xdr:col>
      <xdr:colOff>63500</xdr:colOff>
      <xdr:row>36</xdr:row>
      <xdr:rowOff>96540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87999"/>
          <a:ext cx="838200" cy="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96540</xdr:rowOff>
    </xdr:from>
    <xdr:to>
      <xdr:col>19</xdr:col>
      <xdr:colOff>177800</xdr:colOff>
      <xdr:row>36</xdr:row>
      <xdr:rowOff>145209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68740"/>
          <a:ext cx="889000" cy="4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127744</xdr:rowOff>
    </xdr:from>
    <xdr:to>
      <xdr:col>15</xdr:col>
      <xdr:colOff>50800</xdr:colOff>
      <xdr:row>36</xdr:row>
      <xdr:rowOff>145209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299944"/>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127744</xdr:rowOff>
    </xdr:from>
    <xdr:to>
      <xdr:col>10</xdr:col>
      <xdr:colOff>114300</xdr:colOff>
      <xdr:row>37</xdr:row>
      <xdr:rowOff>5557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99944"/>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136449</xdr:rowOff>
    </xdr:from>
    <xdr:to>
      <xdr:col>24</xdr:col>
      <xdr:colOff>114300</xdr:colOff>
      <xdr:row>36</xdr:row>
      <xdr:rowOff>66599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3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114876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1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45740</xdr:rowOff>
    </xdr:from>
    <xdr:to>
      <xdr:col>20</xdr:col>
      <xdr:colOff>38100</xdr:colOff>
      <xdr:row>36</xdr:row>
      <xdr:rowOff>147340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1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138467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94409</xdr:rowOff>
    </xdr:from>
    <xdr:to>
      <xdr:col>15</xdr:col>
      <xdr:colOff>101600</xdr:colOff>
      <xdr:row>37</xdr:row>
      <xdr:rowOff>24559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15686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5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76944</xdr:rowOff>
    </xdr:from>
    <xdr:to>
      <xdr:col>10</xdr:col>
      <xdr:colOff>165100</xdr:colOff>
      <xdr:row>37</xdr:row>
      <xdr:rowOff>7094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4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169671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126207</xdr:rowOff>
    </xdr:from>
    <xdr:to>
      <xdr:col>6</xdr:col>
      <xdr:colOff>38100</xdr:colOff>
      <xdr:row>37</xdr:row>
      <xdr:rowOff>56357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47484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9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160290</xdr:rowOff>
    </xdr:from>
    <xdr:to>
      <xdr:col>24</xdr:col>
      <xdr:colOff>63500</xdr:colOff>
      <xdr:row>57</xdr:row>
      <xdr:rowOff>161629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2940"/>
          <a:ext cx="8382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161629</xdr:rowOff>
    </xdr:from>
    <xdr:to>
      <xdr:col>19</xdr:col>
      <xdr:colOff>177800</xdr:colOff>
      <xdr:row>57</xdr:row>
      <xdr:rowOff>166528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3427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136369</xdr:rowOff>
    </xdr:from>
    <xdr:to>
      <xdr:col>15</xdr:col>
      <xdr:colOff>50800</xdr:colOff>
      <xdr:row>57</xdr:row>
      <xdr:rowOff>166528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09019"/>
          <a:ext cx="889000" cy="3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136369</xdr:rowOff>
    </xdr:from>
    <xdr:to>
      <xdr:col>10</xdr:col>
      <xdr:colOff>114300</xdr:colOff>
      <xdr:row>58</xdr:row>
      <xdr:rowOff>89522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9019"/>
          <a:ext cx="889000" cy="12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109490</xdr:rowOff>
    </xdr:from>
    <xdr:to>
      <xdr:col>24</xdr:col>
      <xdr:colOff>114300</xdr:colOff>
      <xdr:row>58</xdr:row>
      <xdr:rowOff>39640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87917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110829</xdr:rowOff>
    </xdr:from>
    <xdr:to>
      <xdr:col>20</xdr:col>
      <xdr:colOff>38100</xdr:colOff>
      <xdr:row>58</xdr:row>
      <xdr:rowOff>40979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32106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115728</xdr:rowOff>
    </xdr:from>
    <xdr:to>
      <xdr:col>15</xdr:col>
      <xdr:colOff>101600</xdr:colOff>
      <xdr:row>58</xdr:row>
      <xdr:rowOff>45878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37005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85569</xdr:rowOff>
    </xdr:from>
    <xdr:to>
      <xdr:col>10</xdr:col>
      <xdr:colOff>165100</xdr:colOff>
      <xdr:row>58</xdr:row>
      <xdr:rowOff>15719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5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38722</xdr:rowOff>
    </xdr:from>
    <xdr:to>
      <xdr:col>6</xdr:col>
      <xdr:colOff>38100</xdr:colOff>
      <xdr:row>58</xdr:row>
      <xdr:rowOff>140322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131449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48660</xdr:rowOff>
    </xdr:from>
    <xdr:to>
      <xdr:col>24</xdr:col>
      <xdr:colOff>63500</xdr:colOff>
      <xdr:row>75</xdr:row>
      <xdr:rowOff>126612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07410"/>
          <a:ext cx="8382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126612</xdr:rowOff>
    </xdr:from>
    <xdr:to>
      <xdr:col>19</xdr:col>
      <xdr:colOff>177800</xdr:colOff>
      <xdr:row>75</xdr:row>
      <xdr:rowOff>155817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985362"/>
          <a:ext cx="889000" cy="2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155817</xdr:rowOff>
    </xdr:from>
    <xdr:to>
      <xdr:col>15</xdr:col>
      <xdr:colOff>50800</xdr:colOff>
      <xdr:row>75</xdr:row>
      <xdr:rowOff>168675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14567"/>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146616</xdr:rowOff>
    </xdr:from>
    <xdr:to>
      <xdr:col>10</xdr:col>
      <xdr:colOff>114300</xdr:colOff>
      <xdr:row>75</xdr:row>
      <xdr:rowOff>168675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005366"/>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34180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169310</xdr:rowOff>
    </xdr:from>
    <xdr:to>
      <xdr:col>24</xdr:col>
      <xdr:colOff>114300</xdr:colOff>
      <xdr:row>75</xdr:row>
      <xdr:rowOff>99460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8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20737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0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75812</xdr:rowOff>
    </xdr:from>
    <xdr:to>
      <xdr:col>20</xdr:col>
      <xdr:colOff>38100</xdr:colOff>
      <xdr:row>76</xdr:row>
      <xdr:rowOff>5962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3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22489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70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105016</xdr:rowOff>
    </xdr:from>
    <xdr:to>
      <xdr:col>15</xdr:col>
      <xdr:colOff>101600</xdr:colOff>
      <xdr:row>76</xdr:row>
      <xdr:rowOff>35167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9637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51693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7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117875</xdr:rowOff>
    </xdr:from>
    <xdr:to>
      <xdr:col>10</xdr:col>
      <xdr:colOff>165100</xdr:colOff>
      <xdr:row>76</xdr:row>
      <xdr:rowOff>48025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9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64552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75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95815</xdr:rowOff>
    </xdr:from>
    <xdr:to>
      <xdr:col>6</xdr:col>
      <xdr:colOff>38100</xdr:colOff>
      <xdr:row>76</xdr:row>
      <xdr:rowOff>25964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545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42492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7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4469</xdr:rowOff>
    </xdr:from>
    <xdr:to>
      <xdr:col>24</xdr:col>
      <xdr:colOff>63500</xdr:colOff>
      <xdr:row>97</xdr:row>
      <xdr:rowOff>99924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35119"/>
          <a:ext cx="838200" cy="9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99924</xdr:rowOff>
    </xdr:from>
    <xdr:to>
      <xdr:col>19</xdr:col>
      <xdr:colOff>177800</xdr:colOff>
      <xdr:row>97</xdr:row>
      <xdr:rowOff>163145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30574"/>
          <a:ext cx="889000" cy="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89453</xdr:rowOff>
    </xdr:from>
    <xdr:to>
      <xdr:col>15</xdr:col>
      <xdr:colOff>50800</xdr:colOff>
      <xdr:row>97</xdr:row>
      <xdr:rowOff>163145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20103"/>
          <a:ext cx="889000" cy="7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89453</xdr:rowOff>
    </xdr:from>
    <xdr:to>
      <xdr:col>10</xdr:col>
      <xdr:colOff>114300</xdr:colOff>
      <xdr:row>98</xdr:row>
      <xdr:rowOff>89784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20103"/>
          <a:ext cx="889000" cy="1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125119</xdr:rowOff>
    </xdr:from>
    <xdr:to>
      <xdr:col>24</xdr:col>
      <xdr:colOff>114300</xdr:colOff>
      <xdr:row>97</xdr:row>
      <xdr:rowOff>55269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8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103546</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6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49124</xdr:rowOff>
    </xdr:from>
    <xdr:to>
      <xdr:col>20</xdr:col>
      <xdr:colOff>38100</xdr:colOff>
      <xdr:row>97</xdr:row>
      <xdr:rowOff>150724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141851</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77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112345</xdr:rowOff>
    </xdr:from>
    <xdr:to>
      <xdr:col>15</xdr:col>
      <xdr:colOff>101600</xdr:colOff>
      <xdr:row>98</xdr:row>
      <xdr:rowOff>42495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7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33622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83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38653</xdr:rowOff>
    </xdr:from>
    <xdr:to>
      <xdr:col>10</xdr:col>
      <xdr:colOff>165100</xdr:colOff>
      <xdr:row>97</xdr:row>
      <xdr:rowOff>140253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131380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76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38984</xdr:rowOff>
    </xdr:from>
    <xdr:to>
      <xdr:col>6</xdr:col>
      <xdr:colOff>38100</xdr:colOff>
      <xdr:row>98</xdr:row>
      <xdr:rowOff>140584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131711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93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99543</xdr:rowOff>
    </xdr:from>
    <xdr:to>
      <xdr:col>55</xdr:col>
      <xdr:colOff>0</xdr:colOff>
      <xdr:row>37</xdr:row>
      <xdr:rowOff>105595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443193"/>
          <a:ext cx="838200" cy="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34577</xdr:rowOff>
    </xdr:from>
    <xdr:to>
      <xdr:col>50</xdr:col>
      <xdr:colOff>114300</xdr:colOff>
      <xdr:row>37</xdr:row>
      <xdr:rowOff>99543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78227"/>
          <a:ext cx="889000" cy="6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34577</xdr:rowOff>
    </xdr:from>
    <xdr:to>
      <xdr:col>45</xdr:col>
      <xdr:colOff>177800</xdr:colOff>
      <xdr:row>37</xdr:row>
      <xdr:rowOff>118897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78227"/>
          <a:ext cx="889000" cy="8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70227</xdr:rowOff>
    </xdr:from>
    <xdr:to>
      <xdr:col>41</xdr:col>
      <xdr:colOff>50800</xdr:colOff>
      <xdr:row>37</xdr:row>
      <xdr:rowOff>118897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385177"/>
          <a:ext cx="889000" cy="107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54795</xdr:rowOff>
    </xdr:from>
    <xdr:to>
      <xdr:col>55</xdr:col>
      <xdr:colOff>50800</xdr:colOff>
      <xdr:row>37</xdr:row>
      <xdr:rowOff>156395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141172</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48743</xdr:rowOff>
    </xdr:from>
    <xdr:to>
      <xdr:col>50</xdr:col>
      <xdr:colOff>165100</xdr:colOff>
      <xdr:row>37</xdr:row>
      <xdr:rowOff>150343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9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141470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8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155227</xdr:rowOff>
    </xdr:from>
    <xdr:to>
      <xdr:col>46</xdr:col>
      <xdr:colOff>38100</xdr:colOff>
      <xdr:row>37</xdr:row>
      <xdr:rowOff>85377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76504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2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68097</xdr:rowOff>
    </xdr:from>
    <xdr:to>
      <xdr:col>41</xdr:col>
      <xdr:colOff>101600</xdr:colOff>
      <xdr:row>37</xdr:row>
      <xdr:rowOff>169697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4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160824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5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19427</xdr:rowOff>
    </xdr:from>
    <xdr:to>
      <xdr:col>36</xdr:col>
      <xdr:colOff>165100</xdr:colOff>
      <xdr:row>31</xdr:row>
      <xdr:rowOff>121027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33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112154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42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129772</xdr:rowOff>
    </xdr:from>
    <xdr:to>
      <xdr:col>55</xdr:col>
      <xdr:colOff>0</xdr:colOff>
      <xdr:row>57</xdr:row>
      <xdr:rowOff>72143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30972"/>
          <a:ext cx="838200" cy="1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142291</xdr:rowOff>
    </xdr:from>
    <xdr:to>
      <xdr:col>50</xdr:col>
      <xdr:colOff>114300</xdr:colOff>
      <xdr:row>57</xdr:row>
      <xdr:rowOff>72143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43491"/>
          <a:ext cx="889000" cy="10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142291</xdr:rowOff>
    </xdr:from>
    <xdr:to>
      <xdr:col>45</xdr:col>
      <xdr:colOff>177800</xdr:colOff>
      <xdr:row>57</xdr:row>
      <xdr:rowOff>119964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43491"/>
          <a:ext cx="889000" cy="14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104496</xdr:rowOff>
    </xdr:from>
    <xdr:to>
      <xdr:col>41</xdr:col>
      <xdr:colOff>50800</xdr:colOff>
      <xdr:row>57</xdr:row>
      <xdr:rowOff>119964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77146"/>
          <a:ext cx="8890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78972</xdr:rowOff>
    </xdr:from>
    <xdr:to>
      <xdr:col>55</xdr:col>
      <xdr:colOff>50800</xdr:colOff>
      <xdr:row>57</xdr:row>
      <xdr:rowOff>9122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8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57399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5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21343</xdr:rowOff>
    </xdr:from>
    <xdr:to>
      <xdr:col>50</xdr:col>
      <xdr:colOff>165100</xdr:colOff>
      <xdr:row>57</xdr:row>
      <xdr:rowOff>122943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9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114070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8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91491</xdr:rowOff>
    </xdr:from>
    <xdr:to>
      <xdr:col>46</xdr:col>
      <xdr:colOff>38100</xdr:colOff>
      <xdr:row>57</xdr:row>
      <xdr:rowOff>21641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38168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46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69164</xdr:rowOff>
    </xdr:from>
    <xdr:to>
      <xdr:col>41</xdr:col>
      <xdr:colOff>101600</xdr:colOff>
      <xdr:row>57</xdr:row>
      <xdr:rowOff>170764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161891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53696</xdr:rowOff>
    </xdr:from>
    <xdr:to>
      <xdr:col>36</xdr:col>
      <xdr:colOff>165100</xdr:colOff>
      <xdr:row>57</xdr:row>
      <xdr:rowOff>155296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146423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119492</xdr:rowOff>
    </xdr:from>
    <xdr:to>
      <xdr:col>55</xdr:col>
      <xdr:colOff>0</xdr:colOff>
      <xdr:row>77</xdr:row>
      <xdr:rowOff>46659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978242"/>
          <a:ext cx="838200" cy="2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138374</xdr:rowOff>
    </xdr:from>
    <xdr:to>
      <xdr:col>50</xdr:col>
      <xdr:colOff>114300</xdr:colOff>
      <xdr:row>77</xdr:row>
      <xdr:rowOff>46659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168574"/>
          <a:ext cx="889000" cy="7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138374</xdr:rowOff>
    </xdr:from>
    <xdr:to>
      <xdr:col>45</xdr:col>
      <xdr:colOff>177800</xdr:colOff>
      <xdr:row>77</xdr:row>
      <xdr:rowOff>134443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168574"/>
          <a:ext cx="889000" cy="16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134443</xdr:rowOff>
    </xdr:from>
    <xdr:to>
      <xdr:col>41</xdr:col>
      <xdr:colOff>50800</xdr:colOff>
      <xdr:row>78</xdr:row>
      <xdr:rowOff>38545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36093"/>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68692</xdr:rowOff>
    </xdr:from>
    <xdr:to>
      <xdr:col>55</xdr:col>
      <xdr:colOff>50800</xdr:colOff>
      <xdr:row>75</xdr:row>
      <xdr:rowOff>170292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92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91569</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77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167309</xdr:rowOff>
    </xdr:from>
    <xdr:to>
      <xdr:col>50</xdr:col>
      <xdr:colOff>165100</xdr:colOff>
      <xdr:row>77</xdr:row>
      <xdr:rowOff>97459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1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113986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97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87574</xdr:rowOff>
    </xdr:from>
    <xdr:to>
      <xdr:col>46</xdr:col>
      <xdr:colOff>38100</xdr:colOff>
      <xdr:row>77</xdr:row>
      <xdr:rowOff>17724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11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34251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89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83643</xdr:rowOff>
    </xdr:from>
    <xdr:to>
      <xdr:col>41</xdr:col>
      <xdr:colOff>101600</xdr:colOff>
      <xdr:row>78</xdr:row>
      <xdr:rowOff>13793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4920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37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159195</xdr:rowOff>
    </xdr:from>
    <xdr:to>
      <xdr:col>36</xdr:col>
      <xdr:colOff>165100</xdr:colOff>
      <xdr:row>78</xdr:row>
      <xdr:rowOff>89345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80472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5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34110</xdr:rowOff>
    </xdr:from>
    <xdr:to>
      <xdr:col>55</xdr:col>
      <xdr:colOff>0</xdr:colOff>
      <xdr:row>96</xdr:row>
      <xdr:rowOff>36671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493310"/>
          <a:ext cx="8382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126350</xdr:rowOff>
    </xdr:from>
    <xdr:to>
      <xdr:col>50</xdr:col>
      <xdr:colOff>114300</xdr:colOff>
      <xdr:row>96</xdr:row>
      <xdr:rowOff>36671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14100"/>
          <a:ext cx="889000" cy="8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126350</xdr:rowOff>
    </xdr:from>
    <xdr:to>
      <xdr:col>45</xdr:col>
      <xdr:colOff>177800</xdr:colOff>
      <xdr:row>96</xdr:row>
      <xdr:rowOff>155153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14100"/>
          <a:ext cx="889000" cy="20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169556</xdr:rowOff>
    </xdr:from>
    <xdr:to>
      <xdr:col>41</xdr:col>
      <xdr:colOff>50800</xdr:colOff>
      <xdr:row>96</xdr:row>
      <xdr:rowOff>155153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57306"/>
          <a:ext cx="889000" cy="15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154760</xdr:rowOff>
    </xdr:from>
    <xdr:to>
      <xdr:col>55</xdr:col>
      <xdr:colOff>50800</xdr:colOff>
      <xdr:row>96</xdr:row>
      <xdr:rowOff>84910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4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133187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2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157321</xdr:rowOff>
    </xdr:from>
    <xdr:to>
      <xdr:col>50</xdr:col>
      <xdr:colOff>165100</xdr:colOff>
      <xdr:row>96</xdr:row>
      <xdr:rowOff>87471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78598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75550</xdr:rowOff>
    </xdr:from>
    <xdr:to>
      <xdr:col>46</xdr:col>
      <xdr:colOff>38100</xdr:colOff>
      <xdr:row>96</xdr:row>
      <xdr:rowOff>5700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36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22227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13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104353</xdr:rowOff>
    </xdr:from>
    <xdr:to>
      <xdr:col>41</xdr:col>
      <xdr:colOff>101600</xdr:colOff>
      <xdr:row>97</xdr:row>
      <xdr:rowOff>34503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6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25630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5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118756</xdr:rowOff>
    </xdr:from>
    <xdr:to>
      <xdr:col>36</xdr:col>
      <xdr:colOff>165100</xdr:colOff>
      <xdr:row>96</xdr:row>
      <xdr:rowOff>48906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0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40033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49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17628</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3272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138278</xdr:rowOff>
    </xdr:from>
    <xdr:to>
      <xdr:col>67</xdr:col>
      <xdr:colOff>101600</xdr:colOff>
      <xdr:row>38</xdr:row>
      <xdr:rowOff>68428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59555</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91770</xdr:rowOff>
    </xdr:from>
    <xdr:to>
      <xdr:col>85</xdr:col>
      <xdr:colOff>127000</xdr:colOff>
      <xdr:row>75</xdr:row>
      <xdr:rowOff>111144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950520"/>
          <a:ext cx="8382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111144</xdr:rowOff>
    </xdr:from>
    <xdr:to>
      <xdr:col>81</xdr:col>
      <xdr:colOff>50800</xdr:colOff>
      <xdr:row>75</xdr:row>
      <xdr:rowOff>115468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969894"/>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115468</xdr:rowOff>
    </xdr:from>
    <xdr:to>
      <xdr:col>76</xdr:col>
      <xdr:colOff>114300</xdr:colOff>
      <xdr:row>75</xdr:row>
      <xdr:rowOff>151567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974218"/>
          <a:ext cx="889000" cy="3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135757</xdr:rowOff>
    </xdr:from>
    <xdr:to>
      <xdr:col>71</xdr:col>
      <xdr:colOff>177800</xdr:colOff>
      <xdr:row>75</xdr:row>
      <xdr:rowOff>151567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2994507"/>
          <a:ext cx="889000" cy="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40970</xdr:rowOff>
    </xdr:from>
    <xdr:to>
      <xdr:col>85</xdr:col>
      <xdr:colOff>177800</xdr:colOff>
      <xdr:row>75</xdr:row>
      <xdr:rowOff>142570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8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63847</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75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60344</xdr:rowOff>
    </xdr:from>
    <xdr:to>
      <xdr:col>81</xdr:col>
      <xdr:colOff>101600</xdr:colOff>
      <xdr:row>75</xdr:row>
      <xdr:rowOff>161944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9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153071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1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64668</xdr:rowOff>
    </xdr:from>
    <xdr:to>
      <xdr:col>76</xdr:col>
      <xdr:colOff>165100</xdr:colOff>
      <xdr:row>75</xdr:row>
      <xdr:rowOff>166269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234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157396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1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100768</xdr:rowOff>
    </xdr:from>
    <xdr:to>
      <xdr:col>72</xdr:col>
      <xdr:colOff>38100</xdr:colOff>
      <xdr:row>76</xdr:row>
      <xdr:rowOff>30919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595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22044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05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84957</xdr:rowOff>
    </xdr:from>
    <xdr:to>
      <xdr:col>67</xdr:col>
      <xdr:colOff>101600</xdr:colOff>
      <xdr:row>76</xdr:row>
      <xdr:rowOff>15106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437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6233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3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144711</xdr:rowOff>
    </xdr:from>
    <xdr:to>
      <xdr:col>85</xdr:col>
      <xdr:colOff>127000</xdr:colOff>
      <xdr:row>98</xdr:row>
      <xdr:rowOff>22954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775361"/>
          <a:ext cx="838200" cy="4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136454</xdr:rowOff>
    </xdr:from>
    <xdr:to>
      <xdr:col>81</xdr:col>
      <xdr:colOff>50800</xdr:colOff>
      <xdr:row>97</xdr:row>
      <xdr:rowOff>144711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767104"/>
          <a:ext cx="889000" cy="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129710</xdr:rowOff>
    </xdr:from>
    <xdr:to>
      <xdr:col>76</xdr:col>
      <xdr:colOff>114300</xdr:colOff>
      <xdr:row>97</xdr:row>
      <xdr:rowOff>136454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60360"/>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129710</xdr:rowOff>
    </xdr:from>
    <xdr:to>
      <xdr:col>71</xdr:col>
      <xdr:colOff>177800</xdr:colOff>
      <xdr:row>98</xdr:row>
      <xdr:rowOff>59438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60360"/>
          <a:ext cx="889000" cy="10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143604</xdr:rowOff>
    </xdr:from>
    <xdr:to>
      <xdr:col>85</xdr:col>
      <xdr:colOff>177800</xdr:colOff>
      <xdr:row>98</xdr:row>
      <xdr:rowOff>73754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7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102981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93911</xdr:rowOff>
    </xdr:from>
    <xdr:to>
      <xdr:col>81</xdr:col>
      <xdr:colOff>101600</xdr:colOff>
      <xdr:row>98</xdr:row>
      <xdr:rowOff>24061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40588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9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85654</xdr:rowOff>
    </xdr:from>
    <xdr:to>
      <xdr:col>76</xdr:col>
      <xdr:colOff>165100</xdr:colOff>
      <xdr:row>98</xdr:row>
      <xdr:rowOff>15804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1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32331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9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78910</xdr:rowOff>
    </xdr:from>
    <xdr:to>
      <xdr:col>72</xdr:col>
      <xdr:colOff>38100</xdr:colOff>
      <xdr:row>98</xdr:row>
      <xdr:rowOff>9060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0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25587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8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8638</xdr:rowOff>
    </xdr:from>
    <xdr:to>
      <xdr:col>67</xdr:col>
      <xdr:colOff>101600</xdr:colOff>
      <xdr:row>98</xdr:row>
      <xdr:rowOff>110238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126765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7017</xdr:rowOff>
    </xdr:from>
    <xdr:to>
      <xdr:col>116</xdr:col>
      <xdr:colOff>63500</xdr:colOff>
      <xdr:row>59</xdr:row>
      <xdr:rowOff>8198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22567"/>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5588</xdr:rowOff>
    </xdr:from>
    <xdr:to>
      <xdr:col>111</xdr:col>
      <xdr:colOff>177800</xdr:colOff>
      <xdr:row>59</xdr:row>
      <xdr:rowOff>7017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21138"/>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5588</xdr:rowOff>
    </xdr:from>
    <xdr:to>
      <xdr:col>107</xdr:col>
      <xdr:colOff>50800</xdr:colOff>
      <xdr:row>59</xdr:row>
      <xdr:rowOff>5721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21138"/>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170714</xdr:rowOff>
    </xdr:from>
    <xdr:to>
      <xdr:col>102</xdr:col>
      <xdr:colOff>114300</xdr:colOff>
      <xdr:row>59</xdr:row>
      <xdr:rowOff>5721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14814"/>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128848</xdr:rowOff>
    </xdr:from>
    <xdr:to>
      <xdr:col>116</xdr:col>
      <xdr:colOff>114300</xdr:colOff>
      <xdr:row>59</xdr:row>
      <xdr:rowOff>58998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65536</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0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127667</xdr:rowOff>
    </xdr:from>
    <xdr:to>
      <xdr:col>112</xdr:col>
      <xdr:colOff>38100</xdr:colOff>
      <xdr:row>59</xdr:row>
      <xdr:rowOff>57817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48944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6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126238</xdr:rowOff>
    </xdr:from>
    <xdr:to>
      <xdr:col>107</xdr:col>
      <xdr:colOff>101600</xdr:colOff>
      <xdr:row>59</xdr:row>
      <xdr:rowOff>56388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47515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6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126371</xdr:rowOff>
    </xdr:from>
    <xdr:to>
      <xdr:col>102</xdr:col>
      <xdr:colOff>165100</xdr:colOff>
      <xdr:row>59</xdr:row>
      <xdr:rowOff>56521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47648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16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119914</xdr:rowOff>
    </xdr:from>
    <xdr:to>
      <xdr:col>98</xdr:col>
      <xdr:colOff>38100</xdr:colOff>
      <xdr:row>59</xdr:row>
      <xdr:rowOff>50064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41191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15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107893</xdr:rowOff>
    </xdr:from>
    <xdr:to>
      <xdr:col>116</xdr:col>
      <xdr:colOff>63500</xdr:colOff>
      <xdr:row>76</xdr:row>
      <xdr:rowOff>146917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138093"/>
          <a:ext cx="838200" cy="3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146917</xdr:rowOff>
    </xdr:from>
    <xdr:to>
      <xdr:col>111</xdr:col>
      <xdr:colOff>177800</xdr:colOff>
      <xdr:row>77</xdr:row>
      <xdr:rowOff>46692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177117"/>
          <a:ext cx="889000" cy="7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46692</xdr:rowOff>
    </xdr:from>
    <xdr:to>
      <xdr:col>107</xdr:col>
      <xdr:colOff>50800</xdr:colOff>
      <xdr:row>77</xdr:row>
      <xdr:rowOff>91759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248342"/>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90323</xdr:rowOff>
    </xdr:from>
    <xdr:to>
      <xdr:col>102</xdr:col>
      <xdr:colOff>114300</xdr:colOff>
      <xdr:row>77</xdr:row>
      <xdr:rowOff>91759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291973"/>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57093</xdr:rowOff>
    </xdr:from>
    <xdr:to>
      <xdr:col>116</xdr:col>
      <xdr:colOff>114300</xdr:colOff>
      <xdr:row>76</xdr:row>
      <xdr:rowOff>158693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35520</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6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96117</xdr:rowOff>
    </xdr:from>
    <xdr:to>
      <xdr:col>112</xdr:col>
      <xdr:colOff>38100</xdr:colOff>
      <xdr:row>77</xdr:row>
      <xdr:rowOff>26267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17394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1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167342</xdr:rowOff>
    </xdr:from>
    <xdr:to>
      <xdr:col>107</xdr:col>
      <xdr:colOff>101600</xdr:colOff>
      <xdr:row>77</xdr:row>
      <xdr:rowOff>97492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88619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40959</xdr:rowOff>
    </xdr:from>
    <xdr:to>
      <xdr:col>102</xdr:col>
      <xdr:colOff>165100</xdr:colOff>
      <xdr:row>77</xdr:row>
      <xdr:rowOff>142559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133686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3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39523</xdr:rowOff>
    </xdr:from>
    <xdr:to>
      <xdr:col>98</xdr:col>
      <xdr:colOff>38100</xdr:colOff>
      <xdr:row>77</xdr:row>
      <xdr:rowOff>141123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132250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3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前年度と比較し、住民一人あたりのコスト増加率の大きいものとして、普通建設事業費と扶助費があげられる。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普通建設事業費は住民一人あたり</a:t>
          </a:r>
          <a:r>
            <a:rPr kumimoji="1" lang="en-US" altLang="ja-JP" sz="1300">
              <a:latin typeface="ＭＳ Ｐゴシック" panose="020B0600070205080204" pitchFamily="50" charset="-128"/>
              <a:ea typeface="ＭＳ Ｐゴシック" panose="020B0600070205080204" pitchFamily="50" charset="-128"/>
            </a:rPr>
            <a:t>23,384</a:t>
          </a:r>
          <a:r>
            <a:rPr kumimoji="1" lang="ja-JP" altLang="en-US" sz="1300">
              <a:latin typeface="ＭＳ Ｐゴシック" panose="020B0600070205080204" pitchFamily="50" charset="-128"/>
              <a:ea typeface="ＭＳ Ｐゴシック" panose="020B0600070205080204" pitchFamily="50" charset="-128"/>
            </a:rPr>
            <a:t>円となっている。主な要因として、学校給食センターの整備等により前年度と比較して増額となったためである。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今後は、起債依存の事業実施の見直しと長寿命化計画に則った施設の更新工事を実施することで、各年度における普通建設事業費の平準化を図り、持続可能で安定した財政運営に努める。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扶助費は住民一人あたり</a:t>
          </a:r>
          <a:r>
            <a:rPr kumimoji="1" lang="en-US" altLang="ja-JP" sz="1300">
              <a:latin typeface="ＭＳ Ｐゴシック" panose="020B0600070205080204" pitchFamily="50" charset="-128"/>
              <a:ea typeface="ＭＳ Ｐゴシック" panose="020B0600070205080204" pitchFamily="50" charset="-128"/>
            </a:rPr>
            <a:t>133,539</a:t>
          </a:r>
          <a:r>
            <a:rPr kumimoji="1" lang="ja-JP" altLang="en-US" sz="1300">
              <a:latin typeface="ＭＳ Ｐゴシック" panose="020B0600070205080204" pitchFamily="50" charset="-128"/>
              <a:ea typeface="ＭＳ Ｐゴシック" panose="020B0600070205080204" pitchFamily="50" charset="-128"/>
            </a:rPr>
            <a:t>円となっている。主な要因として、障害者自立支援事業の介護給付の増や低所得者支援及び定額減税補足給付金が皆増となったためである。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今後は、財政を圧迫する上昇傾向に歯止めをかけるよう努める。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142,152
135,186
30.13
66,711,446
61,340,648
5,138,616
29,445,212
41,995,311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95123</xdr:rowOff>
    </xdr:from>
    <xdr:to>
      <xdr:col>24</xdr:col>
      <xdr:colOff>63500</xdr:colOff>
      <xdr:row>37</xdr:row>
      <xdr:rowOff>99695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643877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95123</xdr:rowOff>
    </xdr:from>
    <xdr:to>
      <xdr:col>19</xdr:col>
      <xdr:colOff>177800</xdr:colOff>
      <xdr:row>37</xdr:row>
      <xdr:rowOff>111125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43877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111125</xdr:rowOff>
    </xdr:from>
    <xdr:to>
      <xdr:col>15</xdr:col>
      <xdr:colOff>50800</xdr:colOff>
      <xdr:row>37</xdr:row>
      <xdr:rowOff>158559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454775"/>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153416</xdr:rowOff>
    </xdr:from>
    <xdr:to>
      <xdr:col>10</xdr:col>
      <xdr:colOff>114300</xdr:colOff>
      <xdr:row>37</xdr:row>
      <xdr:rowOff>158559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497066"/>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48895</xdr:rowOff>
    </xdr:from>
    <xdr:to>
      <xdr:col>24</xdr:col>
      <xdr:colOff>114300</xdr:colOff>
      <xdr:row>37</xdr:row>
      <xdr:rowOff>150495</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27322</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44323</xdr:rowOff>
    </xdr:from>
    <xdr:to>
      <xdr:col>20</xdr:col>
      <xdr:colOff>38100</xdr:colOff>
      <xdr:row>37</xdr:row>
      <xdr:rowOff>145923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3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137050</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4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60325</xdr:rowOff>
    </xdr:from>
    <xdr:to>
      <xdr:col>15</xdr:col>
      <xdr:colOff>101600</xdr:colOff>
      <xdr:row>37</xdr:row>
      <xdr:rowOff>161925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153052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107759</xdr:rowOff>
    </xdr:from>
    <xdr:to>
      <xdr:col>10</xdr:col>
      <xdr:colOff>165100</xdr:colOff>
      <xdr:row>38</xdr:row>
      <xdr:rowOff>37909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45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29036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54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102616</xdr:rowOff>
    </xdr:from>
    <xdr:to>
      <xdr:col>6</xdr:col>
      <xdr:colOff>38100</xdr:colOff>
      <xdr:row>38</xdr:row>
      <xdr:rowOff>32765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4462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23893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5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103105</xdr:rowOff>
    </xdr:from>
    <xdr:to>
      <xdr:col>24</xdr:col>
      <xdr:colOff>63500</xdr:colOff>
      <xdr:row>57</xdr:row>
      <xdr:rowOff>135284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75755"/>
          <a:ext cx="838200" cy="3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72778</xdr:rowOff>
    </xdr:from>
    <xdr:to>
      <xdr:col>19</xdr:col>
      <xdr:colOff>177800</xdr:colOff>
      <xdr:row>57</xdr:row>
      <xdr:rowOff>103105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45428"/>
          <a:ext cx="889000" cy="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72778</xdr:rowOff>
    </xdr:from>
    <xdr:to>
      <xdr:col>15</xdr:col>
      <xdr:colOff>50800</xdr:colOff>
      <xdr:row>57</xdr:row>
      <xdr:rowOff>89351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45428"/>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146893</xdr:rowOff>
    </xdr:from>
    <xdr:to>
      <xdr:col>10</xdr:col>
      <xdr:colOff>114300</xdr:colOff>
      <xdr:row>57</xdr:row>
      <xdr:rowOff>89351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76643"/>
          <a:ext cx="889000" cy="28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84484</xdr:rowOff>
    </xdr:from>
    <xdr:to>
      <xdr:col>24</xdr:col>
      <xdr:colOff>114300</xdr:colOff>
      <xdr:row>58</xdr:row>
      <xdr:rowOff>14634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5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43861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4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52305</xdr:rowOff>
    </xdr:from>
    <xdr:to>
      <xdr:col>20</xdr:col>
      <xdr:colOff>38100</xdr:colOff>
      <xdr:row>57</xdr:row>
      <xdr:rowOff>153905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2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170432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60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21978</xdr:rowOff>
    </xdr:from>
    <xdr:to>
      <xdr:col>15</xdr:col>
      <xdr:colOff>101600</xdr:colOff>
      <xdr:row>57</xdr:row>
      <xdr:rowOff>123578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140105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6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38551</xdr:rowOff>
    </xdr:from>
    <xdr:to>
      <xdr:col>10</xdr:col>
      <xdr:colOff>165100</xdr:colOff>
      <xdr:row>57</xdr:row>
      <xdr:rowOff>140151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156678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96093</xdr:rowOff>
    </xdr:from>
    <xdr:to>
      <xdr:col>6</xdr:col>
      <xdr:colOff>38100</xdr:colOff>
      <xdr:row>56</xdr:row>
      <xdr:rowOff>26243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2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42770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301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772</xdr:rowOff>
    </xdr:from>
    <xdr:to>
      <xdr:col>24</xdr:col>
      <xdr:colOff>63500</xdr:colOff>
      <xdr:row>77</xdr:row>
      <xdr:rowOff>99321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02422"/>
          <a:ext cx="838200" cy="9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99321</xdr:rowOff>
    </xdr:from>
    <xdr:to>
      <xdr:col>19</xdr:col>
      <xdr:colOff>177800</xdr:colOff>
      <xdr:row>77</xdr:row>
      <xdr:rowOff>113038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00971"/>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113038</xdr:rowOff>
    </xdr:from>
    <xdr:to>
      <xdr:col>15</xdr:col>
      <xdr:colOff>50800</xdr:colOff>
      <xdr:row>77</xdr:row>
      <xdr:rowOff>167094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14688"/>
          <a:ext cx="889000" cy="5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167094</xdr:rowOff>
    </xdr:from>
    <xdr:to>
      <xdr:col>10</xdr:col>
      <xdr:colOff>114300</xdr:colOff>
      <xdr:row>78</xdr:row>
      <xdr:rowOff>161317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68744"/>
          <a:ext cx="889000" cy="16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121422</xdr:rowOff>
    </xdr:from>
    <xdr:to>
      <xdr:col>24</xdr:col>
      <xdr:colOff>114300</xdr:colOff>
      <xdr:row>77</xdr:row>
      <xdr:rowOff>51572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5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99849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3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48521</xdr:rowOff>
    </xdr:from>
    <xdr:to>
      <xdr:col>20</xdr:col>
      <xdr:colOff>38100</xdr:colOff>
      <xdr:row>77</xdr:row>
      <xdr:rowOff>150121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5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141248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4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62238</xdr:rowOff>
    </xdr:from>
    <xdr:to>
      <xdr:col>15</xdr:col>
      <xdr:colOff>101600</xdr:colOff>
      <xdr:row>77</xdr:row>
      <xdr:rowOff>163838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6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154965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5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116294</xdr:rowOff>
    </xdr:from>
    <xdr:to>
      <xdr:col>10</xdr:col>
      <xdr:colOff>165100</xdr:colOff>
      <xdr:row>78</xdr:row>
      <xdr:rowOff>46444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1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37571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1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110517</xdr:rowOff>
    </xdr:from>
    <xdr:to>
      <xdr:col>6</xdr:col>
      <xdr:colOff>38100</xdr:colOff>
      <xdr:row>79</xdr:row>
      <xdr:rowOff>40667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31794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7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154806</xdr:rowOff>
    </xdr:from>
    <xdr:to>
      <xdr:col>24</xdr:col>
      <xdr:colOff>63500</xdr:colOff>
      <xdr:row>98</xdr:row>
      <xdr:rowOff>159665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956906"/>
          <a:ext cx="8382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61976</xdr:rowOff>
    </xdr:from>
    <xdr:to>
      <xdr:col>19</xdr:col>
      <xdr:colOff>177800</xdr:colOff>
      <xdr:row>98</xdr:row>
      <xdr:rowOff>159665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864076"/>
          <a:ext cx="889000" cy="9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61976</xdr:rowOff>
    </xdr:from>
    <xdr:to>
      <xdr:col>15</xdr:col>
      <xdr:colOff>50800</xdr:colOff>
      <xdr:row>98</xdr:row>
      <xdr:rowOff>73177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864076"/>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73177</xdr:rowOff>
    </xdr:from>
    <xdr:to>
      <xdr:col>10</xdr:col>
      <xdr:colOff>114300</xdr:colOff>
      <xdr:row>99</xdr:row>
      <xdr:rowOff>63595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875277"/>
          <a:ext cx="889000" cy="16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104006</xdr:rowOff>
    </xdr:from>
    <xdr:to>
      <xdr:col>24</xdr:col>
      <xdr:colOff>114300</xdr:colOff>
      <xdr:row>99</xdr:row>
      <xdr:rowOff>34156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9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18933</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82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108865</xdr:rowOff>
    </xdr:from>
    <xdr:to>
      <xdr:col>20</xdr:col>
      <xdr:colOff>38100</xdr:colOff>
      <xdr:row>99</xdr:row>
      <xdr:rowOff>39015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9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30142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700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11176</xdr:rowOff>
    </xdr:from>
    <xdr:to>
      <xdr:col>15</xdr:col>
      <xdr:colOff>101600</xdr:colOff>
      <xdr:row>98</xdr:row>
      <xdr:rowOff>112776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81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103903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90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22377</xdr:rowOff>
    </xdr:from>
    <xdr:to>
      <xdr:col>10</xdr:col>
      <xdr:colOff>165100</xdr:colOff>
      <xdr:row>98</xdr:row>
      <xdr:rowOff>123977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8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115104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91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12795</xdr:rowOff>
    </xdr:from>
    <xdr:to>
      <xdr:col>6</xdr:col>
      <xdr:colOff>38100</xdr:colOff>
      <xdr:row>99</xdr:row>
      <xdr:rowOff>114395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98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105522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707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90170</xdr:rowOff>
    </xdr:from>
    <xdr:to>
      <xdr:col>55</xdr:col>
      <xdr:colOff>0</xdr:colOff>
      <xdr:row>37</xdr:row>
      <xdr:rowOff>116078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433820"/>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61976</xdr:rowOff>
    </xdr:from>
    <xdr:to>
      <xdr:col>50</xdr:col>
      <xdr:colOff>114300</xdr:colOff>
      <xdr:row>37</xdr:row>
      <xdr:rowOff>90170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405626"/>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61976</xdr:rowOff>
    </xdr:from>
    <xdr:to>
      <xdr:col>45</xdr:col>
      <xdr:colOff>177800</xdr:colOff>
      <xdr:row>37</xdr:row>
      <xdr:rowOff>67310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0562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108839</xdr:rowOff>
    </xdr:from>
    <xdr:to>
      <xdr:col>41</xdr:col>
      <xdr:colOff>50800</xdr:colOff>
      <xdr:row>37</xdr:row>
      <xdr:rowOff>67310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281039"/>
          <a:ext cx="88900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65278</xdr:rowOff>
    </xdr:from>
    <xdr:to>
      <xdr:col>55</xdr:col>
      <xdr:colOff>50800</xdr:colOff>
      <xdr:row>37</xdr:row>
      <xdr:rowOff>166878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88155</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39370</xdr:rowOff>
    </xdr:from>
    <xdr:to>
      <xdr:col>50</xdr:col>
      <xdr:colOff>165100</xdr:colOff>
      <xdr:row>37</xdr:row>
      <xdr:rowOff>140970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157497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11176</xdr:rowOff>
    </xdr:from>
    <xdr:to>
      <xdr:col>46</xdr:col>
      <xdr:colOff>38100</xdr:colOff>
      <xdr:row>37</xdr:row>
      <xdr:rowOff>112776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129303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16510</xdr:rowOff>
    </xdr:from>
    <xdr:to>
      <xdr:col>41</xdr:col>
      <xdr:colOff>101600</xdr:colOff>
      <xdr:row>37</xdr:row>
      <xdr:rowOff>118110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134637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13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58039</xdr:rowOff>
    </xdr:from>
    <xdr:to>
      <xdr:col>36</xdr:col>
      <xdr:colOff>165100</xdr:colOff>
      <xdr:row>36</xdr:row>
      <xdr:rowOff>159639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4716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00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94483</xdr:rowOff>
    </xdr:from>
    <xdr:to>
      <xdr:col>55</xdr:col>
      <xdr:colOff>0</xdr:colOff>
      <xdr:row>58</xdr:row>
      <xdr:rowOff>96175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38583"/>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96175</xdr:rowOff>
    </xdr:from>
    <xdr:to>
      <xdr:col>50</xdr:col>
      <xdr:colOff>114300</xdr:colOff>
      <xdr:row>58</xdr:row>
      <xdr:rowOff>97775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4027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97775</xdr:rowOff>
    </xdr:from>
    <xdr:to>
      <xdr:col>45</xdr:col>
      <xdr:colOff>177800</xdr:colOff>
      <xdr:row>58</xdr:row>
      <xdr:rowOff>101433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4187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98323</xdr:rowOff>
    </xdr:from>
    <xdr:to>
      <xdr:col>41</xdr:col>
      <xdr:colOff>50800</xdr:colOff>
      <xdr:row>58</xdr:row>
      <xdr:rowOff>101433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10042423"/>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43683</xdr:rowOff>
    </xdr:from>
    <xdr:to>
      <xdr:col>55</xdr:col>
      <xdr:colOff>50800</xdr:colOff>
      <xdr:row>58</xdr:row>
      <xdr:rowOff>145283</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130060</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0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45375</xdr:rowOff>
    </xdr:from>
    <xdr:to>
      <xdr:col>50</xdr:col>
      <xdr:colOff>165100</xdr:colOff>
      <xdr:row>58</xdr:row>
      <xdr:rowOff>146975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138102</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08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46975</xdr:rowOff>
    </xdr:from>
    <xdr:to>
      <xdr:col>46</xdr:col>
      <xdr:colOff>38100</xdr:colOff>
      <xdr:row>58</xdr:row>
      <xdr:rowOff>148575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139702</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083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50633</xdr:rowOff>
    </xdr:from>
    <xdr:to>
      <xdr:col>41</xdr:col>
      <xdr:colOff>101600</xdr:colOff>
      <xdr:row>58</xdr:row>
      <xdr:rowOff>152233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143360</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087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47523</xdr:rowOff>
    </xdr:from>
    <xdr:to>
      <xdr:col>36</xdr:col>
      <xdr:colOff>165100</xdr:colOff>
      <xdr:row>58</xdr:row>
      <xdr:rowOff>149123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140250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084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124918</xdr:rowOff>
    </xdr:from>
    <xdr:to>
      <xdr:col>55</xdr:col>
      <xdr:colOff>0</xdr:colOff>
      <xdr:row>78</xdr:row>
      <xdr:rowOff>148730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498018"/>
          <a:ext cx="8382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124918</xdr:rowOff>
    </xdr:from>
    <xdr:to>
      <xdr:col>50</xdr:col>
      <xdr:colOff>114300</xdr:colOff>
      <xdr:row>78</xdr:row>
      <xdr:rowOff>163037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498018"/>
          <a:ext cx="889000" cy="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135737</xdr:rowOff>
    </xdr:from>
    <xdr:to>
      <xdr:col>45</xdr:col>
      <xdr:colOff>177800</xdr:colOff>
      <xdr:row>78</xdr:row>
      <xdr:rowOff>163037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508837"/>
          <a:ext cx="889000" cy="2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134956</xdr:rowOff>
    </xdr:from>
    <xdr:to>
      <xdr:col>41</xdr:col>
      <xdr:colOff>50800</xdr:colOff>
      <xdr:row>78</xdr:row>
      <xdr:rowOff>135737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508056"/>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97930</xdr:rowOff>
    </xdr:from>
    <xdr:to>
      <xdr:col>55</xdr:col>
      <xdr:colOff>50800</xdr:colOff>
      <xdr:row>79</xdr:row>
      <xdr:rowOff>28080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12857</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8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74118</xdr:rowOff>
    </xdr:from>
    <xdr:to>
      <xdr:col>50</xdr:col>
      <xdr:colOff>165100</xdr:colOff>
      <xdr:row>79</xdr:row>
      <xdr:rowOff>4268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166845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112237</xdr:rowOff>
    </xdr:from>
    <xdr:to>
      <xdr:col>46</xdr:col>
      <xdr:colOff>38100</xdr:colOff>
      <xdr:row>79</xdr:row>
      <xdr:rowOff>42387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8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33514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7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84937</xdr:rowOff>
    </xdr:from>
    <xdr:to>
      <xdr:col>41</xdr:col>
      <xdr:colOff>101600</xdr:colOff>
      <xdr:row>79</xdr:row>
      <xdr:rowOff>15087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5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6214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5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84156</xdr:rowOff>
    </xdr:from>
    <xdr:to>
      <xdr:col>36</xdr:col>
      <xdr:colOff>165100</xdr:colOff>
      <xdr:row>79</xdr:row>
      <xdr:rowOff>14306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5433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4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124955</xdr:rowOff>
    </xdr:from>
    <xdr:to>
      <xdr:col>55</xdr:col>
      <xdr:colOff>0</xdr:colOff>
      <xdr:row>98</xdr:row>
      <xdr:rowOff>22600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55605"/>
          <a:ext cx="838200" cy="6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99924</xdr:rowOff>
    </xdr:from>
    <xdr:to>
      <xdr:col>50</xdr:col>
      <xdr:colOff>114300</xdr:colOff>
      <xdr:row>97</xdr:row>
      <xdr:rowOff>124955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30574"/>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54032</xdr:rowOff>
    </xdr:from>
    <xdr:to>
      <xdr:col>45</xdr:col>
      <xdr:colOff>177800</xdr:colOff>
      <xdr:row>97</xdr:row>
      <xdr:rowOff>99924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84682"/>
          <a:ext cx="889000" cy="4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54032</xdr:rowOff>
    </xdr:from>
    <xdr:to>
      <xdr:col>41</xdr:col>
      <xdr:colOff>50800</xdr:colOff>
      <xdr:row>97</xdr:row>
      <xdr:rowOff>115221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84682"/>
          <a:ext cx="889000" cy="6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143250</xdr:rowOff>
    </xdr:from>
    <xdr:to>
      <xdr:col>55</xdr:col>
      <xdr:colOff>50800</xdr:colOff>
      <xdr:row>98</xdr:row>
      <xdr:rowOff>73400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121677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74155</xdr:rowOff>
    </xdr:from>
    <xdr:to>
      <xdr:col>50</xdr:col>
      <xdr:colOff>165100</xdr:colOff>
      <xdr:row>98</xdr:row>
      <xdr:rowOff>4305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166882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49124</xdr:rowOff>
    </xdr:from>
    <xdr:to>
      <xdr:col>46</xdr:col>
      <xdr:colOff>38100</xdr:colOff>
      <xdr:row>97</xdr:row>
      <xdr:rowOff>150724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141851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3232</xdr:rowOff>
    </xdr:from>
    <xdr:to>
      <xdr:col>41</xdr:col>
      <xdr:colOff>101600</xdr:colOff>
      <xdr:row>97</xdr:row>
      <xdr:rowOff>104832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95959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2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64421</xdr:rowOff>
    </xdr:from>
    <xdr:to>
      <xdr:col>36</xdr:col>
      <xdr:colOff>165100</xdr:colOff>
      <xdr:row>97</xdr:row>
      <xdr:rowOff>166021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9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157148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8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148021</xdr:rowOff>
    </xdr:from>
    <xdr:to>
      <xdr:col>85</xdr:col>
      <xdr:colOff>127000</xdr:colOff>
      <xdr:row>38</xdr:row>
      <xdr:rowOff>100838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91671"/>
          <a:ext cx="838200" cy="12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129093</xdr:rowOff>
    </xdr:from>
    <xdr:to>
      <xdr:col>81</xdr:col>
      <xdr:colOff>50800</xdr:colOff>
      <xdr:row>38</xdr:row>
      <xdr:rowOff>100838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72743"/>
          <a:ext cx="889000" cy="14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129093</xdr:rowOff>
    </xdr:from>
    <xdr:to>
      <xdr:col>76</xdr:col>
      <xdr:colOff>114300</xdr:colOff>
      <xdr:row>38</xdr:row>
      <xdr:rowOff>15433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72743"/>
          <a:ext cx="8890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2723</xdr:rowOff>
    </xdr:from>
    <xdr:to>
      <xdr:col>71</xdr:col>
      <xdr:colOff>177800</xdr:colOff>
      <xdr:row>38</xdr:row>
      <xdr:rowOff>15433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517823"/>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97221</xdr:rowOff>
    </xdr:from>
    <xdr:to>
      <xdr:col>85</xdr:col>
      <xdr:colOff>177800</xdr:colOff>
      <xdr:row>38</xdr:row>
      <xdr:rowOff>27371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75648</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1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50038</xdr:rowOff>
    </xdr:from>
    <xdr:to>
      <xdr:col>81</xdr:col>
      <xdr:colOff>101600</xdr:colOff>
      <xdr:row>38</xdr:row>
      <xdr:rowOff>151638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142765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65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78293</xdr:rowOff>
    </xdr:from>
    <xdr:to>
      <xdr:col>76</xdr:col>
      <xdr:colOff>165100</xdr:colOff>
      <xdr:row>38</xdr:row>
      <xdr:rowOff>8443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2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171020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1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136083</xdr:rowOff>
    </xdr:from>
    <xdr:to>
      <xdr:col>72</xdr:col>
      <xdr:colOff>38100</xdr:colOff>
      <xdr:row>38</xdr:row>
      <xdr:rowOff>66233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7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57360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7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123373</xdr:rowOff>
    </xdr:from>
    <xdr:to>
      <xdr:col>67</xdr:col>
      <xdr:colOff>101600</xdr:colOff>
      <xdr:row>38</xdr:row>
      <xdr:rowOff>53522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670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44650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58021</xdr:rowOff>
    </xdr:from>
    <xdr:to>
      <xdr:col>85</xdr:col>
      <xdr:colOff>127000</xdr:colOff>
      <xdr:row>58</xdr:row>
      <xdr:rowOff>44214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59221"/>
          <a:ext cx="838200" cy="32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44214</xdr:rowOff>
    </xdr:from>
    <xdr:to>
      <xdr:col>81</xdr:col>
      <xdr:colOff>50800</xdr:colOff>
      <xdr:row>59</xdr:row>
      <xdr:rowOff>34155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988314"/>
          <a:ext cx="889000" cy="16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34155</xdr:rowOff>
    </xdr:from>
    <xdr:to>
      <xdr:col>76</xdr:col>
      <xdr:colOff>114300</xdr:colOff>
      <xdr:row>59</xdr:row>
      <xdr:rowOff>77841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10149705"/>
          <a:ext cx="889000" cy="4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56947</xdr:rowOff>
    </xdr:from>
    <xdr:to>
      <xdr:col>71</xdr:col>
      <xdr:colOff>177800</xdr:colOff>
      <xdr:row>59</xdr:row>
      <xdr:rowOff>77841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10001047"/>
          <a:ext cx="889000" cy="19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7221</xdr:rowOff>
    </xdr:from>
    <xdr:to>
      <xdr:col>85</xdr:col>
      <xdr:colOff>177800</xdr:colOff>
      <xdr:row>56</xdr:row>
      <xdr:rowOff>108821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0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30098</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5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164864</xdr:rowOff>
    </xdr:from>
    <xdr:to>
      <xdr:col>81</xdr:col>
      <xdr:colOff>101600</xdr:colOff>
      <xdr:row>58</xdr:row>
      <xdr:rowOff>95014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9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86141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1003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154805</xdr:rowOff>
    </xdr:from>
    <xdr:to>
      <xdr:col>76</xdr:col>
      <xdr:colOff>165100</xdr:colOff>
      <xdr:row>59</xdr:row>
      <xdr:rowOff>84955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100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76082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19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27041</xdr:rowOff>
    </xdr:from>
    <xdr:to>
      <xdr:col>72</xdr:col>
      <xdr:colOff>38100</xdr:colOff>
      <xdr:row>59</xdr:row>
      <xdr:rowOff>128641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14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119768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2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6147</xdr:rowOff>
    </xdr:from>
    <xdr:to>
      <xdr:col>67</xdr:col>
      <xdr:colOff>101600</xdr:colOff>
      <xdr:row>58</xdr:row>
      <xdr:rowOff>107747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98874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17627</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072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138277</xdr:rowOff>
    </xdr:from>
    <xdr:to>
      <xdr:col>67</xdr:col>
      <xdr:colOff>101600</xdr:colOff>
      <xdr:row>78</xdr:row>
      <xdr:rowOff>68427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59554</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32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91770</xdr:rowOff>
    </xdr:from>
    <xdr:to>
      <xdr:col>85</xdr:col>
      <xdr:colOff>127000</xdr:colOff>
      <xdr:row>95</xdr:row>
      <xdr:rowOff>111144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379520"/>
          <a:ext cx="8382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111144</xdr:rowOff>
    </xdr:from>
    <xdr:to>
      <xdr:col>81</xdr:col>
      <xdr:colOff>50800</xdr:colOff>
      <xdr:row>95</xdr:row>
      <xdr:rowOff>115469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398894"/>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115469</xdr:rowOff>
    </xdr:from>
    <xdr:to>
      <xdr:col>76</xdr:col>
      <xdr:colOff>114300</xdr:colOff>
      <xdr:row>95</xdr:row>
      <xdr:rowOff>151567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03219"/>
          <a:ext cx="889000" cy="3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135756</xdr:rowOff>
    </xdr:from>
    <xdr:to>
      <xdr:col>71</xdr:col>
      <xdr:colOff>177800</xdr:colOff>
      <xdr:row>95</xdr:row>
      <xdr:rowOff>151567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423506"/>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40970</xdr:rowOff>
    </xdr:from>
    <xdr:to>
      <xdr:col>85</xdr:col>
      <xdr:colOff>177800</xdr:colOff>
      <xdr:row>95</xdr:row>
      <xdr:rowOff>142570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63847</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18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60344</xdr:rowOff>
    </xdr:from>
    <xdr:to>
      <xdr:col>81</xdr:col>
      <xdr:colOff>101600</xdr:colOff>
      <xdr:row>95</xdr:row>
      <xdr:rowOff>161944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153071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64669</xdr:rowOff>
    </xdr:from>
    <xdr:to>
      <xdr:col>76</xdr:col>
      <xdr:colOff>165100</xdr:colOff>
      <xdr:row>95</xdr:row>
      <xdr:rowOff>166269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157396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4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100767</xdr:rowOff>
    </xdr:from>
    <xdr:to>
      <xdr:col>72</xdr:col>
      <xdr:colOff>38100</xdr:colOff>
      <xdr:row>96</xdr:row>
      <xdr:rowOff>30917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8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22044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8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84956</xdr:rowOff>
    </xdr:from>
    <xdr:to>
      <xdr:col>67</xdr:col>
      <xdr:colOff>101600</xdr:colOff>
      <xdr:row>96</xdr:row>
      <xdr:rowOff>15106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7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年度決算では、前年度と比較して、住民一人当たりのコスト増加率の大きいものとして、民生費・消防費・教育費があげられる。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200,732</a:t>
          </a:r>
          <a:r>
            <a:rPr kumimoji="1" lang="ja-JP" altLang="en-US" sz="1300">
              <a:latin typeface="ＭＳ Ｐゴシック" panose="020B0600070205080204" pitchFamily="50" charset="-128"/>
              <a:ea typeface="ＭＳ Ｐゴシック" panose="020B0600070205080204" pitchFamily="50" charset="-128"/>
            </a:rPr>
            <a:t>円となっている。主な要因として、低所得者支援及び定額減税補足給付金支給を行ったことや、障害福祉サービス給付事業が増額となったためである。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11,784</a:t>
          </a:r>
          <a:r>
            <a:rPr kumimoji="1" lang="ja-JP" altLang="en-US" sz="1300">
              <a:latin typeface="ＭＳ Ｐゴシック" panose="020B0600070205080204" pitchFamily="50" charset="-128"/>
              <a:ea typeface="ＭＳ Ｐゴシック" panose="020B0600070205080204" pitchFamily="50" charset="-128"/>
            </a:rPr>
            <a:t>円となっている。主な要因として、消防車両・救急車両機器整備維持事業が増額となったためである。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58,573</a:t>
          </a:r>
          <a:r>
            <a:rPr kumimoji="1" lang="ja-JP" altLang="en-US" sz="1300">
              <a:latin typeface="ＭＳ Ｐゴシック" panose="020B0600070205080204" pitchFamily="50" charset="-128"/>
              <a:ea typeface="ＭＳ Ｐゴシック" panose="020B0600070205080204" pitchFamily="50" charset="-128"/>
            </a:rPr>
            <a:t>円となっている。主な要因として、瑞沼学校給食センター運営管理事業が増額となったことや、学校給食センター整備が増額となったためである。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今後は、事務事業の優先度を厳しく点検し、事業の見直しを実施することで、歳出を徹底的に見直すほか、起債依存の事業実施の見直しを図り、持続可能で安定した財政運営に努める。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実質収支額は黒字を維持しており、実質単年度収支についても前年度はマイナスであったが、地方消費税交付金等の交付額の増額等により、令和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年度はプラスに転じた。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財政調整基金残高は、前年度同様に繰入額が積立額を上回っているため減少している。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今後扶助費や公債費の増加が見込まれるため、適切に基金へ積立を行い、持続的で安定的な財政運営を図れるよう努める。</a:t>
          </a:r>
          <a:br>
            <a:rPr kumimoji="1" lang="ja-JP" altLang="en-US" sz="1400">
              <a:latin typeface="ＭＳ ゴシック" pitchFamily="49" charset="-128"/>
              <a:ea typeface="ＭＳ ゴシック" pitchFamily="49" charset="-128"/>
            </a:rPr>
          </a:b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連結実質赤字比率は、すべての会計において引き続き黒字を維持している。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介護保険特別会計及び国民健康保険特別会計においては前年度と比較して黒字比率が減少していることから、今後も各会計の収支状況を的確に把握しながら、使用料、保険料等の財源確保と歳出の適正化に努め、持続的で健全な財政運営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66711446</v>
      </c>
      <c r="BO4" s="436"/>
      <c r="BP4" s="436"/>
      <c r="BQ4" s="436"/>
      <c r="BR4" s="436"/>
      <c r="BS4" s="436"/>
      <c r="BT4" s="436"/>
      <c r="BU4" s="437"/>
      <c r="BV4" s="435">
        <v>63716386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17.5</v>
      </c>
      <c r="CU4" s="576"/>
      <c r="CV4" s="576"/>
      <c r="CW4" s="576"/>
      <c r="CX4" s="576"/>
      <c r="CY4" s="576"/>
      <c r="CZ4" s="576"/>
      <c r="DA4" s="577"/>
      <c r="DB4" s="575">
        <v>15.1</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61340648</v>
      </c>
      <c r="BO5" s="407"/>
      <c r="BP5" s="407"/>
      <c r="BQ5" s="407"/>
      <c r="BR5" s="407"/>
      <c r="BS5" s="407"/>
      <c r="BT5" s="407"/>
      <c r="BU5" s="408"/>
      <c r="BV5" s="406">
        <v>58894048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100.7</v>
      </c>
      <c r="CU5" s="404"/>
      <c r="CV5" s="404"/>
      <c r="CW5" s="404"/>
      <c r="CX5" s="404"/>
      <c r="CY5" s="404"/>
      <c r="CZ5" s="404"/>
      <c r="DA5" s="405"/>
      <c r="DB5" s="403">
        <v>97.7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5370798</v>
      </c>
      <c r="BO6" s="407"/>
      <c r="BP6" s="407"/>
      <c r="BQ6" s="407"/>
      <c r="BR6" s="407"/>
      <c r="BS6" s="407"/>
      <c r="BT6" s="407"/>
      <c r="BU6" s="408"/>
      <c r="BV6" s="406">
        <v>4822338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101</v>
      </c>
      <c r="CU6" s="550"/>
      <c r="CV6" s="550"/>
      <c r="CW6" s="550"/>
      <c r="CX6" s="550"/>
      <c r="CY6" s="550"/>
      <c r="CZ6" s="550"/>
      <c r="DA6" s="551"/>
      <c r="DB6" s="549">
        <v>98.4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232182</v>
      </c>
      <c r="BO7" s="407"/>
      <c r="BP7" s="407"/>
      <c r="BQ7" s="407"/>
      <c r="BR7" s="407"/>
      <c r="BS7" s="407"/>
      <c r="BT7" s="407"/>
      <c r="BU7" s="408"/>
      <c r="BV7" s="406">
        <v>466744</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29445212</v>
      </c>
      <c r="CU7" s="407"/>
      <c r="CV7" s="407"/>
      <c r="CW7" s="407"/>
      <c r="CX7" s="407"/>
      <c r="CY7" s="407"/>
      <c r="CZ7" s="407"/>
      <c r="DA7" s="408"/>
      <c r="DB7" s="406">
        <v>28919244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5138616</v>
      </c>
      <c r="BO8" s="407"/>
      <c r="BP8" s="407"/>
      <c r="BQ8" s="407"/>
      <c r="BR8" s="407"/>
      <c r="BS8" s="407"/>
      <c r="BT8" s="407"/>
      <c r="BU8" s="408"/>
      <c r="BV8" s="406">
        <v>4355594</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0.9</v>
      </c>
      <c r="CU8" s="510"/>
      <c r="CV8" s="510"/>
      <c r="CW8" s="510"/>
      <c r="CX8" s="510"/>
      <c r="CY8" s="510"/>
      <c r="CZ8" s="510"/>
      <c r="DA8" s="511"/>
      <c r="DB8" s="509">
        <v>0.91</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142145</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783022</v>
      </c>
      <c r="BO9" s="407"/>
      <c r="BP9" s="407"/>
      <c r="BQ9" s="407"/>
      <c r="BR9" s="407"/>
      <c r="BS9" s="407"/>
      <c r="BT9" s="407"/>
      <c r="BU9" s="408"/>
      <c r="BV9" s="406">
        <v>238135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10.7</v>
      </c>
      <c r="CU9" s="404"/>
      <c r="CV9" s="404"/>
      <c r="CW9" s="404"/>
      <c r="CX9" s="404"/>
      <c r="CY9" s="404"/>
      <c r="CZ9" s="404"/>
      <c r="DA9" s="405"/>
      <c r="DB9" s="403">
        <v>10.5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136521</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3462928</v>
      </c>
      <c r="BO10" s="407"/>
      <c r="BP10" s="407"/>
      <c r="BQ10" s="407"/>
      <c r="BR10" s="407"/>
      <c r="BS10" s="407"/>
      <c r="BT10" s="407"/>
      <c r="BU10" s="408"/>
      <c r="BV10" s="406">
        <v>5040718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142152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4126109</v>
      </c>
      <c r="BO12" s="407"/>
      <c r="BP12" s="407"/>
      <c r="BQ12" s="407"/>
      <c r="BR12" s="407"/>
      <c r="BS12" s="407"/>
      <c r="BT12" s="407"/>
      <c r="BU12" s="408"/>
      <c r="BV12" s="406">
        <v>5552029</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135186</v>
      </c>
      <c r="S13" s="494"/>
      <c r="T13" s="494"/>
      <c r="U13" s="494"/>
      <c r="V13" s="495"/>
      <c r="W13" s="496" t="s">
        <v>131</v>
      </c>
      <c r="X13" s="392"/>
      <c r="Y13" s="392"/>
      <c r="Z13" s="392"/>
      <c r="AA13" s="392"/>
      <c r="AB13" s="393"/>
      <c r="AC13" s="359">
        <v>645</v>
      </c>
      <c r="AD13" s="360"/>
      <c r="AE13" s="360"/>
      <c r="AF13" s="360"/>
      <c r="AG13" s="361"/>
      <c r="AH13" s="359">
        <v>751</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119841</v>
      </c>
      <c r="BO13" s="407"/>
      <c r="BP13" s="407"/>
      <c r="BQ13" s="407"/>
      <c r="BR13" s="407"/>
      <c r="BS13" s="407"/>
      <c r="BT13" s="407"/>
      <c r="BU13" s="408"/>
      <c r="BV13" s="406">
        <v>-273176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8.5</v>
      </c>
      <c r="CU13" s="404"/>
      <c r="CV13" s="404"/>
      <c r="CW13" s="404"/>
      <c r="CX13" s="404"/>
      <c r="CY13" s="404"/>
      <c r="CZ13" s="404"/>
      <c r="DA13" s="405"/>
      <c r="DB13" s="403">
        <v>7.8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141942</v>
      </c>
      <c r="S14" s="494"/>
      <c r="T14" s="494"/>
      <c r="U14" s="494"/>
      <c r="V14" s="495"/>
      <c r="W14" s="497"/>
      <c r="X14" s="395"/>
      <c r="Y14" s="395"/>
      <c r="Z14" s="395"/>
      <c r="AA14" s="395"/>
      <c r="AB14" s="396"/>
      <c r="AC14" s="486">
        <v>1</v>
      </c>
      <c r="AD14" s="487"/>
      <c r="AE14" s="487"/>
      <c r="AF14" s="487"/>
      <c r="AG14" s="488"/>
      <c r="AH14" s="486">
        <v>1.2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51.2</v>
      </c>
      <c r="CU14" s="504"/>
      <c r="CV14" s="504"/>
      <c r="CW14" s="504"/>
      <c r="CX14" s="504"/>
      <c r="CY14" s="504"/>
      <c r="CZ14" s="504"/>
      <c r="DA14" s="505"/>
      <c r="DB14" s="503">
        <v>43.6</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135744</v>
      </c>
      <c r="S15" s="494"/>
      <c r="T15" s="494"/>
      <c r="U15" s="494"/>
      <c r="V15" s="495"/>
      <c r="W15" s="496" t="s">
        <v>137</v>
      </c>
      <c r="X15" s="392"/>
      <c r="Y15" s="392"/>
      <c r="Z15" s="392"/>
      <c r="AA15" s="392"/>
      <c r="AB15" s="393"/>
      <c r="AC15" s="359">
        <v>15661</v>
      </c>
      <c r="AD15" s="360"/>
      <c r="AE15" s="360"/>
      <c r="AF15" s="360"/>
      <c r="AG15" s="361"/>
      <c r="AH15" s="359">
        <v>17211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21104052</v>
      </c>
      <c r="BO15" s="436"/>
      <c r="BP15" s="436"/>
      <c r="BQ15" s="436"/>
      <c r="BR15" s="436"/>
      <c r="BS15" s="436"/>
      <c r="BT15" s="436"/>
      <c r="BU15" s="437"/>
      <c r="BV15" s="435">
        <v>20670774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24.7</v>
      </c>
      <c r="AD16" s="487"/>
      <c r="AE16" s="487"/>
      <c r="AF16" s="487"/>
      <c r="AG16" s="488"/>
      <c r="AH16" s="486">
        <v>27.7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23488783</v>
      </c>
      <c r="BO16" s="407"/>
      <c r="BP16" s="407"/>
      <c r="BQ16" s="407"/>
      <c r="BR16" s="407"/>
      <c r="BS16" s="407"/>
      <c r="BT16" s="407"/>
      <c r="BU16" s="408"/>
      <c r="BV16" s="406">
        <v>22960180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47149</v>
      </c>
      <c r="AD17" s="360"/>
      <c r="AE17" s="360"/>
      <c r="AF17" s="360"/>
      <c r="AG17" s="361"/>
      <c r="AH17" s="359">
        <v>44277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26993495</v>
      </c>
      <c r="BO17" s="407"/>
      <c r="BP17" s="407"/>
      <c r="BQ17" s="407"/>
      <c r="BR17" s="407"/>
      <c r="BS17" s="407"/>
      <c r="BT17" s="407"/>
      <c r="BU17" s="408"/>
      <c r="BV17" s="406">
        <v>26412905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30.13</v>
      </c>
      <c r="M18" s="459"/>
      <c r="N18" s="459"/>
      <c r="O18" s="459"/>
      <c r="P18" s="459"/>
      <c r="Q18" s="459"/>
      <c r="R18" s="460"/>
      <c r="S18" s="460"/>
      <c r="T18" s="460"/>
      <c r="U18" s="460"/>
      <c r="V18" s="461"/>
      <c r="W18" s="477"/>
      <c r="X18" s="478"/>
      <c r="Y18" s="478"/>
      <c r="Z18" s="478"/>
      <c r="AA18" s="478"/>
      <c r="AB18" s="502"/>
      <c r="AC18" s="376">
        <v>74.3</v>
      </c>
      <c r="AD18" s="377"/>
      <c r="AE18" s="377"/>
      <c r="AF18" s="377"/>
      <c r="AG18" s="462"/>
      <c r="AH18" s="376">
        <v>71.099999999999994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30768138</v>
      </c>
      <c r="BO18" s="407"/>
      <c r="BP18" s="407"/>
      <c r="BQ18" s="407"/>
      <c r="BR18" s="407"/>
      <c r="BS18" s="407"/>
      <c r="BT18" s="407"/>
      <c r="BU18" s="408"/>
      <c r="BV18" s="406">
        <v>29307434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4718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44650236</v>
      </c>
      <c r="BO19" s="407"/>
      <c r="BP19" s="407"/>
      <c r="BQ19" s="407"/>
      <c r="BR19" s="407"/>
      <c r="BS19" s="407"/>
      <c r="BT19" s="407"/>
      <c r="BU19" s="408"/>
      <c r="BV19" s="406">
        <v>43905011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60829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41995311</v>
      </c>
      <c r="BO22" s="436"/>
      <c r="BP22" s="436"/>
      <c r="BQ22" s="436"/>
      <c r="BR22" s="436"/>
      <c r="BS22" s="436"/>
      <c r="BT22" s="436"/>
      <c r="BU22" s="437"/>
      <c r="BV22" s="435">
        <v>41131311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11650696</v>
      </c>
      <c r="BO23" s="407"/>
      <c r="BP23" s="407"/>
      <c r="BQ23" s="407"/>
      <c r="BR23" s="407"/>
      <c r="BS23" s="407"/>
      <c r="BT23" s="407"/>
      <c r="BU23" s="408"/>
      <c r="BV23" s="406">
        <v>12934869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8550</v>
      </c>
      <c r="R24" s="360"/>
      <c r="S24" s="360"/>
      <c r="T24" s="360"/>
      <c r="U24" s="360"/>
      <c r="V24" s="361"/>
      <c r="W24" s="449"/>
      <c r="X24" s="386"/>
      <c r="Y24" s="387"/>
      <c r="Z24" s="362" t="s">
        <v>162</v>
      </c>
      <c r="AA24" s="363"/>
      <c r="AB24" s="363"/>
      <c r="AC24" s="363"/>
      <c r="AD24" s="363"/>
      <c r="AE24" s="363"/>
      <c r="AF24" s="363"/>
      <c r="AG24" s="364"/>
      <c r="AH24" s="359">
        <v>884</v>
      </c>
      <c r="AI24" s="360"/>
      <c r="AJ24" s="360"/>
      <c r="AK24" s="360"/>
      <c r="AL24" s="361"/>
      <c r="AM24" s="359">
        <v>2617524</v>
      </c>
      <c r="AN24" s="360"/>
      <c r="AO24" s="360"/>
      <c r="AP24" s="360"/>
      <c r="AQ24" s="360"/>
      <c r="AR24" s="361"/>
      <c r="AS24" s="359">
        <v>2961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29200633</v>
      </c>
      <c r="BO24" s="407"/>
      <c r="BP24" s="407"/>
      <c r="BQ24" s="407"/>
      <c r="BR24" s="407"/>
      <c r="BS24" s="407"/>
      <c r="BT24" s="407"/>
      <c r="BU24" s="408"/>
      <c r="BV24" s="406">
        <v>26907093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7505</v>
      </c>
      <c r="R25" s="360"/>
      <c r="S25" s="360"/>
      <c r="T25" s="360"/>
      <c r="U25" s="360"/>
      <c r="V25" s="361"/>
      <c r="W25" s="449"/>
      <c r="X25" s="386"/>
      <c r="Y25" s="387"/>
      <c r="Z25" s="362" t="s">
        <v>165</v>
      </c>
      <c r="AA25" s="363"/>
      <c r="AB25" s="363"/>
      <c r="AC25" s="363"/>
      <c r="AD25" s="363"/>
      <c r="AE25" s="363"/>
      <c r="AF25" s="363"/>
      <c r="AG25" s="364"/>
      <c r="AH25" s="359">
        <v>166</v>
      </c>
      <c r="AI25" s="360"/>
      <c r="AJ25" s="360"/>
      <c r="AK25" s="360"/>
      <c r="AL25" s="361"/>
      <c r="AM25" s="359">
        <v>472602</v>
      </c>
      <c r="AN25" s="360"/>
      <c r="AO25" s="360"/>
      <c r="AP25" s="360"/>
      <c r="AQ25" s="360"/>
      <c r="AR25" s="361"/>
      <c r="AS25" s="359">
        <v>2847</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11504194</v>
      </c>
      <c r="BO25" s="436"/>
      <c r="BP25" s="436"/>
      <c r="BQ25" s="436"/>
      <c r="BR25" s="436"/>
      <c r="BS25" s="436"/>
      <c r="BT25" s="436"/>
      <c r="BU25" s="437"/>
      <c r="BV25" s="435">
        <v>10927641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6984</v>
      </c>
      <c r="R26" s="360"/>
      <c r="S26" s="360"/>
      <c r="T26" s="360"/>
      <c r="U26" s="360"/>
      <c r="V26" s="361"/>
      <c r="W26" s="449"/>
      <c r="X26" s="386"/>
      <c r="Y26" s="387"/>
      <c r="Z26" s="362" t="s">
        <v>168</v>
      </c>
      <c r="AA26" s="417"/>
      <c r="AB26" s="417"/>
      <c r="AC26" s="417"/>
      <c r="AD26" s="417"/>
      <c r="AE26" s="417"/>
      <c r="AF26" s="417"/>
      <c r="AG26" s="418"/>
      <c r="AH26" s="359">
        <v>11</v>
      </c>
      <c r="AI26" s="360"/>
      <c r="AJ26" s="360"/>
      <c r="AK26" s="360"/>
      <c r="AL26" s="361"/>
      <c r="AM26" s="359">
        <v>32472</v>
      </c>
      <c r="AN26" s="360"/>
      <c r="AO26" s="360"/>
      <c r="AP26" s="360"/>
      <c r="AQ26" s="360"/>
      <c r="AR26" s="361"/>
      <c r="AS26" s="359">
        <v>2952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4900</v>
      </c>
      <c r="R27" s="360"/>
      <c r="S27" s="360"/>
      <c r="T27" s="360"/>
      <c r="U27" s="360"/>
      <c r="V27" s="361"/>
      <c r="W27" s="449"/>
      <c r="X27" s="386"/>
      <c r="Y27" s="387"/>
      <c r="Z27" s="362" t="s">
        <v>171</v>
      </c>
      <c r="AA27" s="363"/>
      <c r="AB27" s="363"/>
      <c r="AC27" s="363"/>
      <c r="AD27" s="363"/>
      <c r="AE27" s="363"/>
      <c r="AF27" s="363"/>
      <c r="AG27" s="364"/>
      <c r="AH27" s="359">
        <v>15</v>
      </c>
      <c r="AI27" s="360"/>
      <c r="AJ27" s="360"/>
      <c r="AK27" s="360"/>
      <c r="AL27" s="361"/>
      <c r="AM27" s="359">
        <v>64110</v>
      </c>
      <c r="AN27" s="360"/>
      <c r="AO27" s="360"/>
      <c r="AP27" s="360"/>
      <c r="AQ27" s="360"/>
      <c r="AR27" s="361"/>
      <c r="AS27" s="359">
        <v>4274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4500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3881322</v>
      </c>
      <c r="BO28" s="436"/>
      <c r="BP28" s="436"/>
      <c r="BQ28" s="436"/>
      <c r="BR28" s="436"/>
      <c r="BS28" s="436"/>
      <c r="BT28" s="436"/>
      <c r="BU28" s="437"/>
      <c r="BV28" s="435">
        <v>4544503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22</v>
      </c>
      <c r="M29" s="360"/>
      <c r="N29" s="360"/>
      <c r="O29" s="360"/>
      <c r="P29" s="361"/>
      <c r="Q29" s="359">
        <v>4300</v>
      </c>
      <c r="R29" s="360"/>
      <c r="S29" s="360"/>
      <c r="T29" s="360"/>
      <c r="U29" s="360"/>
      <c r="V29" s="361"/>
      <c r="W29" s="450"/>
      <c r="X29" s="451"/>
      <c r="Y29" s="452"/>
      <c r="Z29" s="362" t="s">
        <v>177</v>
      </c>
      <c r="AA29" s="363"/>
      <c r="AB29" s="363"/>
      <c r="AC29" s="363"/>
      <c r="AD29" s="363"/>
      <c r="AE29" s="363"/>
      <c r="AF29" s="363"/>
      <c r="AG29" s="364"/>
      <c r="AH29" s="359">
        <v>899</v>
      </c>
      <c r="AI29" s="360"/>
      <c r="AJ29" s="360"/>
      <c r="AK29" s="360"/>
      <c r="AL29" s="361"/>
      <c r="AM29" s="359">
        <v>2681634</v>
      </c>
      <c r="AN29" s="360"/>
      <c r="AO29" s="360"/>
      <c r="AP29" s="360"/>
      <c r="AQ29" s="360"/>
      <c r="AR29" s="361"/>
      <c r="AS29" s="359">
        <v>2983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1155031</v>
      </c>
      <c r="BO29" s="407"/>
      <c r="BP29" s="407"/>
      <c r="BQ29" s="407"/>
      <c r="BR29" s="407"/>
      <c r="BS29" s="407"/>
      <c r="BT29" s="407"/>
      <c r="BU29" s="408"/>
      <c r="BV29" s="406">
        <v>1624469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488485</v>
      </c>
      <c r="BO30" s="441"/>
      <c r="BP30" s="441"/>
      <c r="BQ30" s="441"/>
      <c r="BR30" s="441"/>
      <c r="BS30" s="441"/>
      <c r="BT30" s="441"/>
      <c r="BU30" s="442"/>
      <c r="BV30" s="440">
        <v>525877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上水道事業特別会計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埼玉県後期高齢者医療広域連合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三郷市土地開発公社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公共下水道事業特別会計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埼玉県後期高齢者医療広域連合</v>
      </c>
      <c r="BZ35" s="355"/>
      <c r="CA35" s="355"/>
      <c r="CB35" s="355"/>
      <c r="CC35" s="355"/>
      <c r="CD35" s="355"/>
      <c r="CE35" s="355"/>
      <c r="CF35" s="355"/>
      <c r="CG35" s="355"/>
      <c r="CH35" s="355"/>
      <c r="CI35" s="355"/>
      <c r="CJ35" s="355"/>
      <c r="CK35" s="355"/>
      <c r="CL35" s="355"/>
      <c r="CM35" s="355"/>
      <c r="CN35" s="163"/>
      <c r="CO35" s="354">
        <f t="shared" ref="CO35:CO43" si="3">IF(CQ35="","",CO34+1)</f>
        <v>15</v>
      </c>
      <c r="CP35" s="354"/>
      <c r="CQ35" s="355" t="str">
        <f>IF('各会計、関係団体の財政状況及び健全化判断比率'!BS8="","",'各会計、関係団体の財政状況及び健全化判断比率'!BS8)</f>
        <v>三郷市文化振興公社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埼玉県市町村総合事務組合</v>
      </c>
      <c r="BZ36" s="355"/>
      <c r="CA36" s="355"/>
      <c r="CB36" s="355"/>
      <c r="CC36" s="355"/>
      <c r="CD36" s="355"/>
      <c r="CE36" s="355"/>
      <c r="CF36" s="355"/>
      <c r="CG36" s="355"/>
      <c r="CH36" s="355"/>
      <c r="CI36" s="355"/>
      <c r="CJ36" s="355"/>
      <c r="CK36" s="355"/>
      <c r="CL36" s="355"/>
      <c r="CM36" s="355"/>
      <c r="CN36" s="163"/>
      <c r="CO36" s="354">
        <f t="shared" si="3"/>
        <v>16</v>
      </c>
      <c r="CP36" s="354"/>
      <c r="CQ36" s="355" t="str">
        <f>IF('各会計、関係団体の財政状況及び健全化判断比率'!BS9="","",'各会計、関係団体の財政状況及び健全化判断比率'!BS9)</f>
        <v>首都圏新都市鉄道</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埼玉県市町村総合事務組合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彩の国さいたま人づくり広域連合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東埼玉資源環境組合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江戸川水防事務組合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3pqxdWPuFlstQTIghYft3AaqMJS18GEHP5T70r+pisEhNneYMuZnnOhmW0g8NW7VBNBuekEHbCV2QeMe+FY/pg==" saltValue="vyA4Um/sSDEITcrgoNjz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530</v>
      </c>
      <c r="D34" s="1136"/>
      <c r="E34" s="1137"/>
      <c r="F34" s="32">
        <v>12.24</v>
      </c>
      <c r="G34" s="33">
        <v>16.72</v>
      </c>
      <c r="H34" s="33">
        <v>14.38</v>
      </c>
      <c r="I34" s="33">
        <v>15.06</v>
      </c>
      <c r="J34" s="34">
        <v>17.45</v>
      </c>
      <c r="K34" s="22"/>
      <c r="L34" s="22"/>
      <c r="M34" s="22"/>
      <c r="N34" s="22"/>
      <c r="O34" s="22"/>
      <c r="P34" s="22"/>
    </row>
    <row r="35" spans="1:16" ht="39" customHeight="1" x14ac:dyDescent="0.2">
      <c r="A35" s="22"/>
      <c r="B35" s="35"/>
      <c r="C35" s="1132" t="s">
        <v>531</v>
      </c>
      <c r="D35" s="1132"/>
      <c r="E35" s="1133"/>
      <c r="F35" s="36">
        <v>7.98</v>
      </c>
      <c r="G35" s="37">
        <v>6.87</v>
      </c>
      <c r="H35" s="37">
        <v>5.37</v>
      </c>
      <c r="I35" s="37">
        <v>5.62</v>
      </c>
      <c r="J35" s="38">
        <v>5.91</v>
      </c>
      <c r="K35" s="22"/>
      <c r="L35" s="22"/>
      <c r="M35" s="22"/>
      <c r="N35" s="22"/>
      <c r="O35" s="22"/>
      <c r="P35" s="22"/>
    </row>
    <row r="36" spans="1:16" ht="39" customHeight="1" x14ac:dyDescent="0.2">
      <c r="A36" s="22"/>
      <c r="B36" s="35"/>
      <c r="C36" s="1132" t="s">
        <v>532</v>
      </c>
      <c r="D36" s="1132"/>
      <c r="E36" s="1133"/>
      <c r="F36" s="36">
        <v>1.71</v>
      </c>
      <c r="G36" s="37">
        <v>2.04</v>
      </c>
      <c r="H36" s="37">
        <v>2.5499999999999998</v>
      </c>
      <c r="I36" s="37">
        <v>3.04</v>
      </c>
      <c r="J36" s="38">
        <v>4.1900000000000004</v>
      </c>
      <c r="K36" s="22"/>
      <c r="L36" s="22"/>
      <c r="M36" s="22"/>
      <c r="N36" s="22"/>
      <c r="O36" s="22"/>
      <c r="P36" s="22"/>
    </row>
    <row r="37" spans="1:16" ht="39" customHeight="1" x14ac:dyDescent="0.2">
      <c r="A37" s="22"/>
      <c r="B37" s="35"/>
      <c r="C37" s="1132" t="s">
        <v>533</v>
      </c>
      <c r="D37" s="1132"/>
      <c r="E37" s="1133"/>
      <c r="F37" s="36">
        <v>2.58</v>
      </c>
      <c r="G37" s="37">
        <v>2.2599999999999998</v>
      </c>
      <c r="H37" s="37">
        <v>2.46</v>
      </c>
      <c r="I37" s="37">
        <v>2.67</v>
      </c>
      <c r="J37" s="38">
        <v>1.67</v>
      </c>
      <c r="K37" s="22"/>
      <c r="L37" s="22"/>
      <c r="M37" s="22"/>
      <c r="N37" s="22"/>
      <c r="O37" s="22"/>
      <c r="P37" s="22"/>
    </row>
    <row r="38" spans="1:16" ht="39" customHeight="1" x14ac:dyDescent="0.2">
      <c r="A38" s="22"/>
      <c r="B38" s="35"/>
      <c r="C38" s="1132" t="s">
        <v>534</v>
      </c>
      <c r="D38" s="1132"/>
      <c r="E38" s="1133"/>
      <c r="F38" s="36">
        <v>0.33</v>
      </c>
      <c r="G38" s="37">
        <v>0.27</v>
      </c>
      <c r="H38" s="37">
        <v>0.47</v>
      </c>
      <c r="I38" s="37">
        <v>0.47</v>
      </c>
      <c r="J38" s="38">
        <v>0.54</v>
      </c>
      <c r="K38" s="22"/>
      <c r="L38" s="22"/>
      <c r="M38" s="22"/>
      <c r="N38" s="22"/>
      <c r="O38" s="22"/>
      <c r="P38" s="22"/>
    </row>
    <row r="39" spans="1:16" ht="39" customHeight="1" x14ac:dyDescent="0.2">
      <c r="A39" s="22"/>
      <c r="B39" s="35"/>
      <c r="C39" s="1132" t="s">
        <v>535</v>
      </c>
      <c r="D39" s="1132"/>
      <c r="E39" s="1133"/>
      <c r="F39" s="36">
        <v>1.04</v>
      </c>
      <c r="G39" s="37">
        <v>0.79</v>
      </c>
      <c r="H39" s="37">
        <v>0.72</v>
      </c>
      <c r="I39" s="37">
        <v>0.6</v>
      </c>
      <c r="J39" s="38">
        <v>0.43</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537</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UsN2ProE1sPX+PIazR1UUuPmOCVpS6UpEoym+bGeKoyWmwGyKNwxXtwBjqoghqauqr3aj/g/o+UZFTUHdxc+w==" saltValue="ICsHKKpH4/sQQDDy+sw5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4460</v>
      </c>
      <c r="L45" s="58">
        <v>4345</v>
      </c>
      <c r="M45" s="58">
        <v>4596</v>
      </c>
      <c r="N45" s="58">
        <v>4613</v>
      </c>
      <c r="O45" s="59">
        <v>4764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996</v>
      </c>
      <c r="L48" s="62">
        <v>840</v>
      </c>
      <c r="M48" s="62">
        <v>825</v>
      </c>
      <c r="N48" s="62">
        <v>775</v>
      </c>
      <c r="O48" s="63">
        <v>760</v>
      </c>
      <c r="P48" s="46"/>
      <c r="Q48" s="46"/>
      <c r="R48" s="46"/>
      <c r="S48" s="46"/>
      <c r="T48" s="46"/>
      <c r="U48" s="46"/>
    </row>
    <row r="49" spans="1:21" ht="30.75" customHeight="1" x14ac:dyDescent="0.2">
      <c r="A49" s="46"/>
      <c r="B49" s="1163"/>
      <c r="C49" s="1164"/>
      <c r="D49" s="60"/>
      <c r="E49" s="1140" t="s">
        <v>14</v>
      </c>
      <c r="F49" s="1140"/>
      <c r="G49" s="1140"/>
      <c r="H49" s="1140"/>
      <c r="I49" s="1140"/>
      <c r="J49" s="1141"/>
      <c r="K49" s="61">
        <v>130</v>
      </c>
      <c r="L49" s="62">
        <v>136</v>
      </c>
      <c r="M49" s="62">
        <v>139</v>
      </c>
      <c r="N49" s="62">
        <v>176</v>
      </c>
      <c r="O49" s="63">
        <v>162</v>
      </c>
      <c r="P49" s="46"/>
      <c r="Q49" s="46"/>
      <c r="R49" s="46"/>
      <c r="S49" s="46"/>
      <c r="T49" s="46"/>
      <c r="U49" s="46"/>
    </row>
    <row r="50" spans="1:21" ht="30.75" customHeight="1" x14ac:dyDescent="0.2">
      <c r="A50" s="46"/>
      <c r="B50" s="1163"/>
      <c r="C50" s="1164"/>
      <c r="D50" s="60"/>
      <c r="E50" s="1140" t="s">
        <v>15</v>
      </c>
      <c r="F50" s="1140"/>
      <c r="G50" s="1140"/>
      <c r="H50" s="1140"/>
      <c r="I50" s="1140"/>
      <c r="J50" s="1141"/>
      <c r="K50" s="61">
        <v>25</v>
      </c>
      <c r="L50" s="62">
        <v>25</v>
      </c>
      <c r="M50" s="62">
        <v>26</v>
      </c>
      <c r="N50" s="62">
        <v>25</v>
      </c>
      <c r="O50" s="63">
        <v>25</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3692</v>
      </c>
      <c r="L52" s="62">
        <v>3563</v>
      </c>
      <c r="M52" s="62">
        <v>3487</v>
      </c>
      <c r="N52" s="62">
        <v>3329</v>
      </c>
      <c r="O52" s="63">
        <v>3265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1919</v>
      </c>
      <c r="L53" s="67">
        <v>1783</v>
      </c>
      <c r="M53" s="67">
        <v>2099</v>
      </c>
      <c r="N53" s="67">
        <v>2260</v>
      </c>
      <c r="O53" s="68">
        <v>2446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QMXj0QeJ20p2whiR9gTEKmJhWps6YSfUjWL0wVOixUZKUBBpIlCi38p9tKXuod3bO5lObBeMoGaLn/A2tdSpg==" saltValue="94revIpRNFBSK88riKInm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40788</v>
      </c>
      <c r="J41" s="331">
        <v>41515</v>
      </c>
      <c r="K41" s="331">
        <v>41900</v>
      </c>
      <c r="L41" s="331">
        <v>41131</v>
      </c>
      <c r="M41" s="332">
        <v>41995</v>
      </c>
    </row>
    <row r="42" spans="2:13" ht="27.75" customHeight="1" x14ac:dyDescent="0.2">
      <c r="B42" s="1171"/>
      <c r="C42" s="1172"/>
      <c r="D42" s="104"/>
      <c r="E42" s="1175" t="s">
        <v>32</v>
      </c>
      <c r="F42" s="1175"/>
      <c r="G42" s="1175"/>
      <c r="H42" s="1176"/>
      <c r="I42" s="333">
        <v>2435</v>
      </c>
      <c r="J42" s="334">
        <v>2401</v>
      </c>
      <c r="K42" s="334">
        <v>2379</v>
      </c>
      <c r="L42" s="334">
        <v>2344</v>
      </c>
      <c r="M42" s="335">
        <v>2309</v>
      </c>
    </row>
    <row r="43" spans="2:13" ht="27.75" customHeight="1" x14ac:dyDescent="0.2">
      <c r="B43" s="1171"/>
      <c r="C43" s="1172"/>
      <c r="D43" s="104"/>
      <c r="E43" s="1175" t="s">
        <v>33</v>
      </c>
      <c r="F43" s="1175"/>
      <c r="G43" s="1175"/>
      <c r="H43" s="1176"/>
      <c r="I43" s="333">
        <v>17385</v>
      </c>
      <c r="J43" s="334">
        <v>15783</v>
      </c>
      <c r="K43" s="334">
        <v>13911</v>
      </c>
      <c r="L43" s="334">
        <v>13146</v>
      </c>
      <c r="M43" s="335">
        <v>13917</v>
      </c>
    </row>
    <row r="44" spans="2:13" ht="27.75" customHeight="1" x14ac:dyDescent="0.2">
      <c r="B44" s="1171"/>
      <c r="C44" s="1172"/>
      <c r="D44" s="104"/>
      <c r="E44" s="1175" t="s">
        <v>34</v>
      </c>
      <c r="F44" s="1175"/>
      <c r="G44" s="1175"/>
      <c r="H44" s="1176"/>
      <c r="I44" s="333">
        <v>1183</v>
      </c>
      <c r="J44" s="334">
        <v>1167</v>
      </c>
      <c r="K44" s="334">
        <v>1090</v>
      </c>
      <c r="L44" s="334">
        <v>1036</v>
      </c>
      <c r="M44" s="335">
        <v>882</v>
      </c>
    </row>
    <row r="45" spans="2:13" ht="27.75" customHeight="1" x14ac:dyDescent="0.2">
      <c r="B45" s="1171"/>
      <c r="C45" s="1172"/>
      <c r="D45" s="104"/>
      <c r="E45" s="1175" t="s">
        <v>35</v>
      </c>
      <c r="F45" s="1175"/>
      <c r="G45" s="1175"/>
      <c r="H45" s="1176"/>
      <c r="I45" s="333">
        <v>2136</v>
      </c>
      <c r="J45" s="334">
        <v>1995</v>
      </c>
      <c r="K45" s="334">
        <v>1978</v>
      </c>
      <c r="L45" s="334">
        <v>2109</v>
      </c>
      <c r="M45" s="335">
        <v>1668</v>
      </c>
    </row>
    <row r="46" spans="2:13" ht="27.75" customHeight="1" x14ac:dyDescent="0.2">
      <c r="B46" s="1171"/>
      <c r="C46" s="1172"/>
      <c r="D46" s="105"/>
      <c r="E46" s="1175" t="s">
        <v>36</v>
      </c>
      <c r="F46" s="1175"/>
      <c r="G46" s="1175"/>
      <c r="H46" s="1176"/>
      <c r="I46" s="333">
        <v>22</v>
      </c>
      <c r="J46" s="334">
        <v>13</v>
      </c>
      <c r="K46" s="334">
        <v>13</v>
      </c>
      <c r="L46" s="334">
        <v>12</v>
      </c>
      <c r="M46" s="335">
        <v>7</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3823</v>
      </c>
      <c r="J50" s="334">
        <v>6291</v>
      </c>
      <c r="K50" s="334">
        <v>8158</v>
      </c>
      <c r="L50" s="334">
        <v>7378</v>
      </c>
      <c r="M50" s="335">
        <v>6394</v>
      </c>
    </row>
    <row r="51" spans="2:13" ht="27.75" customHeight="1" x14ac:dyDescent="0.2">
      <c r="B51" s="1171"/>
      <c r="C51" s="1172"/>
      <c r="D51" s="104"/>
      <c r="E51" s="1175" t="s">
        <v>42</v>
      </c>
      <c r="F51" s="1175"/>
      <c r="G51" s="1175"/>
      <c r="H51" s="1176"/>
      <c r="I51" s="333">
        <v>10066</v>
      </c>
      <c r="J51" s="334">
        <v>10239</v>
      </c>
      <c r="K51" s="334">
        <v>10243</v>
      </c>
      <c r="L51" s="334">
        <v>10269</v>
      </c>
      <c r="M51" s="335">
        <v>11192</v>
      </c>
    </row>
    <row r="52" spans="2:13" ht="27.75" customHeight="1" x14ac:dyDescent="0.2">
      <c r="B52" s="1173"/>
      <c r="C52" s="1174"/>
      <c r="D52" s="104"/>
      <c r="E52" s="1175" t="s">
        <v>43</v>
      </c>
      <c r="F52" s="1175"/>
      <c r="G52" s="1175"/>
      <c r="H52" s="1176"/>
      <c r="I52" s="333">
        <v>32354</v>
      </c>
      <c r="J52" s="334">
        <v>32313</v>
      </c>
      <c r="K52" s="334">
        <v>31786</v>
      </c>
      <c r="L52" s="334">
        <v>30613</v>
      </c>
      <c r="M52" s="335">
        <v>29313</v>
      </c>
    </row>
    <row r="53" spans="2:13" ht="27.75" customHeight="1" thickBot="1" x14ac:dyDescent="0.25">
      <c r="B53" s="1177" t="s">
        <v>19</v>
      </c>
      <c r="C53" s="1178"/>
      <c r="D53" s="108"/>
      <c r="E53" s="1179" t="s">
        <v>44</v>
      </c>
      <c r="F53" s="1179"/>
      <c r="G53" s="1179"/>
      <c r="H53" s="1180"/>
      <c r="I53" s="336">
        <v>17705</v>
      </c>
      <c r="J53" s="337">
        <v>14031</v>
      </c>
      <c r="K53" s="337">
        <v>11083</v>
      </c>
      <c r="L53" s="337">
        <v>11518</v>
      </c>
      <c r="M53" s="338">
        <v>13881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79LfPguNw84ycCfKFJL0dUShkdBRautaU1NNpLHTaNQqGOaanKTttsLs/VUCrTNdsOc7rHzgYmHhtHGMFYgBGw==" saltValue="pBZ+K3v4HRyNcUrR7yCL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5056</v>
      </c>
      <c r="G55" s="339">
        <v>4545</v>
      </c>
      <c r="H55" s="340">
        <v>3881</v>
      </c>
    </row>
    <row r="56" spans="2:8" ht="52.5" customHeight="1" x14ac:dyDescent="0.2">
      <c r="B56" s="120"/>
      <c r="C56" s="1198" t="s">
        <v>47</v>
      </c>
      <c r="D56" s="1198"/>
      <c r="E56" s="1199"/>
      <c r="F56" s="341">
        <v>1664</v>
      </c>
      <c r="G56" s="341">
        <v>1624</v>
      </c>
      <c r="H56" s="342">
        <v>1155</v>
      </c>
    </row>
    <row r="57" spans="2:8" ht="53.25" customHeight="1" x14ac:dyDescent="0.2">
      <c r="B57" s="120"/>
      <c r="C57" s="1200" t="s">
        <v>48</v>
      </c>
      <c r="D57" s="1200"/>
      <c r="E57" s="1201"/>
      <c r="F57" s="343">
        <v>544</v>
      </c>
      <c r="G57" s="343">
        <v>526</v>
      </c>
      <c r="H57" s="344">
        <v>488</v>
      </c>
    </row>
    <row r="58" spans="2:8" ht="45.75" customHeight="1" x14ac:dyDescent="0.2">
      <c r="B58" s="121"/>
      <c r="C58" s="1188" t="s">
        <v>556</v>
      </c>
      <c r="D58" s="1189"/>
      <c r="E58" s="1190"/>
      <c r="F58" s="345">
        <v>109</v>
      </c>
      <c r="G58" s="345">
        <v>108</v>
      </c>
      <c r="H58" s="346">
        <v>70</v>
      </c>
    </row>
    <row r="59" spans="2:8" ht="45.75" customHeight="1" x14ac:dyDescent="0.2">
      <c r="B59" s="121"/>
      <c r="C59" s="1188" t="s">
        <v>557</v>
      </c>
      <c r="D59" s="1189"/>
      <c r="E59" s="1190"/>
      <c r="F59" s="345">
        <v>282</v>
      </c>
      <c r="G59" s="345">
        <v>265</v>
      </c>
      <c r="H59" s="346">
        <v>265</v>
      </c>
    </row>
    <row r="60" spans="2:8" ht="45.75" customHeight="1" x14ac:dyDescent="0.2">
      <c r="B60" s="121"/>
      <c r="C60" s="1188" t="s">
        <v>558</v>
      </c>
      <c r="D60" s="1189"/>
      <c r="E60" s="1190"/>
      <c r="F60" s="345">
        <v>5</v>
      </c>
      <c r="G60" s="345">
        <v>5</v>
      </c>
      <c r="H60" s="346">
        <v>5</v>
      </c>
    </row>
    <row r="61" spans="2:8" ht="45.75" customHeight="1" x14ac:dyDescent="0.2">
      <c r="B61" s="121"/>
      <c r="C61" s="1188" t="s">
        <v>559</v>
      </c>
      <c r="D61" s="1189"/>
      <c r="E61" s="1190"/>
      <c r="F61" s="345">
        <v>130</v>
      </c>
      <c r="G61" s="345">
        <v>130</v>
      </c>
      <c r="H61" s="346">
        <v>130</v>
      </c>
    </row>
    <row r="62" spans="2:8" ht="45.75" customHeight="1" thickBot="1" x14ac:dyDescent="0.25">
      <c r="B62" s="122"/>
      <c r="C62" s="1191" t="s">
        <v>560</v>
      </c>
      <c r="D62" s="1192"/>
      <c r="E62" s="1193"/>
      <c r="F62" s="347">
        <v>18</v>
      </c>
      <c r="G62" s="347">
        <v>18</v>
      </c>
      <c r="H62" s="348">
        <v>18</v>
      </c>
    </row>
    <row r="63" spans="2:8" ht="52.5" customHeight="1" thickBot="1" x14ac:dyDescent="0.25">
      <c r="B63" s="123"/>
      <c r="C63" s="1194" t="s">
        <v>49</v>
      </c>
      <c r="D63" s="1194"/>
      <c r="E63" s="1195"/>
      <c r="F63" s="349">
        <v>7264</v>
      </c>
      <c r="G63" s="349">
        <v>6695</v>
      </c>
      <c r="H63" s="350">
        <v>5525</v>
      </c>
    </row>
    <row r="64" spans="2:8" ht="13.2" x14ac:dyDescent="0.2"/>
  </sheetData>
  <sheetProtection algorithmName="SHA-512" hashValue="LGJhYFt0lGJwB39RVnkNKJ8nMluFpHTAvwM48t7Rf7RFmpM6ybJXXYAVugYGqcsIyGcGnYbL6SmSaCT6kO0rEg==" saltValue="2cIPQxnTQwXKLVC0WAWo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30984</v>
      </c>
      <c r="E3" s="142"/>
      <c r="F3" s="143">
        <v>44161</v>
      </c>
      <c r="G3" s="144"/>
      <c r="H3" s="145"/>
    </row>
    <row r="4" spans="1:8" x14ac:dyDescent="0.2">
      <c r="A4" s="146"/>
      <c r="B4" s="147"/>
      <c r="C4" s="148"/>
      <c r="D4" s="149">
        <v>21486</v>
      </c>
      <c r="E4" s="150"/>
      <c r="F4" s="151">
        <v>23644</v>
      </c>
      <c r="G4" s="152"/>
      <c r="H4" s="153"/>
    </row>
    <row r="5" spans="1:8" x14ac:dyDescent="0.2">
      <c r="A5" s="134" t="s">
        <v>518</v>
      </c>
      <c r="B5" s="139"/>
      <c r="C5" s="140"/>
      <c r="D5" s="141">
        <v>29563</v>
      </c>
      <c r="E5" s="142"/>
      <c r="F5" s="143">
        <v>43955</v>
      </c>
      <c r="G5" s="144"/>
      <c r="H5" s="145"/>
    </row>
    <row r="6" spans="1:8" x14ac:dyDescent="0.2">
      <c r="A6" s="146"/>
      <c r="B6" s="147"/>
      <c r="C6" s="148"/>
      <c r="D6" s="149">
        <v>20899</v>
      </c>
      <c r="E6" s="150"/>
      <c r="F6" s="151">
        <v>21318</v>
      </c>
      <c r="G6" s="152"/>
      <c r="H6" s="153"/>
    </row>
    <row r="7" spans="1:8" x14ac:dyDescent="0.2">
      <c r="A7" s="134" t="s">
        <v>519</v>
      </c>
      <c r="B7" s="139"/>
      <c r="C7" s="140"/>
      <c r="D7" s="141">
        <v>43262</v>
      </c>
      <c r="E7" s="142"/>
      <c r="F7" s="143">
        <v>41921</v>
      </c>
      <c r="G7" s="144"/>
      <c r="H7" s="145"/>
    </row>
    <row r="8" spans="1:8" x14ac:dyDescent="0.2">
      <c r="A8" s="146"/>
      <c r="B8" s="147"/>
      <c r="C8" s="148"/>
      <c r="D8" s="149">
        <v>29214</v>
      </c>
      <c r="E8" s="150"/>
      <c r="F8" s="151">
        <v>21655</v>
      </c>
      <c r="G8" s="152"/>
      <c r="H8" s="153"/>
    </row>
    <row r="9" spans="1:8" x14ac:dyDescent="0.2">
      <c r="A9" s="134" t="s">
        <v>520</v>
      </c>
      <c r="B9" s="139"/>
      <c r="C9" s="140"/>
      <c r="D9" s="141">
        <v>33956</v>
      </c>
      <c r="E9" s="142"/>
      <c r="F9" s="143">
        <v>44585</v>
      </c>
      <c r="G9" s="144"/>
      <c r="H9" s="145"/>
    </row>
    <row r="10" spans="1:8" x14ac:dyDescent="0.2">
      <c r="A10" s="146"/>
      <c r="B10" s="147"/>
      <c r="C10" s="148"/>
      <c r="D10" s="149">
        <v>23892</v>
      </c>
      <c r="E10" s="150"/>
      <c r="F10" s="151">
        <v>23077</v>
      </c>
      <c r="G10" s="152"/>
      <c r="H10" s="153"/>
    </row>
    <row r="11" spans="1:8" x14ac:dyDescent="0.2">
      <c r="A11" s="134" t="s">
        <v>521</v>
      </c>
      <c r="B11" s="139"/>
      <c r="C11" s="140"/>
      <c r="D11" s="141">
        <v>44412</v>
      </c>
      <c r="E11" s="142"/>
      <c r="F11" s="143">
        <v>49779</v>
      </c>
      <c r="G11" s="144"/>
      <c r="H11" s="145"/>
    </row>
    <row r="12" spans="1:8" x14ac:dyDescent="0.2">
      <c r="A12" s="146"/>
      <c r="B12" s="147"/>
      <c r="C12" s="154"/>
      <c r="D12" s="149">
        <v>37033</v>
      </c>
      <c r="E12" s="150"/>
      <c r="F12" s="151">
        <v>28921</v>
      </c>
      <c r="G12" s="152"/>
      <c r="H12" s="153"/>
    </row>
    <row r="13" spans="1:8" x14ac:dyDescent="0.2">
      <c r="A13" s="134"/>
      <c r="B13" s="139"/>
      <c r="C13" s="140"/>
      <c r="D13" s="141">
        <v>36435</v>
      </c>
      <c r="E13" s="142"/>
      <c r="F13" s="143">
        <v>44880</v>
      </c>
      <c r="G13" s="155"/>
      <c r="H13" s="145"/>
    </row>
    <row r="14" spans="1:8" x14ac:dyDescent="0.2">
      <c r="A14" s="146"/>
      <c r="B14" s="147"/>
      <c r="C14" s="148"/>
      <c r="D14" s="149">
        <v>26505</v>
      </c>
      <c r="E14" s="150"/>
      <c r="F14" s="151">
        <v>23723</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12.25</v>
      </c>
      <c r="C19" s="156">
        <f>ROUND(VALUE(SUBSTITUTE(実質収支比率等に係る経年分析!G$48,"▲","-")),2)</f>
        <v>16.72</v>
      </c>
      <c r="D19" s="156">
        <f>ROUND(VALUE(SUBSTITUTE(実質収支比率等に係る経年分析!H$48,"▲","-")),2)</f>
        <v>14.39</v>
      </c>
      <c r="E19" s="156">
        <f>ROUND(VALUE(SUBSTITUTE(実質収支比率等に係る経年分析!I$48,"▲","-")),2)</f>
        <v>15.06</v>
      </c>
      <c r="F19" s="156">
        <f>ROUND(VALUE(SUBSTITUTE(実質収支比率等に係る経年分析!J$48,"▲","-")),2)</f>
        <v>17.45</v>
      </c>
    </row>
    <row r="20" spans="1:11" x14ac:dyDescent="0.2">
      <c r="A20" s="156" t="s">
        <v>53</v>
      </c>
      <c r="B20" s="156">
        <f>ROUND(VALUE(SUBSTITUTE(実質収支比率等に係る経年分析!F$47,"▲","-")),2)</f>
        <v>8.25</v>
      </c>
      <c r="C20" s="156">
        <f>ROUND(VALUE(SUBSTITUTE(実質収支比率等に係る経年分析!G$47,"▲","-")),2)</f>
        <v>13.19</v>
      </c>
      <c r="D20" s="156">
        <f>ROUND(VALUE(SUBSTITUTE(実質収支比率等に係る経年分析!H$47,"▲","-")),2)</f>
        <v>17.66</v>
      </c>
      <c r="E20" s="156">
        <f>ROUND(VALUE(SUBSTITUTE(実質収支比率等に係る経年分析!I$47,"▲","-")),2)</f>
        <v>15.71</v>
      </c>
      <c r="F20" s="156">
        <f>ROUND(VALUE(SUBSTITUTE(実質収支比率等に係る経年分析!J$47,"▲","-")),2)</f>
        <v>13.18</v>
      </c>
    </row>
    <row r="21" spans="1:11" x14ac:dyDescent="0.2">
      <c r="A21" s="156" t="s">
        <v>54</v>
      </c>
      <c r="B21" s="156">
        <f>IF(ISNUMBER(VALUE(SUBSTITUTE(実質収支比率等に係る経年分析!F$49,"▲","-"))),ROUND(VALUE(SUBSTITUTE(実質収支比率等に係る経年分析!F$49,"▲","-")),2),NA())</f>
        <v>5.5</v>
      </c>
      <c r="C21" s="156">
        <f>IF(ISNUMBER(VALUE(SUBSTITUTE(実質収支比率等に係る経年分析!G$49,"▲","-"))),ROUND(VALUE(SUBSTITUTE(実質収支比率等に係る経年分析!G$49,"▲","-")),2),NA())</f>
        <v>10.61</v>
      </c>
      <c r="D21" s="156">
        <f>IF(ISNUMBER(VALUE(SUBSTITUTE(実質収支比率等に係る経年分析!H$49,"▲","-"))),ROUND(VALUE(SUBSTITUTE(実質収支比率等に係る経年分析!H$49,"▲","-")),2),NA())</f>
        <v>1.64</v>
      </c>
      <c r="E21" s="156">
        <f>IF(ISNUMBER(VALUE(SUBSTITUTE(実質収支比率等に係る経年分析!I$49,"▲","-"))),ROUND(VALUE(SUBSTITUTE(実質収支比率等に係る経年分析!I$49,"▲","-")),2),NA())</f>
        <v>-0.94</v>
      </c>
      <c r="F21" s="156">
        <f>IF(ISNUMBER(VALUE(SUBSTITUTE(実質収支比率等に係る経年分析!J$49,"▲","-"))),ROUND(VALUE(SUBSTITUTE(実質収支比率等に係る経年分析!J$49,"▲","-")),2),NA())</f>
        <v>0.41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0.43</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0.54</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2.58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2.2599999999999998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2.46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2.67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1.67</v>
      </c>
    </row>
    <row r="34" spans="1:16" x14ac:dyDescent="0.2">
      <c r="A34" s="157" t="str">
        <f>IF(連結実質赤字比率に係る赤字・黒字の構成分析!C$36="",NA(),連結実質赤字比率に係る赤字・黒字の構成分析!C$36)</f>
        <v>公共下水道事業特別会計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2.04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2.5499999999999998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4.1900000000000004</v>
      </c>
    </row>
    <row r="35" spans="1:16" x14ac:dyDescent="0.2">
      <c r="A35" s="157" t="str">
        <f>IF(連結実質赤字比率に係る赤字・黒字の構成分析!C$35="",NA(),連結実質赤字比率に係る赤字・黒字の構成分析!C$35)</f>
        <v>上水道事業特別会計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7.98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6.87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5.37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5.62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5.91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12.24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16.72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14.38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17.45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3692</v>
      </c>
      <c r="E42" s="158"/>
      <c r="F42" s="158"/>
      <c r="G42" s="158">
        <f>'実質公債費比率（分子）の構造'!L$52</f>
        <v>3563</v>
      </c>
      <c r="H42" s="158"/>
      <c r="I42" s="158"/>
      <c r="J42" s="158">
        <f>'実質公債費比率（分子）の構造'!M$52</f>
        <v>3487</v>
      </c>
      <c r="K42" s="158"/>
      <c r="L42" s="158"/>
      <c r="M42" s="158">
        <f>'実質公債費比率（分子）の構造'!N$52</f>
        <v>3329</v>
      </c>
      <c r="N42" s="158"/>
      <c r="O42" s="158"/>
      <c r="P42" s="158">
        <f>'実質公債費比率（分子）の構造'!O$52</f>
        <v>3265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25</v>
      </c>
      <c r="C44" s="158"/>
      <c r="D44" s="158"/>
      <c r="E44" s="158">
        <f>'実質公債費比率（分子）の構造'!L$50</f>
        <v>25</v>
      </c>
      <c r="F44" s="158"/>
      <c r="G44" s="158"/>
      <c r="H44" s="158">
        <f>'実質公債費比率（分子）の構造'!M$50</f>
        <v>26</v>
      </c>
      <c r="I44" s="158"/>
      <c r="J44" s="158"/>
      <c r="K44" s="158">
        <f>'実質公債費比率（分子）の構造'!N$50</f>
        <v>25</v>
      </c>
      <c r="L44" s="158"/>
      <c r="M44" s="158"/>
      <c r="N44" s="158">
        <f>'実質公債費比率（分子）の構造'!O$50</f>
        <v>25</v>
      </c>
      <c r="O44" s="158"/>
      <c r="P44" s="158"/>
    </row>
    <row r="45" spans="1:16" x14ac:dyDescent="0.2">
      <c r="A45" s="158" t="s">
        <v>63</v>
      </c>
      <c r="B45" s="158">
        <f>'実質公債費比率（分子）の構造'!K$49</f>
        <v>130</v>
      </c>
      <c r="C45" s="158"/>
      <c r="D45" s="158"/>
      <c r="E45" s="158">
        <f>'実質公債費比率（分子）の構造'!L$49</f>
        <v>136</v>
      </c>
      <c r="F45" s="158"/>
      <c r="G45" s="158"/>
      <c r="H45" s="158">
        <f>'実質公債費比率（分子）の構造'!M$49</f>
        <v>139</v>
      </c>
      <c r="I45" s="158"/>
      <c r="J45" s="158"/>
      <c r="K45" s="158">
        <f>'実質公債費比率（分子）の構造'!N$49</f>
        <v>176</v>
      </c>
      <c r="L45" s="158"/>
      <c r="M45" s="158"/>
      <c r="N45" s="158">
        <f>'実質公債費比率（分子）の構造'!O$49</f>
        <v>162</v>
      </c>
      <c r="O45" s="158"/>
      <c r="P45" s="158"/>
    </row>
    <row r="46" spans="1:16" x14ac:dyDescent="0.2">
      <c r="A46" s="158" t="s">
        <v>64</v>
      </c>
      <c r="B46" s="158">
        <f>'実質公債費比率（分子）の構造'!K$48</f>
        <v>996</v>
      </c>
      <c r="C46" s="158"/>
      <c r="D46" s="158"/>
      <c r="E46" s="158">
        <f>'実質公債費比率（分子）の構造'!L$48</f>
        <v>840</v>
      </c>
      <c r="F46" s="158"/>
      <c r="G46" s="158"/>
      <c r="H46" s="158">
        <f>'実質公債費比率（分子）の構造'!M$48</f>
        <v>825</v>
      </c>
      <c r="I46" s="158"/>
      <c r="J46" s="158"/>
      <c r="K46" s="158">
        <f>'実質公債費比率（分子）の構造'!N$48</f>
        <v>775</v>
      </c>
      <c r="L46" s="158"/>
      <c r="M46" s="158"/>
      <c r="N46" s="158">
        <f>'実質公債費比率（分子）の構造'!O$48</f>
        <v>760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4460</v>
      </c>
      <c r="C49" s="158"/>
      <c r="D49" s="158"/>
      <c r="E49" s="158">
        <f>'実質公債費比率（分子）の構造'!L$45</f>
        <v>4345</v>
      </c>
      <c r="F49" s="158"/>
      <c r="G49" s="158"/>
      <c r="H49" s="158">
        <f>'実質公債費比率（分子）の構造'!M$45</f>
        <v>4596</v>
      </c>
      <c r="I49" s="158"/>
      <c r="J49" s="158"/>
      <c r="K49" s="158">
        <f>'実質公債費比率（分子）の構造'!N$45</f>
        <v>4613</v>
      </c>
      <c r="L49" s="158"/>
      <c r="M49" s="158"/>
      <c r="N49" s="158">
        <f>'実質公債費比率（分子）の構造'!O$45</f>
        <v>4764</v>
      </c>
      <c r="O49" s="158"/>
      <c r="P49" s="158"/>
    </row>
    <row r="50" spans="1:16" x14ac:dyDescent="0.2">
      <c r="A50" s="158" t="s">
        <v>67</v>
      </c>
      <c r="B50" s="158" t="e">
        <f>NA()</f>
        <v>#N/A</v>
      </c>
      <c r="C50" s="158">
        <f>IF(ISNUMBER('実質公債費比率（分子）の構造'!K$53),'実質公債費比率（分子）の構造'!K$53,NA())</f>
        <v>1919</v>
      </c>
      <c r="D50" s="158" t="e">
        <f>NA()</f>
        <v>#N/A</v>
      </c>
      <c r="E50" s="158" t="e">
        <f>NA()</f>
        <v>#N/A</v>
      </c>
      <c r="F50" s="158">
        <f>IF(ISNUMBER('実質公債費比率（分子）の構造'!L$53),'実質公債費比率（分子）の構造'!L$53,NA())</f>
        <v>1783</v>
      </c>
      <c r="G50" s="158" t="e">
        <f>NA()</f>
        <v>#N/A</v>
      </c>
      <c r="H50" s="158" t="e">
        <f>NA()</f>
        <v>#N/A</v>
      </c>
      <c r="I50" s="158">
        <f>IF(ISNUMBER('実質公債費比率（分子）の構造'!M$53),'実質公債費比率（分子）の構造'!M$53,NA())</f>
        <v>2099</v>
      </c>
      <c r="J50" s="158" t="e">
        <f>NA()</f>
        <v>#N/A</v>
      </c>
      <c r="K50" s="158" t="e">
        <f>NA()</f>
        <v>#N/A</v>
      </c>
      <c r="L50" s="158">
        <f>IF(ISNUMBER('実質公債費比率（分子）の構造'!N$53),'実質公債費比率（分子）の構造'!N$53,NA())</f>
        <v>2260</v>
      </c>
      <c r="M50" s="158" t="e">
        <f>NA()</f>
        <v>#N/A</v>
      </c>
      <c r="N50" s="158" t="e">
        <f>NA()</f>
        <v>#N/A</v>
      </c>
      <c r="O50" s="158">
        <f>IF(ISNUMBER('実質公債費比率（分子）の構造'!O$53),'実質公債費比率（分子）の構造'!O$53,NA())</f>
        <v>2446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32354</v>
      </c>
      <c r="E56" s="157"/>
      <c r="F56" s="157"/>
      <c r="G56" s="157">
        <f>'将来負担比率（分子）の構造'!J$52</f>
        <v>32313</v>
      </c>
      <c r="H56" s="157"/>
      <c r="I56" s="157"/>
      <c r="J56" s="157">
        <f>'将来負担比率（分子）の構造'!K$52</f>
        <v>31786</v>
      </c>
      <c r="K56" s="157"/>
      <c r="L56" s="157"/>
      <c r="M56" s="157">
        <f>'将来負担比率（分子）の構造'!L$52</f>
        <v>30613</v>
      </c>
      <c r="N56" s="157"/>
      <c r="O56" s="157"/>
      <c r="P56" s="157">
        <f>'将来負担比率（分子）の構造'!M$52</f>
        <v>29313</v>
      </c>
    </row>
    <row r="57" spans="1:16" x14ac:dyDescent="0.2">
      <c r="A57" s="157" t="s">
        <v>42</v>
      </c>
      <c r="B57" s="157"/>
      <c r="C57" s="157"/>
      <c r="D57" s="157">
        <f>'将来負担比率（分子）の構造'!I$51</f>
        <v>10066</v>
      </c>
      <c r="E57" s="157"/>
      <c r="F57" s="157"/>
      <c r="G57" s="157">
        <f>'将来負担比率（分子）の構造'!J$51</f>
        <v>10239</v>
      </c>
      <c r="H57" s="157"/>
      <c r="I57" s="157"/>
      <c r="J57" s="157">
        <f>'将来負担比率（分子）の構造'!K$51</f>
        <v>10243</v>
      </c>
      <c r="K57" s="157"/>
      <c r="L57" s="157"/>
      <c r="M57" s="157">
        <f>'将来負担比率（分子）の構造'!L$51</f>
        <v>10269</v>
      </c>
      <c r="N57" s="157"/>
      <c r="O57" s="157"/>
      <c r="P57" s="157">
        <f>'将来負担比率（分子）の構造'!M$51</f>
        <v>11192</v>
      </c>
    </row>
    <row r="58" spans="1:16" x14ac:dyDescent="0.2">
      <c r="A58" s="157" t="s">
        <v>41</v>
      </c>
      <c r="B58" s="157"/>
      <c r="C58" s="157"/>
      <c r="D58" s="157">
        <f>'将来負担比率（分子）の構造'!I$50</f>
        <v>3823</v>
      </c>
      <c r="E58" s="157"/>
      <c r="F58" s="157"/>
      <c r="G58" s="157">
        <f>'将来負担比率（分子）の構造'!J$50</f>
        <v>6291</v>
      </c>
      <c r="H58" s="157"/>
      <c r="I58" s="157"/>
      <c r="J58" s="157">
        <f>'将来負担比率（分子）の構造'!K$50</f>
        <v>8158</v>
      </c>
      <c r="K58" s="157"/>
      <c r="L58" s="157"/>
      <c r="M58" s="157">
        <f>'将来負担比率（分子）の構造'!L$50</f>
        <v>7378</v>
      </c>
      <c r="N58" s="157"/>
      <c r="O58" s="157"/>
      <c r="P58" s="157">
        <f>'将来負担比率（分子）の構造'!M$50</f>
        <v>6394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22</v>
      </c>
      <c r="C61" s="157"/>
      <c r="D61" s="157"/>
      <c r="E61" s="157">
        <f>'将来負担比率（分子）の構造'!J$46</f>
        <v>13</v>
      </c>
      <c r="F61" s="157"/>
      <c r="G61" s="157"/>
      <c r="H61" s="157">
        <f>'将来負担比率（分子）の構造'!K$46</f>
        <v>13</v>
      </c>
      <c r="I61" s="157"/>
      <c r="J61" s="157"/>
      <c r="K61" s="157">
        <f>'将来負担比率（分子）の構造'!L$46</f>
        <v>12</v>
      </c>
      <c r="L61" s="157"/>
      <c r="M61" s="157"/>
      <c r="N61" s="157">
        <f>'将来負担比率（分子）の構造'!M$46</f>
        <v>7</v>
      </c>
      <c r="O61" s="157"/>
      <c r="P61" s="157"/>
    </row>
    <row r="62" spans="1:16" x14ac:dyDescent="0.2">
      <c r="A62" s="157" t="s">
        <v>35</v>
      </c>
      <c r="B62" s="157">
        <f>'将来負担比率（分子）の構造'!I$45</f>
        <v>2136</v>
      </c>
      <c r="C62" s="157"/>
      <c r="D62" s="157"/>
      <c r="E62" s="157">
        <f>'将来負担比率（分子）の構造'!J$45</f>
        <v>1995</v>
      </c>
      <c r="F62" s="157"/>
      <c r="G62" s="157"/>
      <c r="H62" s="157">
        <f>'将来負担比率（分子）の構造'!K$45</f>
        <v>1978</v>
      </c>
      <c r="I62" s="157"/>
      <c r="J62" s="157"/>
      <c r="K62" s="157">
        <f>'将来負担比率（分子）の構造'!L$45</f>
        <v>2109</v>
      </c>
      <c r="L62" s="157"/>
      <c r="M62" s="157"/>
      <c r="N62" s="157">
        <f>'将来負担比率（分子）の構造'!M$45</f>
        <v>1668</v>
      </c>
      <c r="O62" s="157"/>
      <c r="P62" s="157"/>
    </row>
    <row r="63" spans="1:16" x14ac:dyDescent="0.2">
      <c r="A63" s="157" t="s">
        <v>34</v>
      </c>
      <c r="B63" s="157">
        <f>'将来負担比率（分子）の構造'!I$44</f>
        <v>1183</v>
      </c>
      <c r="C63" s="157"/>
      <c r="D63" s="157"/>
      <c r="E63" s="157">
        <f>'将来負担比率（分子）の構造'!J$44</f>
        <v>1167</v>
      </c>
      <c r="F63" s="157"/>
      <c r="G63" s="157"/>
      <c r="H63" s="157">
        <f>'将来負担比率（分子）の構造'!K$44</f>
        <v>1090</v>
      </c>
      <c r="I63" s="157"/>
      <c r="J63" s="157"/>
      <c r="K63" s="157">
        <f>'将来負担比率（分子）の構造'!L$44</f>
        <v>1036</v>
      </c>
      <c r="L63" s="157"/>
      <c r="M63" s="157"/>
      <c r="N63" s="157">
        <f>'将来負担比率（分子）の構造'!M$44</f>
        <v>882</v>
      </c>
      <c r="O63" s="157"/>
      <c r="P63" s="157"/>
    </row>
    <row r="64" spans="1:16" x14ac:dyDescent="0.2">
      <c r="A64" s="157" t="s">
        <v>33</v>
      </c>
      <c r="B64" s="157">
        <f>'将来負担比率（分子）の構造'!I$43</f>
        <v>17385</v>
      </c>
      <c r="C64" s="157"/>
      <c r="D64" s="157"/>
      <c r="E64" s="157">
        <f>'将来負担比率（分子）の構造'!J$43</f>
        <v>15783</v>
      </c>
      <c r="F64" s="157"/>
      <c r="G64" s="157"/>
      <c r="H64" s="157">
        <f>'将来負担比率（分子）の構造'!K$43</f>
        <v>13911</v>
      </c>
      <c r="I64" s="157"/>
      <c r="J64" s="157"/>
      <c r="K64" s="157">
        <f>'将来負担比率（分子）の構造'!L$43</f>
        <v>13146</v>
      </c>
      <c r="L64" s="157"/>
      <c r="M64" s="157"/>
      <c r="N64" s="157">
        <f>'将来負担比率（分子）の構造'!M$43</f>
        <v>13917</v>
      </c>
      <c r="O64" s="157"/>
      <c r="P64" s="157"/>
    </row>
    <row r="65" spans="1:16" x14ac:dyDescent="0.2">
      <c r="A65" s="157" t="s">
        <v>32</v>
      </c>
      <c r="B65" s="157">
        <f>'将来負担比率（分子）の構造'!I$42</f>
        <v>2435</v>
      </c>
      <c r="C65" s="157"/>
      <c r="D65" s="157"/>
      <c r="E65" s="157">
        <f>'将来負担比率（分子）の構造'!J$42</f>
        <v>2401</v>
      </c>
      <c r="F65" s="157"/>
      <c r="G65" s="157"/>
      <c r="H65" s="157">
        <f>'将来負担比率（分子）の構造'!K$42</f>
        <v>2379</v>
      </c>
      <c r="I65" s="157"/>
      <c r="J65" s="157"/>
      <c r="K65" s="157">
        <f>'将来負担比率（分子）の構造'!L$42</f>
        <v>2344</v>
      </c>
      <c r="L65" s="157"/>
      <c r="M65" s="157"/>
      <c r="N65" s="157">
        <f>'将来負担比率（分子）の構造'!M$42</f>
        <v>2309</v>
      </c>
      <c r="O65" s="157"/>
      <c r="P65" s="157"/>
    </row>
    <row r="66" spans="1:16" x14ac:dyDescent="0.2">
      <c r="A66" s="157" t="s">
        <v>31</v>
      </c>
      <c r="B66" s="157">
        <f>'将来負担比率（分子）の構造'!I$41</f>
        <v>40788</v>
      </c>
      <c r="C66" s="157"/>
      <c r="D66" s="157"/>
      <c r="E66" s="157">
        <f>'将来負担比率（分子）の構造'!J$41</f>
        <v>41515</v>
      </c>
      <c r="F66" s="157"/>
      <c r="G66" s="157"/>
      <c r="H66" s="157">
        <f>'将来負担比率（分子）の構造'!K$41</f>
        <v>41900</v>
      </c>
      <c r="I66" s="157"/>
      <c r="J66" s="157"/>
      <c r="K66" s="157">
        <f>'将来負担比率（分子）の構造'!L$41</f>
        <v>41131</v>
      </c>
      <c r="L66" s="157"/>
      <c r="M66" s="157"/>
      <c r="N66" s="157">
        <f>'将来負担比率（分子）の構造'!M$41</f>
        <v>41995</v>
      </c>
      <c r="O66" s="157"/>
      <c r="P66" s="157"/>
    </row>
    <row r="67" spans="1:16" x14ac:dyDescent="0.2">
      <c r="A67" s="157" t="s">
        <v>71</v>
      </c>
      <c r="B67" s="157" t="e">
        <f>NA()</f>
        <v>#N/A</v>
      </c>
      <c r="C67" s="157">
        <f>IF(ISNUMBER('将来負担比率（分子）の構造'!I$53), IF('将来負担比率（分子）の構造'!I$53 &lt; 0, 0, '将来負担比率（分子）の構造'!I$53), NA())</f>
        <v>17705</v>
      </c>
      <c r="D67" s="157" t="e">
        <f>NA()</f>
        <v>#N/A</v>
      </c>
      <c r="E67" s="157" t="e">
        <f>NA()</f>
        <v>#N/A</v>
      </c>
      <c r="F67" s="157">
        <f>IF(ISNUMBER('将来負担比率（分子）の構造'!J$53), IF('将来負担比率（分子）の構造'!J$53 &lt; 0, 0, '将来負担比率（分子）の構造'!J$53), NA())</f>
        <v>14031</v>
      </c>
      <c r="G67" s="157" t="e">
        <f>NA()</f>
        <v>#N/A</v>
      </c>
      <c r="H67" s="157" t="e">
        <f>NA()</f>
        <v>#N/A</v>
      </c>
      <c r="I67" s="157">
        <f>IF(ISNUMBER('将来負担比率（分子）の構造'!K$53), IF('将来負担比率（分子）の構造'!K$53 &lt; 0, 0, '将来負担比率（分子）の構造'!K$53), NA())</f>
        <v>11083</v>
      </c>
      <c r="J67" s="157" t="e">
        <f>NA()</f>
        <v>#N/A</v>
      </c>
      <c r="K67" s="157" t="e">
        <f>NA()</f>
        <v>#N/A</v>
      </c>
      <c r="L67" s="157">
        <f>IF(ISNUMBER('将来負担比率（分子）の構造'!L$53), IF('将来負担比率（分子）の構造'!L$53 &lt; 0, 0, '将来負担比率（分子）の構造'!L$53), NA())</f>
        <v>11518</v>
      </c>
      <c r="M67" s="157" t="e">
        <f>NA()</f>
        <v>#N/A</v>
      </c>
      <c r="N67" s="157" t="e">
        <f>NA()</f>
        <v>#N/A</v>
      </c>
      <c r="O67" s="157">
        <f>IF(ISNUMBER('将来負担比率（分子）の構造'!M$53), IF('将来負担比率（分子）の構造'!M$53 &lt; 0, 0, '将来負担比率（分子）の構造'!M$53), NA())</f>
        <v>13881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5056</v>
      </c>
      <c r="C72" s="161">
        <f>基金残高に係る経年分析!G55</f>
        <v>4545</v>
      </c>
      <c r="D72" s="161">
        <f>基金残高に係る経年分析!H55</f>
        <v>3881</v>
      </c>
    </row>
    <row r="73" spans="1:16" x14ac:dyDescent="0.2">
      <c r="A73" s="160" t="s">
        <v>74</v>
      </c>
      <c r="B73" s="161">
        <f>基金残高に係る経年分析!F56</f>
        <v>1664</v>
      </c>
      <c r="C73" s="161">
        <f>基金残高に係る経年分析!G56</f>
        <v>1624</v>
      </c>
      <c r="D73" s="161">
        <f>基金残高に係る経年分析!H56</f>
        <v>1155</v>
      </c>
    </row>
    <row r="74" spans="1:16" x14ac:dyDescent="0.2">
      <c r="A74" s="160" t="s">
        <v>75</v>
      </c>
      <c r="B74" s="161">
        <f>基金残高に係る経年分析!F57</f>
        <v>544</v>
      </c>
      <c r="C74" s="161">
        <f>基金残高に係る経年分析!G57</f>
        <v>526</v>
      </c>
      <c r="D74" s="161">
        <f>基金残高に係る経年分析!H57</f>
        <v>488</v>
      </c>
    </row>
  </sheetData>
  <sheetProtection algorithmName="SHA-512" hashValue="ds8G/45nI7gRD88RDQJauABihlixYRl1yiU9vpyHD0teyLiMIunxmzyVe7cZKNWGax+VlJZuWUypVYFGCHdKJQ==" saltValue="/7/aOsFtGcb3m0Fkrpgy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23247362</v>
      </c>
      <c r="S5" s="664"/>
      <c r="T5" s="664"/>
      <c r="U5" s="664"/>
      <c r="V5" s="664"/>
      <c r="W5" s="664"/>
      <c r="X5" s="664"/>
      <c r="Y5" s="689"/>
      <c r="Z5" s="702">
        <v>34.799999999999997</v>
      </c>
      <c r="AA5" s="702"/>
      <c r="AB5" s="702"/>
      <c r="AC5" s="702"/>
      <c r="AD5" s="703">
        <v>22265573</v>
      </c>
      <c r="AE5" s="703"/>
      <c r="AF5" s="703"/>
      <c r="AG5" s="703"/>
      <c r="AH5" s="703"/>
      <c r="AI5" s="703"/>
      <c r="AJ5" s="703"/>
      <c r="AK5" s="703"/>
      <c r="AL5" s="690">
        <v>73.099999999999994</v>
      </c>
      <c r="AM5" s="672"/>
      <c r="AN5" s="672"/>
      <c r="AO5" s="691"/>
      <c r="AP5" s="666" t="s">
        <v>216</v>
      </c>
      <c r="AQ5" s="667"/>
      <c r="AR5" s="667"/>
      <c r="AS5" s="667"/>
      <c r="AT5" s="667"/>
      <c r="AU5" s="667"/>
      <c r="AV5" s="667"/>
      <c r="AW5" s="667"/>
      <c r="AX5" s="667"/>
      <c r="AY5" s="667"/>
      <c r="AZ5" s="667"/>
      <c r="BA5" s="667"/>
      <c r="BB5" s="667"/>
      <c r="BC5" s="667"/>
      <c r="BD5" s="667"/>
      <c r="BE5" s="667"/>
      <c r="BF5" s="668"/>
      <c r="BG5" s="608">
        <v>22265573</v>
      </c>
      <c r="BH5" s="609"/>
      <c r="BI5" s="609"/>
      <c r="BJ5" s="609"/>
      <c r="BK5" s="609"/>
      <c r="BL5" s="609"/>
      <c r="BM5" s="609"/>
      <c r="BN5" s="610"/>
      <c r="BO5" s="646">
        <v>95.8</v>
      </c>
      <c r="BP5" s="646"/>
      <c r="BQ5" s="646"/>
      <c r="BR5" s="646"/>
      <c r="BS5" s="647">
        <v>138988</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308494</v>
      </c>
      <c r="S6" s="609"/>
      <c r="T6" s="609"/>
      <c r="U6" s="609"/>
      <c r="V6" s="609"/>
      <c r="W6" s="609"/>
      <c r="X6" s="609"/>
      <c r="Y6" s="610"/>
      <c r="Z6" s="646">
        <v>0.5</v>
      </c>
      <c r="AA6" s="646"/>
      <c r="AB6" s="646"/>
      <c r="AC6" s="646"/>
      <c r="AD6" s="647">
        <v>308494</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22265573</v>
      </c>
      <c r="BH6" s="609"/>
      <c r="BI6" s="609"/>
      <c r="BJ6" s="609"/>
      <c r="BK6" s="609"/>
      <c r="BL6" s="609"/>
      <c r="BM6" s="609"/>
      <c r="BN6" s="610"/>
      <c r="BO6" s="646">
        <v>95.8</v>
      </c>
      <c r="BP6" s="646"/>
      <c r="BQ6" s="646"/>
      <c r="BR6" s="646"/>
      <c r="BS6" s="647">
        <v>138988</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308440</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308440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10464</v>
      </c>
      <c r="S7" s="609"/>
      <c r="T7" s="609"/>
      <c r="U7" s="609"/>
      <c r="V7" s="609"/>
      <c r="W7" s="609"/>
      <c r="X7" s="609"/>
      <c r="Y7" s="610"/>
      <c r="Z7" s="646">
        <v>0</v>
      </c>
      <c r="AA7" s="646"/>
      <c r="AB7" s="646"/>
      <c r="AC7" s="646"/>
      <c r="AD7" s="647">
        <v>10464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10137401</v>
      </c>
      <c r="BH7" s="609"/>
      <c r="BI7" s="609"/>
      <c r="BJ7" s="609"/>
      <c r="BK7" s="609"/>
      <c r="BL7" s="609"/>
      <c r="BM7" s="609"/>
      <c r="BN7" s="610"/>
      <c r="BO7" s="646">
        <v>43.6</v>
      </c>
      <c r="BP7" s="646"/>
      <c r="BQ7" s="646"/>
      <c r="BR7" s="646"/>
      <c r="BS7" s="647">
        <v>138988</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9404641</v>
      </c>
      <c r="CS7" s="609"/>
      <c r="CT7" s="609"/>
      <c r="CU7" s="609"/>
      <c r="CV7" s="609"/>
      <c r="CW7" s="609"/>
      <c r="CX7" s="609"/>
      <c r="CY7" s="610"/>
      <c r="CZ7" s="646">
        <v>15.3</v>
      </c>
      <c r="DA7" s="646"/>
      <c r="DB7" s="646"/>
      <c r="DC7" s="646"/>
      <c r="DD7" s="614">
        <v>595674</v>
      </c>
      <c r="DE7" s="609"/>
      <c r="DF7" s="609"/>
      <c r="DG7" s="609"/>
      <c r="DH7" s="609"/>
      <c r="DI7" s="609"/>
      <c r="DJ7" s="609"/>
      <c r="DK7" s="609"/>
      <c r="DL7" s="609"/>
      <c r="DM7" s="609"/>
      <c r="DN7" s="609"/>
      <c r="DO7" s="609"/>
      <c r="DP7" s="610"/>
      <c r="DQ7" s="614">
        <v>8196103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199623</v>
      </c>
      <c r="S8" s="609"/>
      <c r="T8" s="609"/>
      <c r="U8" s="609"/>
      <c r="V8" s="609"/>
      <c r="W8" s="609"/>
      <c r="X8" s="609"/>
      <c r="Y8" s="610"/>
      <c r="Z8" s="646">
        <v>0.3</v>
      </c>
      <c r="AA8" s="646"/>
      <c r="AB8" s="646"/>
      <c r="AC8" s="646"/>
      <c r="AD8" s="647">
        <v>199623</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229733</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28534445</v>
      </c>
      <c r="CS8" s="609"/>
      <c r="CT8" s="609"/>
      <c r="CU8" s="609"/>
      <c r="CV8" s="609"/>
      <c r="CW8" s="609"/>
      <c r="CX8" s="609"/>
      <c r="CY8" s="610"/>
      <c r="CZ8" s="646">
        <v>46.5</v>
      </c>
      <c r="DA8" s="646"/>
      <c r="DB8" s="646"/>
      <c r="DC8" s="646"/>
      <c r="DD8" s="614">
        <v>315875</v>
      </c>
      <c r="DE8" s="609"/>
      <c r="DF8" s="609"/>
      <c r="DG8" s="609"/>
      <c r="DH8" s="609"/>
      <c r="DI8" s="609"/>
      <c r="DJ8" s="609"/>
      <c r="DK8" s="609"/>
      <c r="DL8" s="609"/>
      <c r="DM8" s="609"/>
      <c r="DN8" s="609"/>
      <c r="DO8" s="609"/>
      <c r="DP8" s="610"/>
      <c r="DQ8" s="614">
        <v>14775619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286901</v>
      </c>
      <c r="S9" s="609"/>
      <c r="T9" s="609"/>
      <c r="U9" s="609"/>
      <c r="V9" s="609"/>
      <c r="W9" s="609"/>
      <c r="X9" s="609"/>
      <c r="Y9" s="610"/>
      <c r="Z9" s="646">
        <v>0.4</v>
      </c>
      <c r="AA9" s="646"/>
      <c r="AB9" s="646"/>
      <c r="AC9" s="646"/>
      <c r="AD9" s="647">
        <v>286901</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8621943</v>
      </c>
      <c r="BH9" s="609"/>
      <c r="BI9" s="609"/>
      <c r="BJ9" s="609"/>
      <c r="BK9" s="609"/>
      <c r="BL9" s="609"/>
      <c r="BM9" s="609"/>
      <c r="BN9" s="610"/>
      <c r="BO9" s="646">
        <v>37.1</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3298912</v>
      </c>
      <c r="CS9" s="609"/>
      <c r="CT9" s="609"/>
      <c r="CU9" s="609"/>
      <c r="CV9" s="609"/>
      <c r="CW9" s="609"/>
      <c r="CX9" s="609"/>
      <c r="CY9" s="610"/>
      <c r="CZ9" s="646">
        <v>5.4</v>
      </c>
      <c r="DA9" s="646"/>
      <c r="DB9" s="646"/>
      <c r="DC9" s="646"/>
      <c r="DD9" s="614" t="s">
        <v>122</v>
      </c>
      <c r="DE9" s="609"/>
      <c r="DF9" s="609"/>
      <c r="DG9" s="609"/>
      <c r="DH9" s="609"/>
      <c r="DI9" s="609"/>
      <c r="DJ9" s="609"/>
      <c r="DK9" s="609"/>
      <c r="DL9" s="609"/>
      <c r="DM9" s="609"/>
      <c r="DN9" s="609"/>
      <c r="DO9" s="609"/>
      <c r="DP9" s="610"/>
      <c r="DQ9" s="614">
        <v>2901551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466552</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101239</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20487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3481287</v>
      </c>
      <c r="S11" s="609"/>
      <c r="T11" s="609"/>
      <c r="U11" s="609"/>
      <c r="V11" s="609"/>
      <c r="W11" s="609"/>
      <c r="X11" s="609"/>
      <c r="Y11" s="610"/>
      <c r="Z11" s="611">
        <v>5.2</v>
      </c>
      <c r="AA11" s="612"/>
      <c r="AB11" s="612"/>
      <c r="AC11" s="613"/>
      <c r="AD11" s="614">
        <v>3481287</v>
      </c>
      <c r="AE11" s="609"/>
      <c r="AF11" s="609"/>
      <c r="AG11" s="609"/>
      <c r="AH11" s="609"/>
      <c r="AI11" s="609"/>
      <c r="AJ11" s="609"/>
      <c r="AK11" s="610"/>
      <c r="AL11" s="611">
        <v>11.4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819173</v>
      </c>
      <c r="BH11" s="609"/>
      <c r="BI11" s="609"/>
      <c r="BJ11" s="609"/>
      <c r="BK11" s="609"/>
      <c r="BL11" s="609"/>
      <c r="BM11" s="609"/>
      <c r="BN11" s="610"/>
      <c r="BO11" s="646">
        <v>3.5</v>
      </c>
      <c r="BP11" s="646"/>
      <c r="BQ11" s="646"/>
      <c r="BR11" s="646"/>
      <c r="BS11" s="647">
        <v>138988</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140556</v>
      </c>
      <c r="CS11" s="609"/>
      <c r="CT11" s="609"/>
      <c r="CU11" s="609"/>
      <c r="CV11" s="609"/>
      <c r="CW11" s="609"/>
      <c r="CX11" s="609"/>
      <c r="CY11" s="610"/>
      <c r="CZ11" s="646">
        <v>0.2</v>
      </c>
      <c r="DA11" s="646"/>
      <c r="DB11" s="646"/>
      <c r="DC11" s="646"/>
      <c r="DD11" s="614">
        <v>840</v>
      </c>
      <c r="DE11" s="609"/>
      <c r="DF11" s="609"/>
      <c r="DG11" s="609"/>
      <c r="DH11" s="609"/>
      <c r="DI11" s="609"/>
      <c r="DJ11" s="609"/>
      <c r="DK11" s="609"/>
      <c r="DL11" s="609"/>
      <c r="DM11" s="609"/>
      <c r="DN11" s="609"/>
      <c r="DO11" s="609"/>
      <c r="DP11" s="610"/>
      <c r="DQ11" s="614">
        <v>135511</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10550036</v>
      </c>
      <c r="BH12" s="609"/>
      <c r="BI12" s="609"/>
      <c r="BJ12" s="609"/>
      <c r="BK12" s="609"/>
      <c r="BL12" s="609"/>
      <c r="BM12" s="609"/>
      <c r="BN12" s="610"/>
      <c r="BO12" s="646">
        <v>45.4</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501236</v>
      </c>
      <c r="CS12" s="609"/>
      <c r="CT12" s="609"/>
      <c r="CU12" s="609"/>
      <c r="CV12" s="609"/>
      <c r="CW12" s="609"/>
      <c r="CX12" s="609"/>
      <c r="CY12" s="610"/>
      <c r="CZ12" s="646">
        <v>0.8</v>
      </c>
      <c r="DA12" s="646"/>
      <c r="DB12" s="646"/>
      <c r="DC12" s="646"/>
      <c r="DD12" s="614" t="s">
        <v>122</v>
      </c>
      <c r="DE12" s="609"/>
      <c r="DF12" s="609"/>
      <c r="DG12" s="609"/>
      <c r="DH12" s="609"/>
      <c r="DI12" s="609"/>
      <c r="DJ12" s="609"/>
      <c r="DK12" s="609"/>
      <c r="DL12" s="609"/>
      <c r="DM12" s="609"/>
      <c r="DN12" s="609"/>
      <c r="DO12" s="609"/>
      <c r="DP12" s="610"/>
      <c r="DQ12" s="614">
        <v>312654</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10370164</v>
      </c>
      <c r="BH13" s="609"/>
      <c r="BI13" s="609"/>
      <c r="BJ13" s="609"/>
      <c r="BK13" s="609"/>
      <c r="BL13" s="609"/>
      <c r="BM13" s="609"/>
      <c r="BN13" s="610"/>
      <c r="BO13" s="646">
        <v>44.6</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4285453</v>
      </c>
      <c r="CS13" s="609"/>
      <c r="CT13" s="609"/>
      <c r="CU13" s="609"/>
      <c r="CV13" s="609"/>
      <c r="CW13" s="609"/>
      <c r="CX13" s="609"/>
      <c r="CY13" s="610"/>
      <c r="CZ13" s="646">
        <v>7</v>
      </c>
      <c r="DA13" s="646"/>
      <c r="DB13" s="646"/>
      <c r="DC13" s="646"/>
      <c r="DD13" s="614">
        <v>1634464</v>
      </c>
      <c r="DE13" s="609"/>
      <c r="DF13" s="609"/>
      <c r="DG13" s="609"/>
      <c r="DH13" s="609"/>
      <c r="DI13" s="609"/>
      <c r="DJ13" s="609"/>
      <c r="DK13" s="609"/>
      <c r="DL13" s="609"/>
      <c r="DM13" s="609"/>
      <c r="DN13" s="609"/>
      <c r="DO13" s="609"/>
      <c r="DP13" s="610"/>
      <c r="DQ13" s="614">
        <v>2623065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256282</v>
      </c>
      <c r="BH14" s="609"/>
      <c r="BI14" s="609"/>
      <c r="BJ14" s="609"/>
      <c r="BK14" s="609"/>
      <c r="BL14" s="609"/>
      <c r="BM14" s="609"/>
      <c r="BN14" s="610"/>
      <c r="BO14" s="646">
        <v>1.1000000000000001</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1675102</v>
      </c>
      <c r="CS14" s="609"/>
      <c r="CT14" s="609"/>
      <c r="CU14" s="609"/>
      <c r="CV14" s="609"/>
      <c r="CW14" s="609"/>
      <c r="CX14" s="609"/>
      <c r="CY14" s="610"/>
      <c r="CZ14" s="646">
        <v>2.7</v>
      </c>
      <c r="DA14" s="646"/>
      <c r="DB14" s="646"/>
      <c r="DC14" s="646"/>
      <c r="DD14" s="614">
        <v>182035</v>
      </c>
      <c r="DE14" s="609"/>
      <c r="DF14" s="609"/>
      <c r="DG14" s="609"/>
      <c r="DH14" s="609"/>
      <c r="DI14" s="609"/>
      <c r="DJ14" s="609"/>
      <c r="DK14" s="609"/>
      <c r="DL14" s="609"/>
      <c r="DM14" s="609"/>
      <c r="DN14" s="609"/>
      <c r="DO14" s="609"/>
      <c r="DP14" s="610"/>
      <c r="DQ14" s="614">
        <v>1498789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66394</v>
      </c>
      <c r="S15" s="609"/>
      <c r="T15" s="609"/>
      <c r="U15" s="609"/>
      <c r="V15" s="609"/>
      <c r="W15" s="609"/>
      <c r="X15" s="609"/>
      <c r="Y15" s="610"/>
      <c r="Z15" s="646">
        <v>0.1</v>
      </c>
      <c r="AA15" s="646"/>
      <c r="AB15" s="646"/>
      <c r="AC15" s="646"/>
      <c r="AD15" s="647">
        <v>66394</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1321854</v>
      </c>
      <c r="BH15" s="609"/>
      <c r="BI15" s="609"/>
      <c r="BJ15" s="609"/>
      <c r="BK15" s="609"/>
      <c r="BL15" s="609"/>
      <c r="BM15" s="609"/>
      <c r="BN15" s="610"/>
      <c r="BO15" s="646">
        <v>5.7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8326276</v>
      </c>
      <c r="CS15" s="609"/>
      <c r="CT15" s="609"/>
      <c r="CU15" s="609"/>
      <c r="CV15" s="609"/>
      <c r="CW15" s="609"/>
      <c r="CX15" s="609"/>
      <c r="CY15" s="610"/>
      <c r="CZ15" s="646">
        <v>13.6</v>
      </c>
      <c r="DA15" s="646"/>
      <c r="DB15" s="646"/>
      <c r="DC15" s="646"/>
      <c r="DD15" s="614">
        <v>3584349</v>
      </c>
      <c r="DE15" s="609"/>
      <c r="DF15" s="609"/>
      <c r="DG15" s="609"/>
      <c r="DH15" s="609"/>
      <c r="DI15" s="609"/>
      <c r="DJ15" s="609"/>
      <c r="DK15" s="609"/>
      <c r="DL15" s="609"/>
      <c r="DM15" s="609"/>
      <c r="DN15" s="609"/>
      <c r="DO15" s="609"/>
      <c r="DP15" s="610"/>
      <c r="DQ15" s="614">
        <v>3742871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294264</v>
      </c>
      <c r="S16" s="609"/>
      <c r="T16" s="609"/>
      <c r="U16" s="609"/>
      <c r="V16" s="609"/>
      <c r="W16" s="609"/>
      <c r="X16" s="609"/>
      <c r="Y16" s="610"/>
      <c r="Z16" s="646">
        <v>0.4</v>
      </c>
      <c r="AA16" s="646"/>
      <c r="AB16" s="646"/>
      <c r="AC16" s="646"/>
      <c r="AD16" s="647">
        <v>294264</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839331</v>
      </c>
      <c r="S17" s="609"/>
      <c r="T17" s="609"/>
      <c r="U17" s="609"/>
      <c r="V17" s="609"/>
      <c r="W17" s="609"/>
      <c r="X17" s="609"/>
      <c r="Y17" s="610"/>
      <c r="Z17" s="646">
        <v>1.3</v>
      </c>
      <c r="AA17" s="646"/>
      <c r="AB17" s="646"/>
      <c r="AC17" s="646"/>
      <c r="AD17" s="647">
        <v>839331</v>
      </c>
      <c r="AE17" s="647"/>
      <c r="AF17" s="647"/>
      <c r="AG17" s="647"/>
      <c r="AH17" s="647"/>
      <c r="AI17" s="647"/>
      <c r="AJ17" s="647"/>
      <c r="AK17" s="647"/>
      <c r="AL17" s="611">
        <v>2.8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4764348</v>
      </c>
      <c r="CS17" s="609"/>
      <c r="CT17" s="609"/>
      <c r="CU17" s="609"/>
      <c r="CV17" s="609"/>
      <c r="CW17" s="609"/>
      <c r="CX17" s="609"/>
      <c r="CY17" s="610"/>
      <c r="CZ17" s="646">
        <v>7.8</v>
      </c>
      <c r="DA17" s="646"/>
      <c r="DB17" s="646"/>
      <c r="DC17" s="646"/>
      <c r="DD17" s="614" t="s">
        <v>122</v>
      </c>
      <c r="DE17" s="609"/>
      <c r="DF17" s="609"/>
      <c r="DG17" s="609"/>
      <c r="DH17" s="609"/>
      <c r="DI17" s="609"/>
      <c r="DJ17" s="609"/>
      <c r="DK17" s="609"/>
      <c r="DL17" s="609"/>
      <c r="DM17" s="609"/>
      <c r="DN17" s="609"/>
      <c r="DO17" s="609"/>
      <c r="DP17" s="610"/>
      <c r="DQ17" s="614">
        <v>4764348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178823</v>
      </c>
      <c r="S18" s="609"/>
      <c r="T18" s="609"/>
      <c r="U18" s="609"/>
      <c r="V18" s="609"/>
      <c r="W18" s="609"/>
      <c r="X18" s="609"/>
      <c r="Y18" s="610"/>
      <c r="Z18" s="646">
        <v>0.3</v>
      </c>
      <c r="AA18" s="646"/>
      <c r="AB18" s="646"/>
      <c r="AC18" s="646"/>
      <c r="AD18" s="647">
        <v>178823</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654436</v>
      </c>
      <c r="S19" s="609"/>
      <c r="T19" s="609"/>
      <c r="U19" s="609"/>
      <c r="V19" s="609"/>
      <c r="W19" s="609"/>
      <c r="X19" s="609"/>
      <c r="Y19" s="610"/>
      <c r="Z19" s="646">
        <v>1</v>
      </c>
      <c r="AA19" s="646"/>
      <c r="AB19" s="646"/>
      <c r="AC19" s="646"/>
      <c r="AD19" s="647">
        <v>654436</v>
      </c>
      <c r="AE19" s="647"/>
      <c r="AF19" s="647"/>
      <c r="AG19" s="647"/>
      <c r="AH19" s="647"/>
      <c r="AI19" s="647"/>
      <c r="AJ19" s="647"/>
      <c r="AK19" s="647"/>
      <c r="AL19" s="611">
        <v>2.1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981789</v>
      </c>
      <c r="BH19" s="609"/>
      <c r="BI19" s="609"/>
      <c r="BJ19" s="609"/>
      <c r="BK19" s="609"/>
      <c r="BL19" s="609"/>
      <c r="BM19" s="609"/>
      <c r="BN19" s="610"/>
      <c r="BO19" s="646">
        <v>4.2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6072</v>
      </c>
      <c r="S20" s="609"/>
      <c r="T20" s="609"/>
      <c r="U20" s="609"/>
      <c r="V20" s="609"/>
      <c r="W20" s="609"/>
      <c r="X20" s="609"/>
      <c r="Y20" s="610"/>
      <c r="Z20" s="646">
        <v>0</v>
      </c>
      <c r="AA20" s="646"/>
      <c r="AB20" s="646"/>
      <c r="AC20" s="646"/>
      <c r="AD20" s="647">
        <v>6072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981789</v>
      </c>
      <c r="BH20" s="609"/>
      <c r="BI20" s="609"/>
      <c r="BJ20" s="609"/>
      <c r="BK20" s="609"/>
      <c r="BL20" s="609"/>
      <c r="BM20" s="609"/>
      <c r="BN20" s="610"/>
      <c r="BO20" s="646">
        <v>4.2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61340648</v>
      </c>
      <c r="CS20" s="609"/>
      <c r="CT20" s="609"/>
      <c r="CU20" s="609"/>
      <c r="CV20" s="609"/>
      <c r="CW20" s="609"/>
      <c r="CX20" s="609"/>
      <c r="CY20" s="610"/>
      <c r="CZ20" s="646">
        <v>100</v>
      </c>
      <c r="DA20" s="646"/>
      <c r="DB20" s="646"/>
      <c r="DC20" s="646"/>
      <c r="DD20" s="614">
        <v>6313237</v>
      </c>
      <c r="DE20" s="609"/>
      <c r="DF20" s="609"/>
      <c r="DG20" s="609"/>
      <c r="DH20" s="609"/>
      <c r="DI20" s="609"/>
      <c r="DJ20" s="609"/>
      <c r="DK20" s="609"/>
      <c r="DL20" s="609"/>
      <c r="DM20" s="609"/>
      <c r="DN20" s="609"/>
      <c r="DO20" s="609"/>
      <c r="DP20" s="610"/>
      <c r="DQ20" s="614">
        <v>39279438</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2604502</v>
      </c>
      <c r="S21" s="609"/>
      <c r="T21" s="609"/>
      <c r="U21" s="609"/>
      <c r="V21" s="609"/>
      <c r="W21" s="609"/>
      <c r="X21" s="609"/>
      <c r="Y21" s="610"/>
      <c r="Z21" s="646">
        <v>3.9</v>
      </c>
      <c r="AA21" s="646"/>
      <c r="AB21" s="646"/>
      <c r="AC21" s="646"/>
      <c r="AD21" s="647">
        <v>2362290</v>
      </c>
      <c r="AE21" s="647"/>
      <c r="AF21" s="647"/>
      <c r="AG21" s="647"/>
      <c r="AH21" s="647"/>
      <c r="AI21" s="647"/>
      <c r="AJ21" s="647"/>
      <c r="AK21" s="647"/>
      <c r="AL21" s="611">
        <v>7.8</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2362290</v>
      </c>
      <c r="S22" s="609"/>
      <c r="T22" s="609"/>
      <c r="U22" s="609"/>
      <c r="V22" s="609"/>
      <c r="W22" s="609"/>
      <c r="X22" s="609"/>
      <c r="Y22" s="610"/>
      <c r="Z22" s="646">
        <v>3.5</v>
      </c>
      <c r="AA22" s="646"/>
      <c r="AB22" s="646"/>
      <c r="AC22" s="646"/>
      <c r="AD22" s="647">
        <v>2362290</v>
      </c>
      <c r="AE22" s="647"/>
      <c r="AF22" s="647"/>
      <c r="AG22" s="647"/>
      <c r="AH22" s="647"/>
      <c r="AI22" s="647"/>
      <c r="AJ22" s="647"/>
      <c r="AK22" s="647"/>
      <c r="AL22" s="611">
        <v>7.8</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242212</v>
      </c>
      <c r="S23" s="609"/>
      <c r="T23" s="609"/>
      <c r="U23" s="609"/>
      <c r="V23" s="609"/>
      <c r="W23" s="609"/>
      <c r="X23" s="609"/>
      <c r="Y23" s="610"/>
      <c r="Z23" s="646">
        <v>0.4</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981789</v>
      </c>
      <c r="BH23" s="609"/>
      <c r="BI23" s="609"/>
      <c r="BJ23" s="609"/>
      <c r="BK23" s="609"/>
      <c r="BL23" s="609"/>
      <c r="BM23" s="609"/>
      <c r="BN23" s="610"/>
      <c r="BO23" s="646">
        <v>4.2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32336066</v>
      </c>
      <c r="CS24" s="664"/>
      <c r="CT24" s="664"/>
      <c r="CU24" s="664"/>
      <c r="CV24" s="664"/>
      <c r="CW24" s="664"/>
      <c r="CX24" s="664"/>
      <c r="CY24" s="689"/>
      <c r="CZ24" s="690">
        <v>52.7</v>
      </c>
      <c r="DA24" s="672"/>
      <c r="DB24" s="672"/>
      <c r="DC24" s="692"/>
      <c r="DD24" s="688">
        <v>19371040</v>
      </c>
      <c r="DE24" s="664"/>
      <c r="DF24" s="664"/>
      <c r="DG24" s="664"/>
      <c r="DH24" s="664"/>
      <c r="DI24" s="664"/>
      <c r="DJ24" s="664"/>
      <c r="DK24" s="689"/>
      <c r="DL24" s="688">
        <v>17283387</v>
      </c>
      <c r="DM24" s="664"/>
      <c r="DN24" s="664"/>
      <c r="DO24" s="664"/>
      <c r="DP24" s="664"/>
      <c r="DQ24" s="664"/>
      <c r="DR24" s="664"/>
      <c r="DS24" s="664"/>
      <c r="DT24" s="664"/>
      <c r="DU24" s="664"/>
      <c r="DV24" s="689"/>
      <c r="DW24" s="690">
        <v>56.6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31338622</v>
      </c>
      <c r="S25" s="609"/>
      <c r="T25" s="609"/>
      <c r="U25" s="609"/>
      <c r="V25" s="609"/>
      <c r="W25" s="609"/>
      <c r="X25" s="609"/>
      <c r="Y25" s="610"/>
      <c r="Z25" s="646">
        <v>47</v>
      </c>
      <c r="AA25" s="646"/>
      <c r="AB25" s="646"/>
      <c r="AC25" s="646"/>
      <c r="AD25" s="647">
        <v>30114621</v>
      </c>
      <c r="AE25" s="647"/>
      <c r="AF25" s="647"/>
      <c r="AG25" s="647"/>
      <c r="AH25" s="647"/>
      <c r="AI25" s="647"/>
      <c r="AJ25" s="647"/>
      <c r="AK25" s="647"/>
      <c r="AL25" s="611">
        <v>98.8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8588816</v>
      </c>
      <c r="CS25" s="621"/>
      <c r="CT25" s="621"/>
      <c r="CU25" s="621"/>
      <c r="CV25" s="621"/>
      <c r="CW25" s="621"/>
      <c r="CX25" s="621"/>
      <c r="CY25" s="622"/>
      <c r="CZ25" s="611">
        <v>14</v>
      </c>
      <c r="DA25" s="623"/>
      <c r="DB25" s="623"/>
      <c r="DC25" s="624"/>
      <c r="DD25" s="614">
        <v>7757860</v>
      </c>
      <c r="DE25" s="621"/>
      <c r="DF25" s="621"/>
      <c r="DG25" s="621"/>
      <c r="DH25" s="621"/>
      <c r="DI25" s="621"/>
      <c r="DJ25" s="621"/>
      <c r="DK25" s="622"/>
      <c r="DL25" s="614">
        <v>7563565</v>
      </c>
      <c r="DM25" s="621"/>
      <c r="DN25" s="621"/>
      <c r="DO25" s="621"/>
      <c r="DP25" s="621"/>
      <c r="DQ25" s="621"/>
      <c r="DR25" s="621"/>
      <c r="DS25" s="621"/>
      <c r="DT25" s="621"/>
      <c r="DU25" s="621"/>
      <c r="DV25" s="622"/>
      <c r="DW25" s="611">
        <v>24.7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16148</v>
      </c>
      <c r="S26" s="609"/>
      <c r="T26" s="609"/>
      <c r="U26" s="609"/>
      <c r="V26" s="609"/>
      <c r="W26" s="609"/>
      <c r="X26" s="609"/>
      <c r="Y26" s="610"/>
      <c r="Z26" s="646">
        <v>0</v>
      </c>
      <c r="AA26" s="646"/>
      <c r="AB26" s="646"/>
      <c r="AC26" s="646"/>
      <c r="AD26" s="647">
        <v>16148</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5449966</v>
      </c>
      <c r="CS26" s="609"/>
      <c r="CT26" s="609"/>
      <c r="CU26" s="609"/>
      <c r="CV26" s="609"/>
      <c r="CW26" s="609"/>
      <c r="CX26" s="609"/>
      <c r="CY26" s="610"/>
      <c r="CZ26" s="611">
        <v>8.9</v>
      </c>
      <c r="DA26" s="623"/>
      <c r="DB26" s="623"/>
      <c r="DC26" s="624"/>
      <c r="DD26" s="614">
        <v>4980380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438272</v>
      </c>
      <c r="S27" s="609"/>
      <c r="T27" s="609"/>
      <c r="U27" s="609"/>
      <c r="V27" s="609"/>
      <c r="W27" s="609"/>
      <c r="X27" s="609"/>
      <c r="Y27" s="610"/>
      <c r="Z27" s="646">
        <v>0.7</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23247362</v>
      </c>
      <c r="BH27" s="609"/>
      <c r="BI27" s="609"/>
      <c r="BJ27" s="609"/>
      <c r="BK27" s="609"/>
      <c r="BL27" s="609"/>
      <c r="BM27" s="609"/>
      <c r="BN27" s="610"/>
      <c r="BO27" s="646">
        <v>100</v>
      </c>
      <c r="BP27" s="646"/>
      <c r="BQ27" s="646"/>
      <c r="BR27" s="646"/>
      <c r="BS27" s="647">
        <v>138988</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18982902</v>
      </c>
      <c r="CS27" s="621"/>
      <c r="CT27" s="621"/>
      <c r="CU27" s="621"/>
      <c r="CV27" s="621"/>
      <c r="CW27" s="621"/>
      <c r="CX27" s="621"/>
      <c r="CY27" s="622"/>
      <c r="CZ27" s="611">
        <v>30.9</v>
      </c>
      <c r="DA27" s="623"/>
      <c r="DB27" s="623"/>
      <c r="DC27" s="624"/>
      <c r="DD27" s="614">
        <v>6848832</v>
      </c>
      <c r="DE27" s="621"/>
      <c r="DF27" s="621"/>
      <c r="DG27" s="621"/>
      <c r="DH27" s="621"/>
      <c r="DI27" s="621"/>
      <c r="DJ27" s="621"/>
      <c r="DK27" s="622"/>
      <c r="DL27" s="614">
        <v>4955474</v>
      </c>
      <c r="DM27" s="621"/>
      <c r="DN27" s="621"/>
      <c r="DO27" s="621"/>
      <c r="DP27" s="621"/>
      <c r="DQ27" s="621"/>
      <c r="DR27" s="621"/>
      <c r="DS27" s="621"/>
      <c r="DT27" s="621"/>
      <c r="DU27" s="621"/>
      <c r="DV27" s="622"/>
      <c r="DW27" s="611">
        <v>16.2</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331864</v>
      </c>
      <c r="S28" s="609"/>
      <c r="T28" s="609"/>
      <c r="U28" s="609"/>
      <c r="V28" s="609"/>
      <c r="W28" s="609"/>
      <c r="X28" s="609"/>
      <c r="Y28" s="610"/>
      <c r="Z28" s="646">
        <v>0.5</v>
      </c>
      <c r="AA28" s="646"/>
      <c r="AB28" s="646"/>
      <c r="AC28" s="646"/>
      <c r="AD28" s="647">
        <v>100635</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4764348</v>
      </c>
      <c r="CS28" s="609"/>
      <c r="CT28" s="609"/>
      <c r="CU28" s="609"/>
      <c r="CV28" s="609"/>
      <c r="CW28" s="609"/>
      <c r="CX28" s="609"/>
      <c r="CY28" s="610"/>
      <c r="CZ28" s="611">
        <v>7.8</v>
      </c>
      <c r="DA28" s="623"/>
      <c r="DB28" s="623"/>
      <c r="DC28" s="624"/>
      <c r="DD28" s="614">
        <v>4764348</v>
      </c>
      <c r="DE28" s="609"/>
      <c r="DF28" s="609"/>
      <c r="DG28" s="609"/>
      <c r="DH28" s="609"/>
      <c r="DI28" s="609"/>
      <c r="DJ28" s="609"/>
      <c r="DK28" s="610"/>
      <c r="DL28" s="614">
        <v>4764348</v>
      </c>
      <c r="DM28" s="609"/>
      <c r="DN28" s="609"/>
      <c r="DO28" s="609"/>
      <c r="DP28" s="609"/>
      <c r="DQ28" s="609"/>
      <c r="DR28" s="609"/>
      <c r="DS28" s="609"/>
      <c r="DT28" s="609"/>
      <c r="DU28" s="609"/>
      <c r="DV28" s="610"/>
      <c r="DW28" s="611">
        <v>15.6</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92545</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4764348</v>
      </c>
      <c r="CS29" s="621"/>
      <c r="CT29" s="621"/>
      <c r="CU29" s="621"/>
      <c r="CV29" s="621"/>
      <c r="CW29" s="621"/>
      <c r="CX29" s="621"/>
      <c r="CY29" s="622"/>
      <c r="CZ29" s="611">
        <v>7.8</v>
      </c>
      <c r="DA29" s="623"/>
      <c r="DB29" s="623"/>
      <c r="DC29" s="624"/>
      <c r="DD29" s="614">
        <v>4764348</v>
      </c>
      <c r="DE29" s="621"/>
      <c r="DF29" s="621"/>
      <c r="DG29" s="621"/>
      <c r="DH29" s="621"/>
      <c r="DI29" s="621"/>
      <c r="DJ29" s="621"/>
      <c r="DK29" s="622"/>
      <c r="DL29" s="614">
        <v>4764348</v>
      </c>
      <c r="DM29" s="621"/>
      <c r="DN29" s="621"/>
      <c r="DO29" s="621"/>
      <c r="DP29" s="621"/>
      <c r="DQ29" s="621"/>
      <c r="DR29" s="621"/>
      <c r="DS29" s="621"/>
      <c r="DT29" s="621"/>
      <c r="DU29" s="621"/>
      <c r="DV29" s="622"/>
      <c r="DW29" s="611">
        <v>15.6</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13441965</v>
      </c>
      <c r="S30" s="609"/>
      <c r="T30" s="609"/>
      <c r="U30" s="609"/>
      <c r="V30" s="609"/>
      <c r="W30" s="609"/>
      <c r="X30" s="609"/>
      <c r="Y30" s="610"/>
      <c r="Z30" s="646">
        <v>20.100000000000001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4622827</v>
      </c>
      <c r="CS30" s="609"/>
      <c r="CT30" s="609"/>
      <c r="CU30" s="609"/>
      <c r="CV30" s="609"/>
      <c r="CW30" s="609"/>
      <c r="CX30" s="609"/>
      <c r="CY30" s="610"/>
      <c r="CZ30" s="611">
        <v>7.5</v>
      </c>
      <c r="DA30" s="623"/>
      <c r="DB30" s="623"/>
      <c r="DC30" s="624"/>
      <c r="DD30" s="614">
        <v>4622827</v>
      </c>
      <c r="DE30" s="609"/>
      <c r="DF30" s="609"/>
      <c r="DG30" s="609"/>
      <c r="DH30" s="609"/>
      <c r="DI30" s="609"/>
      <c r="DJ30" s="609"/>
      <c r="DK30" s="610"/>
      <c r="DL30" s="614">
        <v>4622827</v>
      </c>
      <c r="DM30" s="609"/>
      <c r="DN30" s="609"/>
      <c r="DO30" s="609"/>
      <c r="DP30" s="609"/>
      <c r="DQ30" s="609"/>
      <c r="DR30" s="609"/>
      <c r="DS30" s="609"/>
      <c r="DT30" s="609"/>
      <c r="DU30" s="609"/>
      <c r="DV30" s="610"/>
      <c r="DW30" s="611">
        <v>15.1</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98.3</v>
      </c>
      <c r="BN31" s="671"/>
      <c r="BO31" s="671"/>
      <c r="BP31" s="671"/>
      <c r="BQ31" s="673"/>
      <c r="BR31" s="670">
        <v>99.2</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141521</v>
      </c>
      <c r="CS31" s="621"/>
      <c r="CT31" s="621"/>
      <c r="CU31" s="621"/>
      <c r="CV31" s="621"/>
      <c r="CW31" s="621"/>
      <c r="CX31" s="621"/>
      <c r="CY31" s="622"/>
      <c r="CZ31" s="611">
        <v>0.2</v>
      </c>
      <c r="DA31" s="623"/>
      <c r="DB31" s="623"/>
      <c r="DC31" s="624"/>
      <c r="DD31" s="614">
        <v>141521</v>
      </c>
      <c r="DE31" s="621"/>
      <c r="DF31" s="621"/>
      <c r="DG31" s="621"/>
      <c r="DH31" s="621"/>
      <c r="DI31" s="621"/>
      <c r="DJ31" s="621"/>
      <c r="DK31" s="622"/>
      <c r="DL31" s="614">
        <v>141521</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3866234</v>
      </c>
      <c r="S32" s="609"/>
      <c r="T32" s="609"/>
      <c r="U32" s="609"/>
      <c r="V32" s="609"/>
      <c r="W32" s="609"/>
      <c r="X32" s="609"/>
      <c r="Y32" s="610"/>
      <c r="Z32" s="646">
        <v>5.8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v>
      </c>
      <c r="BH32" s="621"/>
      <c r="BI32" s="621"/>
      <c r="BJ32" s="621"/>
      <c r="BK32" s="621"/>
      <c r="BL32" s="621"/>
      <c r="BM32" s="612">
        <v>97.3</v>
      </c>
      <c r="BN32" s="621"/>
      <c r="BO32" s="621"/>
      <c r="BP32" s="621"/>
      <c r="BQ32" s="644"/>
      <c r="BR32" s="674">
        <v>98.8</v>
      </c>
      <c r="BS32" s="621"/>
      <c r="BT32" s="621"/>
      <c r="BU32" s="621"/>
      <c r="BV32" s="621"/>
      <c r="BW32" s="621"/>
      <c r="BX32" s="612">
        <v>96.9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54616</v>
      </c>
      <c r="S33" s="609"/>
      <c r="T33" s="609"/>
      <c r="U33" s="609"/>
      <c r="V33" s="609"/>
      <c r="W33" s="609"/>
      <c r="X33" s="609"/>
      <c r="Y33" s="610"/>
      <c r="Z33" s="646">
        <v>0.1</v>
      </c>
      <c r="AA33" s="646"/>
      <c r="AB33" s="646"/>
      <c r="AC33" s="646"/>
      <c r="AD33" s="647">
        <v>4442</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99.6</v>
      </c>
      <c r="BH33" s="593"/>
      <c r="BI33" s="593"/>
      <c r="BJ33" s="593"/>
      <c r="BK33" s="593"/>
      <c r="BL33" s="593"/>
      <c r="BM33" s="639">
        <v>99.1</v>
      </c>
      <c r="BN33" s="593"/>
      <c r="BO33" s="593"/>
      <c r="BP33" s="593"/>
      <c r="BQ33" s="656"/>
      <c r="BR33" s="669">
        <v>99.6</v>
      </c>
      <c r="BS33" s="593"/>
      <c r="BT33" s="593"/>
      <c r="BU33" s="593"/>
      <c r="BV33" s="593"/>
      <c r="BW33" s="593"/>
      <c r="BX33" s="639">
        <v>99.1</v>
      </c>
      <c r="BY33" s="593"/>
      <c r="BZ33" s="593"/>
      <c r="CA33" s="593"/>
      <c r="CB33" s="656"/>
      <c r="CD33" s="605" t="s">
        <v>307</v>
      </c>
      <c r="CE33" s="606"/>
      <c r="CF33" s="606"/>
      <c r="CG33" s="606"/>
      <c r="CH33" s="606"/>
      <c r="CI33" s="606"/>
      <c r="CJ33" s="606"/>
      <c r="CK33" s="606"/>
      <c r="CL33" s="606"/>
      <c r="CM33" s="606"/>
      <c r="CN33" s="606"/>
      <c r="CO33" s="606"/>
      <c r="CP33" s="606"/>
      <c r="CQ33" s="607"/>
      <c r="CR33" s="608">
        <v>22691345</v>
      </c>
      <c r="CS33" s="621"/>
      <c r="CT33" s="621"/>
      <c r="CU33" s="621"/>
      <c r="CV33" s="621"/>
      <c r="CW33" s="621"/>
      <c r="CX33" s="621"/>
      <c r="CY33" s="622"/>
      <c r="CZ33" s="611">
        <v>37</v>
      </c>
      <c r="DA33" s="623"/>
      <c r="DB33" s="623"/>
      <c r="DC33" s="624"/>
      <c r="DD33" s="614">
        <v>19565937</v>
      </c>
      <c r="DE33" s="621"/>
      <c r="DF33" s="621"/>
      <c r="DG33" s="621"/>
      <c r="DH33" s="621"/>
      <c r="DI33" s="621"/>
      <c r="DJ33" s="621"/>
      <c r="DK33" s="622"/>
      <c r="DL33" s="614">
        <v>13484751</v>
      </c>
      <c r="DM33" s="621"/>
      <c r="DN33" s="621"/>
      <c r="DO33" s="621"/>
      <c r="DP33" s="621"/>
      <c r="DQ33" s="621"/>
      <c r="DR33" s="621"/>
      <c r="DS33" s="621"/>
      <c r="DT33" s="621"/>
      <c r="DU33" s="621"/>
      <c r="DV33" s="622"/>
      <c r="DW33" s="611">
        <v>44.1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117445</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8136631</v>
      </c>
      <c r="CS34" s="609"/>
      <c r="CT34" s="609"/>
      <c r="CU34" s="609"/>
      <c r="CV34" s="609"/>
      <c r="CW34" s="609"/>
      <c r="CX34" s="609"/>
      <c r="CY34" s="610"/>
      <c r="CZ34" s="611">
        <v>13.3</v>
      </c>
      <c r="DA34" s="623"/>
      <c r="DB34" s="623"/>
      <c r="DC34" s="624"/>
      <c r="DD34" s="614">
        <v>6775938</v>
      </c>
      <c r="DE34" s="609"/>
      <c r="DF34" s="609"/>
      <c r="DG34" s="609"/>
      <c r="DH34" s="609"/>
      <c r="DI34" s="609"/>
      <c r="DJ34" s="609"/>
      <c r="DK34" s="610"/>
      <c r="DL34" s="614">
        <v>6346800</v>
      </c>
      <c r="DM34" s="609"/>
      <c r="DN34" s="609"/>
      <c r="DO34" s="609"/>
      <c r="DP34" s="609"/>
      <c r="DQ34" s="609"/>
      <c r="DR34" s="609"/>
      <c r="DS34" s="609"/>
      <c r="DT34" s="609"/>
      <c r="DU34" s="609"/>
      <c r="DV34" s="610"/>
      <c r="DW34" s="611">
        <v>20.8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5010468</v>
      </c>
      <c r="S35" s="609"/>
      <c r="T35" s="609"/>
      <c r="U35" s="609"/>
      <c r="V35" s="609"/>
      <c r="W35" s="609"/>
      <c r="X35" s="609"/>
      <c r="Y35" s="610"/>
      <c r="Z35" s="646">
        <v>7.5</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1221541</v>
      </c>
      <c r="CS35" s="621"/>
      <c r="CT35" s="621"/>
      <c r="CU35" s="621"/>
      <c r="CV35" s="621"/>
      <c r="CW35" s="621"/>
      <c r="CX35" s="621"/>
      <c r="CY35" s="622"/>
      <c r="CZ35" s="611">
        <v>2</v>
      </c>
      <c r="DA35" s="623"/>
      <c r="DB35" s="623"/>
      <c r="DC35" s="624"/>
      <c r="DD35" s="614">
        <v>1109209</v>
      </c>
      <c r="DE35" s="621"/>
      <c r="DF35" s="621"/>
      <c r="DG35" s="621"/>
      <c r="DH35" s="621"/>
      <c r="DI35" s="621"/>
      <c r="DJ35" s="621"/>
      <c r="DK35" s="622"/>
      <c r="DL35" s="614">
        <v>1093011</v>
      </c>
      <c r="DM35" s="621"/>
      <c r="DN35" s="621"/>
      <c r="DO35" s="621"/>
      <c r="DP35" s="621"/>
      <c r="DQ35" s="621"/>
      <c r="DR35" s="621"/>
      <c r="DS35" s="621"/>
      <c r="DT35" s="621"/>
      <c r="DU35" s="621"/>
      <c r="DV35" s="622"/>
      <c r="DW35" s="611">
        <v>3.6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4822338</v>
      </c>
      <c r="S36" s="609"/>
      <c r="T36" s="609"/>
      <c r="U36" s="609"/>
      <c r="V36" s="609"/>
      <c r="W36" s="609"/>
      <c r="X36" s="609"/>
      <c r="Y36" s="610"/>
      <c r="Z36" s="646">
        <v>7.2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5933442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127108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4390115</v>
      </c>
      <c r="CS36" s="609"/>
      <c r="CT36" s="609"/>
      <c r="CU36" s="609"/>
      <c r="CV36" s="609"/>
      <c r="CW36" s="609"/>
      <c r="CX36" s="609"/>
      <c r="CY36" s="610"/>
      <c r="CZ36" s="611">
        <v>7.2</v>
      </c>
      <c r="DA36" s="623"/>
      <c r="DB36" s="623"/>
      <c r="DC36" s="624"/>
      <c r="DD36" s="614">
        <v>3759914</v>
      </c>
      <c r="DE36" s="609"/>
      <c r="DF36" s="609"/>
      <c r="DG36" s="609"/>
      <c r="DH36" s="609"/>
      <c r="DI36" s="609"/>
      <c r="DJ36" s="609"/>
      <c r="DK36" s="610"/>
      <c r="DL36" s="614">
        <v>2560368</v>
      </c>
      <c r="DM36" s="609"/>
      <c r="DN36" s="609"/>
      <c r="DO36" s="609"/>
      <c r="DP36" s="609"/>
      <c r="DQ36" s="609"/>
      <c r="DR36" s="609"/>
      <c r="DS36" s="609"/>
      <c r="DT36" s="609"/>
      <c r="DU36" s="609"/>
      <c r="DV36" s="610"/>
      <c r="DW36" s="611">
        <v>8.4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1694102</v>
      </c>
      <c r="S37" s="609"/>
      <c r="T37" s="609"/>
      <c r="U37" s="609"/>
      <c r="V37" s="609"/>
      <c r="W37" s="609"/>
      <c r="X37" s="609"/>
      <c r="Y37" s="610"/>
      <c r="Z37" s="646">
        <v>2.5</v>
      </c>
      <c r="AA37" s="646"/>
      <c r="AB37" s="646"/>
      <c r="AC37" s="646"/>
      <c r="AD37" s="647">
        <v>237312</v>
      </c>
      <c r="AE37" s="647"/>
      <c r="AF37" s="647"/>
      <c r="AG37" s="647"/>
      <c r="AH37" s="647"/>
      <c r="AI37" s="647"/>
      <c r="AJ37" s="647"/>
      <c r="AK37" s="647"/>
      <c r="AL37" s="611">
        <v>0.8</v>
      </c>
      <c r="AM37" s="612"/>
      <c r="AN37" s="612"/>
      <c r="AO37" s="648"/>
      <c r="AQ37" s="641" t="s">
        <v>319</v>
      </c>
      <c r="AR37" s="642"/>
      <c r="AS37" s="642"/>
      <c r="AT37" s="642"/>
      <c r="AU37" s="642"/>
      <c r="AV37" s="642"/>
      <c r="AW37" s="642"/>
      <c r="AX37" s="642"/>
      <c r="AY37" s="643"/>
      <c r="AZ37" s="608">
        <v>889998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-486022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825769</v>
      </c>
      <c r="CS37" s="621"/>
      <c r="CT37" s="621"/>
      <c r="CU37" s="621"/>
      <c r="CV37" s="621"/>
      <c r="CW37" s="621"/>
      <c r="CX37" s="621"/>
      <c r="CY37" s="622"/>
      <c r="CZ37" s="611">
        <v>1.3</v>
      </c>
      <c r="DA37" s="623"/>
      <c r="DB37" s="623"/>
      <c r="DC37" s="624"/>
      <c r="DD37" s="614">
        <v>825769</v>
      </c>
      <c r="DE37" s="621"/>
      <c r="DF37" s="621"/>
      <c r="DG37" s="621"/>
      <c r="DH37" s="621"/>
      <c r="DI37" s="621"/>
      <c r="DJ37" s="621"/>
      <c r="DK37" s="622"/>
      <c r="DL37" s="614">
        <v>541935</v>
      </c>
      <c r="DM37" s="621"/>
      <c r="DN37" s="621"/>
      <c r="DO37" s="621"/>
      <c r="DP37" s="621"/>
      <c r="DQ37" s="621"/>
      <c r="DR37" s="621"/>
      <c r="DS37" s="621"/>
      <c r="DT37" s="621"/>
      <c r="DU37" s="621"/>
      <c r="DV37" s="622"/>
      <c r="DW37" s="611">
        <v>1.8</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5486827</v>
      </c>
      <c r="S38" s="609"/>
      <c r="T38" s="609"/>
      <c r="U38" s="609"/>
      <c r="V38" s="609"/>
      <c r="W38" s="609"/>
      <c r="X38" s="609"/>
      <c r="Y38" s="610"/>
      <c r="Z38" s="646">
        <v>8.1999999999999993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25575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17004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5042690</v>
      </c>
      <c r="CS38" s="609"/>
      <c r="CT38" s="609"/>
      <c r="CU38" s="609"/>
      <c r="CV38" s="609"/>
      <c r="CW38" s="609"/>
      <c r="CX38" s="609"/>
      <c r="CY38" s="610"/>
      <c r="CZ38" s="611">
        <v>8.1999999999999993</v>
      </c>
      <c r="DA38" s="623"/>
      <c r="DB38" s="623"/>
      <c r="DC38" s="624"/>
      <c r="DD38" s="614">
        <v>4293936</v>
      </c>
      <c r="DE38" s="609"/>
      <c r="DF38" s="609"/>
      <c r="DG38" s="609"/>
      <c r="DH38" s="609"/>
      <c r="DI38" s="609"/>
      <c r="DJ38" s="609"/>
      <c r="DK38" s="610"/>
      <c r="DL38" s="614">
        <v>3483865</v>
      </c>
      <c r="DM38" s="609"/>
      <c r="DN38" s="609"/>
      <c r="DO38" s="609"/>
      <c r="DP38" s="609"/>
      <c r="DQ38" s="609"/>
      <c r="DR38" s="609"/>
      <c r="DS38" s="609"/>
      <c r="DT38" s="609"/>
      <c r="DU38" s="609"/>
      <c r="DV38" s="610"/>
      <c r="DW38" s="611">
        <v>11.4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754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24529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3629868</v>
      </c>
      <c r="CS39" s="621"/>
      <c r="CT39" s="621"/>
      <c r="CU39" s="621"/>
      <c r="CV39" s="621"/>
      <c r="CW39" s="621"/>
      <c r="CX39" s="621"/>
      <c r="CY39" s="622"/>
      <c r="CZ39" s="611">
        <v>5.9</v>
      </c>
      <c r="DA39" s="623"/>
      <c r="DB39" s="623"/>
      <c r="DC39" s="624"/>
      <c r="DD39" s="614">
        <v>3626233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89427</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270500</v>
      </c>
      <c r="CS40" s="609"/>
      <c r="CT40" s="609"/>
      <c r="CU40" s="609"/>
      <c r="CV40" s="609"/>
      <c r="CW40" s="609"/>
      <c r="CX40" s="609"/>
      <c r="CY40" s="610"/>
      <c r="CZ40" s="611">
        <v>0.4</v>
      </c>
      <c r="DA40" s="623"/>
      <c r="DB40" s="623"/>
      <c r="DC40" s="624"/>
      <c r="DD40" s="614">
        <v>707</v>
      </c>
      <c r="DE40" s="609"/>
      <c r="DF40" s="609"/>
      <c r="DG40" s="609"/>
      <c r="DH40" s="609"/>
      <c r="DI40" s="609"/>
      <c r="DJ40" s="609"/>
      <c r="DK40" s="610"/>
      <c r="DL40" s="614">
        <v>707</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66711446</v>
      </c>
      <c r="S41" s="633"/>
      <c r="T41" s="633"/>
      <c r="U41" s="633"/>
      <c r="V41" s="633"/>
      <c r="W41" s="633"/>
      <c r="X41" s="633"/>
      <c r="Y41" s="636"/>
      <c r="Z41" s="637">
        <v>100</v>
      </c>
      <c r="AA41" s="637"/>
      <c r="AB41" s="637"/>
      <c r="AC41" s="637"/>
      <c r="AD41" s="638">
        <v>30473158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1355684</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3661431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364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6313237</v>
      </c>
      <c r="CS42" s="621"/>
      <c r="CT42" s="621"/>
      <c r="CU42" s="621"/>
      <c r="CV42" s="621"/>
      <c r="CW42" s="621"/>
      <c r="CX42" s="621"/>
      <c r="CY42" s="622"/>
      <c r="CZ42" s="611">
        <v>10.3</v>
      </c>
      <c r="DA42" s="623"/>
      <c r="DB42" s="623"/>
      <c r="DC42" s="624"/>
      <c r="DD42" s="614">
        <v>342461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221608</v>
      </c>
      <c r="CS43" s="621"/>
      <c r="CT43" s="621"/>
      <c r="CU43" s="621"/>
      <c r="CV43" s="621"/>
      <c r="CW43" s="621"/>
      <c r="CX43" s="621"/>
      <c r="CY43" s="622"/>
      <c r="CZ43" s="611">
        <v>0.4</v>
      </c>
      <c r="DA43" s="623"/>
      <c r="DB43" s="623"/>
      <c r="DC43" s="624"/>
      <c r="DD43" s="614">
        <v>221608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6313237</v>
      </c>
      <c r="CS44" s="609"/>
      <c r="CT44" s="609"/>
      <c r="CU44" s="609"/>
      <c r="CV44" s="609"/>
      <c r="CW44" s="609"/>
      <c r="CX44" s="609"/>
      <c r="CY44" s="610"/>
      <c r="CZ44" s="611">
        <v>10.3</v>
      </c>
      <c r="DA44" s="612"/>
      <c r="DB44" s="612"/>
      <c r="DC44" s="613"/>
      <c r="DD44" s="614">
        <v>342461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1048904</v>
      </c>
      <c r="CS45" s="621"/>
      <c r="CT45" s="621"/>
      <c r="CU45" s="621"/>
      <c r="CV45" s="621"/>
      <c r="CW45" s="621"/>
      <c r="CX45" s="621"/>
      <c r="CY45" s="622"/>
      <c r="CZ45" s="611">
        <v>1.7</v>
      </c>
      <c r="DA45" s="623"/>
      <c r="DB45" s="623"/>
      <c r="DC45" s="624"/>
      <c r="DD45" s="614">
        <v>21331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5264333</v>
      </c>
      <c r="CS46" s="609"/>
      <c r="CT46" s="609"/>
      <c r="CU46" s="609"/>
      <c r="CV46" s="609"/>
      <c r="CW46" s="609"/>
      <c r="CX46" s="609"/>
      <c r="CY46" s="610"/>
      <c r="CZ46" s="611">
        <v>8.6</v>
      </c>
      <c r="DA46" s="612"/>
      <c r="DB46" s="612"/>
      <c r="DC46" s="613"/>
      <c r="DD46" s="614">
        <v>321130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61340648</v>
      </c>
      <c r="CS49" s="593"/>
      <c r="CT49" s="593"/>
      <c r="CU49" s="593"/>
      <c r="CV49" s="593"/>
      <c r="CW49" s="593"/>
      <c r="CX49" s="593"/>
      <c r="CY49" s="594"/>
      <c r="CZ49" s="595">
        <v>100</v>
      </c>
      <c r="DA49" s="596"/>
      <c r="DB49" s="596"/>
      <c r="DC49" s="597"/>
      <c r="DD49" s="598">
        <v>39279438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eizkHvo4jJ15g7y3u+i2FevVHoBmkHyO3mzJDkv9aj+SJVCVXt/GlAD4B7TtFvoL+muZUV7xoNPr5HoMzC1nA==" saltValue="vVemL7CcWvztO/48UZXrG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66752</v>
      </c>
      <c r="R7" s="1090"/>
      <c r="S7" s="1090"/>
      <c r="T7" s="1090"/>
      <c r="U7" s="1090"/>
      <c r="V7" s="1090">
        <v>61382</v>
      </c>
      <c r="W7" s="1090"/>
      <c r="X7" s="1090"/>
      <c r="Y7" s="1090"/>
      <c r="Z7" s="1090"/>
      <c r="AA7" s="1090">
        <v>5371</v>
      </c>
      <c r="AB7" s="1090"/>
      <c r="AC7" s="1090"/>
      <c r="AD7" s="1090"/>
      <c r="AE7" s="1091"/>
      <c r="AF7" s="1092">
        <v>5139</v>
      </c>
      <c r="AG7" s="1093"/>
      <c r="AH7" s="1093"/>
      <c r="AI7" s="1093"/>
      <c r="AJ7" s="1094"/>
      <c r="AK7" s="1095">
        <v>5010</v>
      </c>
      <c r="AL7" s="1096"/>
      <c r="AM7" s="1096"/>
      <c r="AN7" s="1096"/>
      <c r="AO7" s="1096"/>
      <c r="AP7" s="1096">
        <v>41995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553</v>
      </c>
      <c r="BT7" s="1087"/>
      <c r="BU7" s="1087"/>
      <c r="BV7" s="1087"/>
      <c r="BW7" s="1087"/>
      <c r="BX7" s="1087"/>
      <c r="BY7" s="1087"/>
      <c r="BZ7" s="1087"/>
      <c r="CA7" s="1087"/>
      <c r="CB7" s="1087"/>
      <c r="CC7" s="1087"/>
      <c r="CD7" s="1087"/>
      <c r="CE7" s="1087"/>
      <c r="CF7" s="1087"/>
      <c r="CG7" s="1099"/>
      <c r="CH7" s="1083">
        <v>0</v>
      </c>
      <c r="CI7" s="1084"/>
      <c r="CJ7" s="1084"/>
      <c r="CK7" s="1084"/>
      <c r="CL7" s="1085"/>
      <c r="CM7" s="1083">
        <v>39</v>
      </c>
      <c r="CN7" s="1084"/>
      <c r="CO7" s="1084"/>
      <c r="CP7" s="1084"/>
      <c r="CQ7" s="1085"/>
      <c r="CR7" s="1083">
        <v>5</v>
      </c>
      <c r="CS7" s="1084"/>
      <c r="CT7" s="1084"/>
      <c r="CU7" s="1084"/>
      <c r="CV7" s="1085"/>
      <c r="CW7" s="1083">
        <v>7</v>
      </c>
      <c r="CX7" s="1084"/>
      <c r="CY7" s="1084"/>
      <c r="CZ7" s="1084"/>
      <c r="DA7" s="1085"/>
      <c r="DB7" s="1083" t="s">
        <v>543</v>
      </c>
      <c r="DC7" s="1084"/>
      <c r="DD7" s="1084"/>
      <c r="DE7" s="1084"/>
      <c r="DF7" s="1085"/>
      <c r="DG7" s="1083">
        <v>1446</v>
      </c>
      <c r="DH7" s="1084"/>
      <c r="DI7" s="1084"/>
      <c r="DJ7" s="1084"/>
      <c r="DK7" s="1085"/>
      <c r="DL7" s="1083" t="s">
        <v>543</v>
      </c>
      <c r="DM7" s="1084"/>
      <c r="DN7" s="1084"/>
      <c r="DO7" s="1084"/>
      <c r="DP7" s="1085"/>
      <c r="DQ7" s="1083" t="s">
        <v>543</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554</v>
      </c>
      <c r="BT8" s="980"/>
      <c r="BU8" s="980"/>
      <c r="BV8" s="980"/>
      <c r="BW8" s="980"/>
      <c r="BX8" s="980"/>
      <c r="BY8" s="980"/>
      <c r="BZ8" s="980"/>
      <c r="CA8" s="980"/>
      <c r="CB8" s="980"/>
      <c r="CC8" s="980"/>
      <c r="CD8" s="980"/>
      <c r="CE8" s="980"/>
      <c r="CF8" s="980"/>
      <c r="CG8" s="1001"/>
      <c r="CH8" s="976">
        <v>7</v>
      </c>
      <c r="CI8" s="977"/>
      <c r="CJ8" s="977"/>
      <c r="CK8" s="977"/>
      <c r="CL8" s="978"/>
      <c r="CM8" s="976">
        <v>113</v>
      </c>
      <c r="CN8" s="977"/>
      <c r="CO8" s="977"/>
      <c r="CP8" s="977"/>
      <c r="CQ8" s="978"/>
      <c r="CR8" s="976">
        <v>10</v>
      </c>
      <c r="CS8" s="977"/>
      <c r="CT8" s="977"/>
      <c r="CU8" s="977"/>
      <c r="CV8" s="978"/>
      <c r="CW8" s="976">
        <v>304</v>
      </c>
      <c r="CX8" s="977"/>
      <c r="CY8" s="977"/>
      <c r="CZ8" s="977"/>
      <c r="DA8" s="978"/>
      <c r="DB8" s="976" t="s">
        <v>543</v>
      </c>
      <c r="DC8" s="977"/>
      <c r="DD8" s="977"/>
      <c r="DE8" s="977"/>
      <c r="DF8" s="978"/>
      <c r="DG8" s="976" t="s">
        <v>543</v>
      </c>
      <c r="DH8" s="977"/>
      <c r="DI8" s="977"/>
      <c r="DJ8" s="977"/>
      <c r="DK8" s="978"/>
      <c r="DL8" s="976" t="s">
        <v>543</v>
      </c>
      <c r="DM8" s="977"/>
      <c r="DN8" s="977"/>
      <c r="DO8" s="977"/>
      <c r="DP8" s="978"/>
      <c r="DQ8" s="976" t="s">
        <v>543</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555</v>
      </c>
      <c r="BT9" s="980"/>
      <c r="BU9" s="980"/>
      <c r="BV9" s="980"/>
      <c r="BW9" s="980"/>
      <c r="BX9" s="980"/>
      <c r="BY9" s="980"/>
      <c r="BZ9" s="980"/>
      <c r="CA9" s="980"/>
      <c r="CB9" s="980"/>
      <c r="CC9" s="980"/>
      <c r="CD9" s="980"/>
      <c r="CE9" s="980"/>
      <c r="CF9" s="980"/>
      <c r="CG9" s="1001"/>
      <c r="CH9" s="976">
        <v>7195</v>
      </c>
      <c r="CI9" s="977"/>
      <c r="CJ9" s="977"/>
      <c r="CK9" s="977"/>
      <c r="CL9" s="978"/>
      <c r="CM9" s="976">
        <v>198623</v>
      </c>
      <c r="CN9" s="977"/>
      <c r="CO9" s="977"/>
      <c r="CP9" s="977"/>
      <c r="CQ9" s="978"/>
      <c r="CR9" s="976">
        <v>2449</v>
      </c>
      <c r="CS9" s="977"/>
      <c r="CT9" s="977"/>
      <c r="CU9" s="977"/>
      <c r="CV9" s="978"/>
      <c r="CW9" s="976" t="s">
        <v>543</v>
      </c>
      <c r="CX9" s="977"/>
      <c r="CY9" s="977"/>
      <c r="CZ9" s="977"/>
      <c r="DA9" s="978"/>
      <c r="DB9" s="976">
        <v>157</v>
      </c>
      <c r="DC9" s="977"/>
      <c r="DD9" s="977"/>
      <c r="DE9" s="977"/>
      <c r="DF9" s="978"/>
      <c r="DG9" s="976" t="s">
        <v>543</v>
      </c>
      <c r="DH9" s="977"/>
      <c r="DI9" s="977"/>
      <c r="DJ9" s="977"/>
      <c r="DK9" s="978"/>
      <c r="DL9" s="976" t="s">
        <v>543</v>
      </c>
      <c r="DM9" s="977"/>
      <c r="DN9" s="977"/>
      <c r="DO9" s="977"/>
      <c r="DP9" s="978"/>
      <c r="DQ9" s="976" t="s">
        <v>543</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66752</v>
      </c>
      <c r="R23" s="1048"/>
      <c r="S23" s="1048"/>
      <c r="T23" s="1048"/>
      <c r="U23" s="1048"/>
      <c r="V23" s="1048">
        <v>61382</v>
      </c>
      <c r="W23" s="1048"/>
      <c r="X23" s="1048"/>
      <c r="Y23" s="1048"/>
      <c r="Z23" s="1048"/>
      <c r="AA23" s="1048">
        <v>5371</v>
      </c>
      <c r="AB23" s="1048"/>
      <c r="AC23" s="1048"/>
      <c r="AD23" s="1048"/>
      <c r="AE23" s="1055"/>
      <c r="AF23" s="1056">
        <v>5139</v>
      </c>
      <c r="AG23" s="1048"/>
      <c r="AH23" s="1048"/>
      <c r="AI23" s="1048"/>
      <c r="AJ23" s="1057"/>
      <c r="AK23" s="1058"/>
      <c r="AL23" s="1059"/>
      <c r="AM23" s="1059"/>
      <c r="AN23" s="1059"/>
      <c r="AO23" s="1059"/>
      <c r="AP23" s="1048">
        <v>41995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13237</v>
      </c>
      <c r="R28" s="1038"/>
      <c r="S28" s="1038"/>
      <c r="T28" s="1038"/>
      <c r="U28" s="1038"/>
      <c r="V28" s="1038">
        <v>13110</v>
      </c>
      <c r="W28" s="1038"/>
      <c r="X28" s="1038"/>
      <c r="Y28" s="1038"/>
      <c r="Z28" s="1038"/>
      <c r="AA28" s="1038">
        <v>127</v>
      </c>
      <c r="AB28" s="1038"/>
      <c r="AC28" s="1038"/>
      <c r="AD28" s="1038"/>
      <c r="AE28" s="1039"/>
      <c r="AF28" s="1040">
        <v>127</v>
      </c>
      <c r="AG28" s="1038"/>
      <c r="AH28" s="1038"/>
      <c r="AI28" s="1038"/>
      <c r="AJ28" s="1041"/>
      <c r="AK28" s="1029">
        <v>1293</v>
      </c>
      <c r="AL28" s="1030"/>
      <c r="AM28" s="1030"/>
      <c r="AN28" s="1030"/>
      <c r="AO28" s="1030"/>
      <c r="AP28" s="1030" t="s">
        <v>543</v>
      </c>
      <c r="AQ28" s="1030"/>
      <c r="AR28" s="1030"/>
      <c r="AS28" s="1030"/>
      <c r="AT28" s="1030"/>
      <c r="AU28" s="1030" t="s">
        <v>543</v>
      </c>
      <c r="AV28" s="1030"/>
      <c r="AW28" s="1030"/>
      <c r="AX28" s="1030"/>
      <c r="AY28" s="1030"/>
      <c r="AZ28" s="1031" t="s">
        <v>543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11863</v>
      </c>
      <c r="R29" s="1026"/>
      <c r="S29" s="1026"/>
      <c r="T29" s="1026"/>
      <c r="U29" s="1026"/>
      <c r="V29" s="1026">
        <v>11369</v>
      </c>
      <c r="W29" s="1026"/>
      <c r="X29" s="1026"/>
      <c r="Y29" s="1026"/>
      <c r="Z29" s="1026"/>
      <c r="AA29" s="1026">
        <v>493</v>
      </c>
      <c r="AB29" s="1026"/>
      <c r="AC29" s="1026"/>
      <c r="AD29" s="1026"/>
      <c r="AE29" s="1027"/>
      <c r="AF29" s="1022">
        <v>493</v>
      </c>
      <c r="AG29" s="1023"/>
      <c r="AH29" s="1023"/>
      <c r="AI29" s="1023"/>
      <c r="AJ29" s="1024"/>
      <c r="AK29" s="967">
        <v>1739</v>
      </c>
      <c r="AL29" s="958"/>
      <c r="AM29" s="958"/>
      <c r="AN29" s="958"/>
      <c r="AO29" s="958"/>
      <c r="AP29" s="958" t="s">
        <v>543</v>
      </c>
      <c r="AQ29" s="958"/>
      <c r="AR29" s="958"/>
      <c r="AS29" s="958"/>
      <c r="AT29" s="958"/>
      <c r="AU29" s="958" t="s">
        <v>543</v>
      </c>
      <c r="AV29" s="958"/>
      <c r="AW29" s="958"/>
      <c r="AX29" s="958"/>
      <c r="AY29" s="958"/>
      <c r="AZ29" s="1028" t="s">
        <v>543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2338</v>
      </c>
      <c r="R30" s="1026"/>
      <c r="S30" s="1026"/>
      <c r="T30" s="1026"/>
      <c r="U30" s="1026"/>
      <c r="V30" s="1026">
        <v>2177</v>
      </c>
      <c r="W30" s="1026"/>
      <c r="X30" s="1026"/>
      <c r="Y30" s="1026"/>
      <c r="Z30" s="1026"/>
      <c r="AA30" s="1026">
        <v>160</v>
      </c>
      <c r="AB30" s="1026"/>
      <c r="AC30" s="1026"/>
      <c r="AD30" s="1026"/>
      <c r="AE30" s="1027"/>
      <c r="AF30" s="1022">
        <v>160</v>
      </c>
      <c r="AG30" s="1023"/>
      <c r="AH30" s="1023"/>
      <c r="AI30" s="1023"/>
      <c r="AJ30" s="1024"/>
      <c r="AK30" s="967">
        <v>379</v>
      </c>
      <c r="AL30" s="958"/>
      <c r="AM30" s="958"/>
      <c r="AN30" s="958"/>
      <c r="AO30" s="958"/>
      <c r="AP30" s="958" t="s">
        <v>543</v>
      </c>
      <c r="AQ30" s="958"/>
      <c r="AR30" s="958"/>
      <c r="AS30" s="958"/>
      <c r="AT30" s="958"/>
      <c r="AU30" s="958" t="s">
        <v>543</v>
      </c>
      <c r="AV30" s="958"/>
      <c r="AW30" s="958"/>
      <c r="AX30" s="958"/>
      <c r="AY30" s="958"/>
      <c r="AZ30" s="1028" t="s">
        <v>543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2627</v>
      </c>
      <c r="R31" s="1026"/>
      <c r="S31" s="1026"/>
      <c r="T31" s="1026"/>
      <c r="U31" s="1026"/>
      <c r="V31" s="1026">
        <v>2305</v>
      </c>
      <c r="W31" s="1026"/>
      <c r="X31" s="1026"/>
      <c r="Y31" s="1026"/>
      <c r="Z31" s="1026"/>
      <c r="AA31" s="1026">
        <v>322</v>
      </c>
      <c r="AB31" s="1026"/>
      <c r="AC31" s="1026"/>
      <c r="AD31" s="1026"/>
      <c r="AE31" s="1027"/>
      <c r="AF31" s="1022">
        <v>1742</v>
      </c>
      <c r="AG31" s="1023"/>
      <c r="AH31" s="1023"/>
      <c r="AI31" s="1023"/>
      <c r="AJ31" s="1024"/>
      <c r="AK31" s="967">
        <v>1</v>
      </c>
      <c r="AL31" s="958"/>
      <c r="AM31" s="958"/>
      <c r="AN31" s="958"/>
      <c r="AO31" s="958"/>
      <c r="AP31" s="958">
        <v>4209</v>
      </c>
      <c r="AQ31" s="958"/>
      <c r="AR31" s="958"/>
      <c r="AS31" s="958"/>
      <c r="AT31" s="958"/>
      <c r="AU31" s="958">
        <v>4</v>
      </c>
      <c r="AV31" s="958"/>
      <c r="AW31" s="958"/>
      <c r="AX31" s="958"/>
      <c r="AY31" s="958"/>
      <c r="AZ31" s="1028" t="s">
        <v>543</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2949</v>
      </c>
      <c r="R32" s="1026"/>
      <c r="S32" s="1026"/>
      <c r="T32" s="1026"/>
      <c r="U32" s="1026"/>
      <c r="V32" s="1026">
        <v>2719</v>
      </c>
      <c r="W32" s="1026"/>
      <c r="X32" s="1026"/>
      <c r="Y32" s="1026"/>
      <c r="Z32" s="1026"/>
      <c r="AA32" s="1026">
        <v>230</v>
      </c>
      <c r="AB32" s="1026"/>
      <c r="AC32" s="1026"/>
      <c r="AD32" s="1026"/>
      <c r="AE32" s="1027"/>
      <c r="AF32" s="1022">
        <v>1236</v>
      </c>
      <c r="AG32" s="1023"/>
      <c r="AH32" s="1023"/>
      <c r="AI32" s="1023"/>
      <c r="AJ32" s="1024"/>
      <c r="AK32" s="967">
        <v>890</v>
      </c>
      <c r="AL32" s="958"/>
      <c r="AM32" s="958"/>
      <c r="AN32" s="958"/>
      <c r="AO32" s="958"/>
      <c r="AP32" s="958">
        <v>26653</v>
      </c>
      <c r="AQ32" s="958"/>
      <c r="AR32" s="958"/>
      <c r="AS32" s="958"/>
      <c r="AT32" s="958"/>
      <c r="AU32" s="958">
        <v>13913</v>
      </c>
      <c r="AV32" s="958"/>
      <c r="AW32" s="958"/>
      <c r="AX32" s="958"/>
      <c r="AY32" s="958"/>
      <c r="AZ32" s="1028" t="s">
        <v>543</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3759</v>
      </c>
      <c r="AG63" s="946"/>
      <c r="AH63" s="946"/>
      <c r="AI63" s="946"/>
      <c r="AJ63" s="1009"/>
      <c r="AK63" s="1010"/>
      <c r="AL63" s="950"/>
      <c r="AM63" s="950"/>
      <c r="AN63" s="950"/>
      <c r="AO63" s="950"/>
      <c r="AP63" s="946">
        <v>30862</v>
      </c>
      <c r="AQ63" s="946"/>
      <c r="AR63" s="946"/>
      <c r="AS63" s="946"/>
      <c r="AT63" s="946"/>
      <c r="AU63" s="946">
        <v>13917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544</v>
      </c>
      <c r="C68" s="973"/>
      <c r="D68" s="973"/>
      <c r="E68" s="973"/>
      <c r="F68" s="973"/>
      <c r="G68" s="973"/>
      <c r="H68" s="973"/>
      <c r="I68" s="973"/>
      <c r="J68" s="973"/>
      <c r="K68" s="973"/>
      <c r="L68" s="973"/>
      <c r="M68" s="973"/>
      <c r="N68" s="973"/>
      <c r="O68" s="973"/>
      <c r="P68" s="974"/>
      <c r="Q68" s="975">
        <v>2263</v>
      </c>
      <c r="R68" s="969"/>
      <c r="S68" s="969"/>
      <c r="T68" s="969"/>
      <c r="U68" s="969"/>
      <c r="V68" s="969">
        <v>2225</v>
      </c>
      <c r="W68" s="969"/>
      <c r="X68" s="969"/>
      <c r="Y68" s="969"/>
      <c r="Z68" s="969"/>
      <c r="AA68" s="969">
        <v>38</v>
      </c>
      <c r="AB68" s="969"/>
      <c r="AC68" s="969"/>
      <c r="AD68" s="969"/>
      <c r="AE68" s="969"/>
      <c r="AF68" s="969">
        <v>38</v>
      </c>
      <c r="AG68" s="969"/>
      <c r="AH68" s="969"/>
      <c r="AI68" s="969"/>
      <c r="AJ68" s="969"/>
      <c r="AK68" s="969" t="s">
        <v>543</v>
      </c>
      <c r="AL68" s="969"/>
      <c r="AM68" s="969"/>
      <c r="AN68" s="969"/>
      <c r="AO68" s="969"/>
      <c r="AP68" s="969" t="s">
        <v>543</v>
      </c>
      <c r="AQ68" s="969"/>
      <c r="AR68" s="969"/>
      <c r="AS68" s="969"/>
      <c r="AT68" s="969"/>
      <c r="AU68" s="969" t="s">
        <v>543</v>
      </c>
      <c r="AV68" s="969"/>
      <c r="AW68" s="969"/>
      <c r="AX68" s="969"/>
      <c r="AY68" s="969"/>
      <c r="AZ68" s="970" t="s">
        <v>550</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544</v>
      </c>
      <c r="C69" s="962"/>
      <c r="D69" s="962"/>
      <c r="E69" s="962"/>
      <c r="F69" s="962"/>
      <c r="G69" s="962"/>
      <c r="H69" s="962"/>
      <c r="I69" s="962"/>
      <c r="J69" s="962"/>
      <c r="K69" s="962"/>
      <c r="L69" s="962"/>
      <c r="M69" s="962"/>
      <c r="N69" s="962"/>
      <c r="O69" s="962"/>
      <c r="P69" s="963"/>
      <c r="Q69" s="964">
        <v>924950</v>
      </c>
      <c r="R69" s="958"/>
      <c r="S69" s="958"/>
      <c r="T69" s="958"/>
      <c r="U69" s="958"/>
      <c r="V69" s="958">
        <v>909345</v>
      </c>
      <c r="W69" s="958"/>
      <c r="X69" s="958"/>
      <c r="Y69" s="958"/>
      <c r="Z69" s="958"/>
      <c r="AA69" s="958">
        <v>15606</v>
      </c>
      <c r="AB69" s="958"/>
      <c r="AC69" s="958"/>
      <c r="AD69" s="958"/>
      <c r="AE69" s="958"/>
      <c r="AF69" s="958">
        <v>15606</v>
      </c>
      <c r="AG69" s="958"/>
      <c r="AH69" s="958"/>
      <c r="AI69" s="958"/>
      <c r="AJ69" s="958"/>
      <c r="AK69" s="958">
        <v>9690</v>
      </c>
      <c r="AL69" s="958"/>
      <c r="AM69" s="958"/>
      <c r="AN69" s="958"/>
      <c r="AO69" s="958"/>
      <c r="AP69" s="958" t="s">
        <v>543</v>
      </c>
      <c r="AQ69" s="958"/>
      <c r="AR69" s="958"/>
      <c r="AS69" s="958"/>
      <c r="AT69" s="958"/>
      <c r="AU69" s="958" t="s">
        <v>543</v>
      </c>
      <c r="AV69" s="958"/>
      <c r="AW69" s="958"/>
      <c r="AX69" s="958"/>
      <c r="AY69" s="958"/>
      <c r="AZ69" s="959" t="s">
        <v>551</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545</v>
      </c>
      <c r="C70" s="962"/>
      <c r="D70" s="962"/>
      <c r="E70" s="962"/>
      <c r="F70" s="962"/>
      <c r="G70" s="962"/>
      <c r="H70" s="962"/>
      <c r="I70" s="962"/>
      <c r="J70" s="962"/>
      <c r="K70" s="962"/>
      <c r="L70" s="962"/>
      <c r="M70" s="962"/>
      <c r="N70" s="962"/>
      <c r="O70" s="962"/>
      <c r="P70" s="963"/>
      <c r="Q70" s="964">
        <v>22583</v>
      </c>
      <c r="R70" s="958"/>
      <c r="S70" s="958"/>
      <c r="T70" s="958"/>
      <c r="U70" s="958"/>
      <c r="V70" s="958">
        <v>21732</v>
      </c>
      <c r="W70" s="958"/>
      <c r="X70" s="958"/>
      <c r="Y70" s="958"/>
      <c r="Z70" s="958"/>
      <c r="AA70" s="958">
        <v>851</v>
      </c>
      <c r="AB70" s="958"/>
      <c r="AC70" s="958"/>
      <c r="AD70" s="958"/>
      <c r="AE70" s="958"/>
      <c r="AF70" s="958">
        <v>851</v>
      </c>
      <c r="AG70" s="958"/>
      <c r="AH70" s="958"/>
      <c r="AI70" s="958"/>
      <c r="AJ70" s="958"/>
      <c r="AK70" s="958">
        <v>21</v>
      </c>
      <c r="AL70" s="958"/>
      <c r="AM70" s="958"/>
      <c r="AN70" s="958"/>
      <c r="AO70" s="958"/>
      <c r="AP70" s="958" t="s">
        <v>543</v>
      </c>
      <c r="AQ70" s="958"/>
      <c r="AR70" s="958"/>
      <c r="AS70" s="958"/>
      <c r="AT70" s="958"/>
      <c r="AU70" s="958" t="s">
        <v>543</v>
      </c>
      <c r="AV70" s="958"/>
      <c r="AW70" s="958"/>
      <c r="AX70" s="958"/>
      <c r="AY70" s="958"/>
      <c r="AZ70" s="959" t="s">
        <v>550</v>
      </c>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546</v>
      </c>
      <c r="C71" s="962"/>
      <c r="D71" s="962"/>
      <c r="E71" s="962"/>
      <c r="F71" s="962"/>
      <c r="G71" s="962"/>
      <c r="H71" s="962"/>
      <c r="I71" s="962"/>
      <c r="J71" s="962"/>
      <c r="K71" s="962"/>
      <c r="L71" s="962"/>
      <c r="M71" s="962"/>
      <c r="N71" s="962"/>
      <c r="O71" s="962"/>
      <c r="P71" s="963"/>
      <c r="Q71" s="964">
        <v>138</v>
      </c>
      <c r="R71" s="958"/>
      <c r="S71" s="958"/>
      <c r="T71" s="958"/>
      <c r="U71" s="958"/>
      <c r="V71" s="958">
        <v>94</v>
      </c>
      <c r="W71" s="958"/>
      <c r="X71" s="958"/>
      <c r="Y71" s="958"/>
      <c r="Z71" s="958"/>
      <c r="AA71" s="958">
        <v>44</v>
      </c>
      <c r="AB71" s="958"/>
      <c r="AC71" s="958"/>
      <c r="AD71" s="958"/>
      <c r="AE71" s="958"/>
      <c r="AF71" s="958">
        <v>44</v>
      </c>
      <c r="AG71" s="958"/>
      <c r="AH71" s="958"/>
      <c r="AI71" s="958"/>
      <c r="AJ71" s="958"/>
      <c r="AK71" s="958" t="s">
        <v>543</v>
      </c>
      <c r="AL71" s="958"/>
      <c r="AM71" s="958"/>
      <c r="AN71" s="958"/>
      <c r="AO71" s="958"/>
      <c r="AP71" s="958" t="s">
        <v>543</v>
      </c>
      <c r="AQ71" s="958"/>
      <c r="AR71" s="958"/>
      <c r="AS71" s="958"/>
      <c r="AT71" s="958"/>
      <c r="AU71" s="958" t="s">
        <v>543</v>
      </c>
      <c r="AV71" s="958"/>
      <c r="AW71" s="958"/>
      <c r="AX71" s="958"/>
      <c r="AY71" s="958"/>
      <c r="AZ71" s="959" t="s">
        <v>552</v>
      </c>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547</v>
      </c>
      <c r="C72" s="962"/>
      <c r="D72" s="962"/>
      <c r="E72" s="962"/>
      <c r="F72" s="962"/>
      <c r="G72" s="962"/>
      <c r="H72" s="962"/>
      <c r="I72" s="962"/>
      <c r="J72" s="962"/>
      <c r="K72" s="962"/>
      <c r="L72" s="962"/>
      <c r="M72" s="962"/>
      <c r="N72" s="962"/>
      <c r="O72" s="962"/>
      <c r="P72" s="963"/>
      <c r="Q72" s="964">
        <v>308</v>
      </c>
      <c r="R72" s="958"/>
      <c r="S72" s="958"/>
      <c r="T72" s="958"/>
      <c r="U72" s="958"/>
      <c r="V72" s="958">
        <v>290</v>
      </c>
      <c r="W72" s="958"/>
      <c r="X72" s="958"/>
      <c r="Y72" s="958"/>
      <c r="Z72" s="958"/>
      <c r="AA72" s="958">
        <v>18</v>
      </c>
      <c r="AB72" s="958"/>
      <c r="AC72" s="958"/>
      <c r="AD72" s="958"/>
      <c r="AE72" s="958"/>
      <c r="AF72" s="958">
        <v>18</v>
      </c>
      <c r="AG72" s="958"/>
      <c r="AH72" s="958"/>
      <c r="AI72" s="958"/>
      <c r="AJ72" s="958"/>
      <c r="AK72" s="958">
        <v>7</v>
      </c>
      <c r="AL72" s="958"/>
      <c r="AM72" s="958"/>
      <c r="AN72" s="958"/>
      <c r="AO72" s="958"/>
      <c r="AP72" s="958" t="s">
        <v>543</v>
      </c>
      <c r="AQ72" s="958"/>
      <c r="AR72" s="958"/>
      <c r="AS72" s="958"/>
      <c r="AT72" s="958"/>
      <c r="AU72" s="958" t="s">
        <v>543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548</v>
      </c>
      <c r="C73" s="962"/>
      <c r="D73" s="962"/>
      <c r="E73" s="962"/>
      <c r="F73" s="962"/>
      <c r="G73" s="962"/>
      <c r="H73" s="962"/>
      <c r="I73" s="962"/>
      <c r="J73" s="962"/>
      <c r="K73" s="962"/>
      <c r="L73" s="962"/>
      <c r="M73" s="962"/>
      <c r="N73" s="962"/>
      <c r="O73" s="962"/>
      <c r="P73" s="963"/>
      <c r="Q73" s="964">
        <v>8065</v>
      </c>
      <c r="R73" s="958"/>
      <c r="S73" s="958"/>
      <c r="T73" s="958"/>
      <c r="U73" s="958"/>
      <c r="V73" s="958">
        <v>7788</v>
      </c>
      <c r="W73" s="958"/>
      <c r="X73" s="958"/>
      <c r="Y73" s="958"/>
      <c r="Z73" s="958"/>
      <c r="AA73" s="958">
        <v>277</v>
      </c>
      <c r="AB73" s="958"/>
      <c r="AC73" s="958"/>
      <c r="AD73" s="958"/>
      <c r="AE73" s="958"/>
      <c r="AF73" s="958">
        <v>277</v>
      </c>
      <c r="AG73" s="958"/>
      <c r="AH73" s="958"/>
      <c r="AI73" s="958"/>
      <c r="AJ73" s="958"/>
      <c r="AK73" s="958" t="s">
        <v>543</v>
      </c>
      <c r="AL73" s="958"/>
      <c r="AM73" s="958"/>
      <c r="AN73" s="958"/>
      <c r="AO73" s="958"/>
      <c r="AP73" s="958">
        <v>6809</v>
      </c>
      <c r="AQ73" s="958"/>
      <c r="AR73" s="958"/>
      <c r="AS73" s="958"/>
      <c r="AT73" s="958"/>
      <c r="AU73" s="958" t="s">
        <v>543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549</v>
      </c>
      <c r="C74" s="962"/>
      <c r="D74" s="962"/>
      <c r="E74" s="962"/>
      <c r="F74" s="962"/>
      <c r="G74" s="962"/>
      <c r="H74" s="962"/>
      <c r="I74" s="962"/>
      <c r="J74" s="962"/>
      <c r="K74" s="962"/>
      <c r="L74" s="962"/>
      <c r="M74" s="962"/>
      <c r="N74" s="962"/>
      <c r="O74" s="962"/>
      <c r="P74" s="963"/>
      <c r="Q74" s="964">
        <v>6</v>
      </c>
      <c r="R74" s="958"/>
      <c r="S74" s="958"/>
      <c r="T74" s="958"/>
      <c r="U74" s="958"/>
      <c r="V74" s="958">
        <v>4</v>
      </c>
      <c r="W74" s="958"/>
      <c r="X74" s="958"/>
      <c r="Y74" s="958"/>
      <c r="Z74" s="958"/>
      <c r="AA74" s="958">
        <v>1</v>
      </c>
      <c r="AB74" s="958"/>
      <c r="AC74" s="958"/>
      <c r="AD74" s="958"/>
      <c r="AE74" s="958"/>
      <c r="AF74" s="958">
        <v>1</v>
      </c>
      <c r="AG74" s="958"/>
      <c r="AH74" s="958"/>
      <c r="AI74" s="958"/>
      <c r="AJ74" s="958"/>
      <c r="AK74" s="958" t="s">
        <v>543</v>
      </c>
      <c r="AL74" s="958"/>
      <c r="AM74" s="958"/>
      <c r="AN74" s="958"/>
      <c r="AO74" s="958"/>
      <c r="AP74" s="958" t="s">
        <v>543</v>
      </c>
      <c r="AQ74" s="958"/>
      <c r="AR74" s="958"/>
      <c r="AS74" s="958"/>
      <c r="AT74" s="958"/>
      <c r="AU74" s="958" t="s">
        <v>543</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16835</v>
      </c>
      <c r="AG88" s="946"/>
      <c r="AH88" s="946"/>
      <c r="AI88" s="946"/>
      <c r="AJ88" s="946"/>
      <c r="AK88" s="950"/>
      <c r="AL88" s="950"/>
      <c r="AM88" s="950"/>
      <c r="AN88" s="950"/>
      <c r="AO88" s="950"/>
      <c r="AP88" s="946">
        <v>6809</v>
      </c>
      <c r="AQ88" s="946"/>
      <c r="AR88" s="946"/>
      <c r="AS88" s="946"/>
      <c r="AT88" s="946"/>
      <c r="AU88" s="946" t="s">
        <v>543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2464</v>
      </c>
      <c r="CS102" s="940"/>
      <c r="CT102" s="940"/>
      <c r="CU102" s="940"/>
      <c r="CV102" s="941"/>
      <c r="CW102" s="939">
        <v>311</v>
      </c>
      <c r="CX102" s="940"/>
      <c r="CY102" s="940"/>
      <c r="CZ102" s="940"/>
      <c r="DA102" s="941"/>
      <c r="DB102" s="939">
        <v>157</v>
      </c>
      <c r="DC102" s="940"/>
      <c r="DD102" s="940"/>
      <c r="DE102" s="940"/>
      <c r="DF102" s="941"/>
      <c r="DG102" s="939">
        <v>1446</v>
      </c>
      <c r="DH102" s="940"/>
      <c r="DI102" s="940"/>
      <c r="DJ102" s="940"/>
      <c r="DK102" s="941"/>
      <c r="DL102" s="939" t="s">
        <v>543</v>
      </c>
      <c r="DM102" s="940"/>
      <c r="DN102" s="940"/>
      <c r="DO102" s="940"/>
      <c r="DP102" s="941"/>
      <c r="DQ102" s="939" t="s">
        <v>543</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4595849</v>
      </c>
      <c r="AB110" s="876"/>
      <c r="AC110" s="876"/>
      <c r="AD110" s="876"/>
      <c r="AE110" s="877"/>
      <c r="AF110" s="878">
        <v>4612953</v>
      </c>
      <c r="AG110" s="876"/>
      <c r="AH110" s="876"/>
      <c r="AI110" s="876"/>
      <c r="AJ110" s="877"/>
      <c r="AK110" s="878">
        <v>4764348</v>
      </c>
      <c r="AL110" s="876"/>
      <c r="AM110" s="876"/>
      <c r="AN110" s="876"/>
      <c r="AO110" s="877"/>
      <c r="AP110" s="879">
        <v>17.600000000000001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41899508</v>
      </c>
      <c r="BR110" s="829"/>
      <c r="BS110" s="829"/>
      <c r="BT110" s="829"/>
      <c r="BU110" s="829"/>
      <c r="BV110" s="829">
        <v>41131311</v>
      </c>
      <c r="BW110" s="829"/>
      <c r="BX110" s="829"/>
      <c r="BY110" s="829"/>
      <c r="BZ110" s="829"/>
      <c r="CA110" s="829">
        <v>41995311</v>
      </c>
      <c r="CB110" s="829"/>
      <c r="CC110" s="829"/>
      <c r="CD110" s="829"/>
      <c r="CE110" s="829"/>
      <c r="CF110" s="853">
        <v>154.9</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932259</v>
      </c>
      <c r="DH110" s="829"/>
      <c r="DI110" s="829"/>
      <c r="DJ110" s="829"/>
      <c r="DK110" s="829"/>
      <c r="DL110" s="829">
        <v>897669</v>
      </c>
      <c r="DM110" s="829"/>
      <c r="DN110" s="829"/>
      <c r="DO110" s="829"/>
      <c r="DP110" s="829"/>
      <c r="DQ110" s="829">
        <v>863050</v>
      </c>
      <c r="DR110" s="829"/>
      <c r="DS110" s="829"/>
      <c r="DT110" s="829"/>
      <c r="DU110" s="829"/>
      <c r="DV110" s="830">
        <v>3.2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2378707</v>
      </c>
      <c r="BR111" s="804"/>
      <c r="BS111" s="804"/>
      <c r="BT111" s="804"/>
      <c r="BU111" s="804"/>
      <c r="BV111" s="804">
        <v>2344117</v>
      </c>
      <c r="BW111" s="804"/>
      <c r="BX111" s="804"/>
      <c r="BY111" s="804"/>
      <c r="BZ111" s="804"/>
      <c r="CA111" s="804">
        <v>2309498</v>
      </c>
      <c r="CB111" s="804"/>
      <c r="CC111" s="804"/>
      <c r="CD111" s="804"/>
      <c r="CE111" s="804"/>
      <c r="CF111" s="862">
        <v>8.5</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13911381</v>
      </c>
      <c r="BR112" s="804"/>
      <c r="BS112" s="804"/>
      <c r="BT112" s="804"/>
      <c r="BU112" s="804"/>
      <c r="BV112" s="804">
        <v>13146112</v>
      </c>
      <c r="BW112" s="804"/>
      <c r="BX112" s="804"/>
      <c r="BY112" s="804"/>
      <c r="BZ112" s="804"/>
      <c r="CA112" s="804">
        <v>13916872</v>
      </c>
      <c r="CB112" s="804"/>
      <c r="CC112" s="804"/>
      <c r="CD112" s="804"/>
      <c r="CE112" s="804"/>
      <c r="CF112" s="862">
        <v>51.3</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825128</v>
      </c>
      <c r="AB113" s="906"/>
      <c r="AC113" s="906"/>
      <c r="AD113" s="906"/>
      <c r="AE113" s="907"/>
      <c r="AF113" s="908">
        <v>775195</v>
      </c>
      <c r="AG113" s="906"/>
      <c r="AH113" s="906"/>
      <c r="AI113" s="906"/>
      <c r="AJ113" s="907"/>
      <c r="AK113" s="908">
        <v>760005</v>
      </c>
      <c r="AL113" s="906"/>
      <c r="AM113" s="906"/>
      <c r="AN113" s="906"/>
      <c r="AO113" s="907"/>
      <c r="AP113" s="909">
        <v>2.8</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1089850</v>
      </c>
      <c r="BR113" s="804"/>
      <c r="BS113" s="804"/>
      <c r="BT113" s="804"/>
      <c r="BU113" s="804"/>
      <c r="BV113" s="804">
        <v>1035608</v>
      </c>
      <c r="BW113" s="804"/>
      <c r="BX113" s="804"/>
      <c r="BY113" s="804"/>
      <c r="BZ113" s="804"/>
      <c r="CA113" s="804">
        <v>882407</v>
      </c>
      <c r="CB113" s="804"/>
      <c r="CC113" s="804"/>
      <c r="CD113" s="804"/>
      <c r="CE113" s="804"/>
      <c r="CF113" s="862">
        <v>3.3</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139076</v>
      </c>
      <c r="AB114" s="767"/>
      <c r="AC114" s="767"/>
      <c r="AD114" s="767"/>
      <c r="AE114" s="768"/>
      <c r="AF114" s="769">
        <v>176265</v>
      </c>
      <c r="AG114" s="767"/>
      <c r="AH114" s="767"/>
      <c r="AI114" s="767"/>
      <c r="AJ114" s="768"/>
      <c r="AK114" s="769">
        <v>161579</v>
      </c>
      <c r="AL114" s="767"/>
      <c r="AM114" s="767"/>
      <c r="AN114" s="767"/>
      <c r="AO114" s="768"/>
      <c r="AP114" s="811">
        <v>0.6</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1978298</v>
      </c>
      <c r="BR114" s="804"/>
      <c r="BS114" s="804"/>
      <c r="BT114" s="804"/>
      <c r="BU114" s="804"/>
      <c r="BV114" s="804">
        <v>2109286</v>
      </c>
      <c r="BW114" s="804"/>
      <c r="BX114" s="804"/>
      <c r="BY114" s="804"/>
      <c r="BZ114" s="804"/>
      <c r="CA114" s="804">
        <v>1668160</v>
      </c>
      <c r="CB114" s="804"/>
      <c r="CC114" s="804"/>
      <c r="CD114" s="804"/>
      <c r="CE114" s="804"/>
      <c r="CF114" s="862">
        <v>6.2</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26061</v>
      </c>
      <c r="AB115" s="906"/>
      <c r="AC115" s="906"/>
      <c r="AD115" s="906"/>
      <c r="AE115" s="907"/>
      <c r="AF115" s="908">
        <v>25297</v>
      </c>
      <c r="AG115" s="906"/>
      <c r="AH115" s="906"/>
      <c r="AI115" s="906"/>
      <c r="AJ115" s="907"/>
      <c r="AK115" s="908">
        <v>25326</v>
      </c>
      <c r="AL115" s="906"/>
      <c r="AM115" s="906"/>
      <c r="AN115" s="906"/>
      <c r="AO115" s="907"/>
      <c r="AP115" s="909">
        <v>0.1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v>12550</v>
      </c>
      <c r="BR115" s="804"/>
      <c r="BS115" s="804"/>
      <c r="BT115" s="804"/>
      <c r="BU115" s="804"/>
      <c r="BV115" s="804">
        <v>11881</v>
      </c>
      <c r="BW115" s="804"/>
      <c r="BX115" s="804"/>
      <c r="BY115" s="804"/>
      <c r="BZ115" s="804"/>
      <c r="CA115" s="804">
        <v>6863</v>
      </c>
      <c r="CB115" s="804"/>
      <c r="CC115" s="804"/>
      <c r="CD115" s="804"/>
      <c r="CE115" s="804"/>
      <c r="CF115" s="862">
        <v>0</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1446448</v>
      </c>
      <c r="DH115" s="767"/>
      <c r="DI115" s="767"/>
      <c r="DJ115" s="767"/>
      <c r="DK115" s="768"/>
      <c r="DL115" s="769">
        <v>1446448</v>
      </c>
      <c r="DM115" s="767"/>
      <c r="DN115" s="767"/>
      <c r="DO115" s="767"/>
      <c r="DP115" s="768"/>
      <c r="DQ115" s="769">
        <v>1446448</v>
      </c>
      <c r="DR115" s="767"/>
      <c r="DS115" s="767"/>
      <c r="DT115" s="767"/>
      <c r="DU115" s="768"/>
      <c r="DV115" s="811">
        <v>5.3</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5586114</v>
      </c>
      <c r="AB117" s="890"/>
      <c r="AC117" s="890"/>
      <c r="AD117" s="890"/>
      <c r="AE117" s="891"/>
      <c r="AF117" s="892">
        <v>5589710</v>
      </c>
      <c r="AG117" s="890"/>
      <c r="AH117" s="890"/>
      <c r="AI117" s="890"/>
      <c r="AJ117" s="891"/>
      <c r="AK117" s="892">
        <v>5711258</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26061</v>
      </c>
      <c r="AB119" s="876"/>
      <c r="AC119" s="876"/>
      <c r="AD119" s="876"/>
      <c r="AE119" s="877"/>
      <c r="AF119" s="878">
        <v>25297</v>
      </c>
      <c r="AG119" s="876"/>
      <c r="AH119" s="876"/>
      <c r="AI119" s="876"/>
      <c r="AJ119" s="877"/>
      <c r="AK119" s="878">
        <v>25326</v>
      </c>
      <c r="AL119" s="876"/>
      <c r="AM119" s="876"/>
      <c r="AN119" s="876"/>
      <c r="AO119" s="877"/>
      <c r="AP119" s="879">
        <v>0.1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61270294</v>
      </c>
      <c r="BR119" s="832"/>
      <c r="BS119" s="832"/>
      <c r="BT119" s="832"/>
      <c r="BU119" s="832"/>
      <c r="BV119" s="832">
        <v>59778315</v>
      </c>
      <c r="BW119" s="832"/>
      <c r="BX119" s="832"/>
      <c r="BY119" s="832"/>
      <c r="BZ119" s="832"/>
      <c r="CA119" s="832">
        <v>60779111</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8158485</v>
      </c>
      <c r="BR120" s="829"/>
      <c r="BS120" s="829"/>
      <c r="BT120" s="829"/>
      <c r="BU120" s="829"/>
      <c r="BV120" s="829">
        <v>7378398</v>
      </c>
      <c r="BW120" s="829"/>
      <c r="BX120" s="829"/>
      <c r="BY120" s="829"/>
      <c r="BZ120" s="829"/>
      <c r="CA120" s="829">
        <v>6394011</v>
      </c>
      <c r="CB120" s="829"/>
      <c r="CC120" s="829"/>
      <c r="CD120" s="829"/>
      <c r="CE120" s="829"/>
      <c r="CF120" s="853">
        <v>23.6</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13911381</v>
      </c>
      <c r="DH120" s="829"/>
      <c r="DI120" s="829"/>
      <c r="DJ120" s="829"/>
      <c r="DK120" s="829"/>
      <c r="DL120" s="829">
        <v>13142081</v>
      </c>
      <c r="DM120" s="829"/>
      <c r="DN120" s="829"/>
      <c r="DO120" s="829"/>
      <c r="DP120" s="829"/>
      <c r="DQ120" s="829">
        <v>13912664</v>
      </c>
      <c r="DR120" s="829"/>
      <c r="DS120" s="829"/>
      <c r="DT120" s="829"/>
      <c r="DU120" s="829"/>
      <c r="DV120" s="830">
        <v>51.3</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10242795</v>
      </c>
      <c r="BR121" s="804"/>
      <c r="BS121" s="804"/>
      <c r="BT121" s="804"/>
      <c r="BU121" s="804"/>
      <c r="BV121" s="804">
        <v>10269282</v>
      </c>
      <c r="BW121" s="804"/>
      <c r="BX121" s="804"/>
      <c r="BY121" s="804"/>
      <c r="BZ121" s="804"/>
      <c r="CA121" s="804">
        <v>11191515</v>
      </c>
      <c r="CB121" s="804"/>
      <c r="CC121" s="804"/>
      <c r="CD121" s="804"/>
      <c r="CE121" s="804"/>
      <c r="CF121" s="862">
        <v>41.3</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v>4031</v>
      </c>
      <c r="DM121" s="804"/>
      <c r="DN121" s="804"/>
      <c r="DO121" s="804"/>
      <c r="DP121" s="804"/>
      <c r="DQ121" s="804">
        <v>4208</v>
      </c>
      <c r="DR121" s="804"/>
      <c r="DS121" s="804"/>
      <c r="DT121" s="804"/>
      <c r="DU121" s="804"/>
      <c r="DV121" s="781">
        <v>0</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31786165</v>
      </c>
      <c r="BR122" s="832"/>
      <c r="BS122" s="832"/>
      <c r="BT122" s="832"/>
      <c r="BU122" s="832"/>
      <c r="BV122" s="832">
        <v>30612985</v>
      </c>
      <c r="BW122" s="832"/>
      <c r="BX122" s="832"/>
      <c r="BY122" s="832"/>
      <c r="BZ122" s="832"/>
      <c r="CA122" s="832">
        <v>29312695</v>
      </c>
      <c r="CB122" s="832"/>
      <c r="CC122" s="832"/>
      <c r="CD122" s="832"/>
      <c r="CE122" s="832"/>
      <c r="CF122" s="833">
        <v>108.2</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50187445</v>
      </c>
      <c r="BR123" s="820"/>
      <c r="BS123" s="820"/>
      <c r="BT123" s="820"/>
      <c r="BU123" s="820"/>
      <c r="BV123" s="820">
        <v>48260665</v>
      </c>
      <c r="BW123" s="820"/>
      <c r="BX123" s="820"/>
      <c r="BY123" s="820"/>
      <c r="BZ123" s="820"/>
      <c r="CA123" s="820">
        <v>46898221</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42.7</v>
      </c>
      <c r="BR124" s="818"/>
      <c r="BS124" s="818"/>
      <c r="BT124" s="818"/>
      <c r="BU124" s="818"/>
      <c r="BV124" s="818">
        <v>43.6</v>
      </c>
      <c r="BW124" s="818"/>
      <c r="BX124" s="818"/>
      <c r="BY124" s="818"/>
      <c r="BZ124" s="818"/>
      <c r="CA124" s="818">
        <v>51.2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816107</v>
      </c>
      <c r="AB128" s="788"/>
      <c r="AC128" s="788"/>
      <c r="AD128" s="788"/>
      <c r="AE128" s="789"/>
      <c r="AF128" s="790">
        <v>801630</v>
      </c>
      <c r="AG128" s="788"/>
      <c r="AH128" s="788"/>
      <c r="AI128" s="788"/>
      <c r="AJ128" s="789"/>
      <c r="AK128" s="790">
        <v>923380</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11.83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v>12550</v>
      </c>
      <c r="DH128" s="778"/>
      <c r="DI128" s="778"/>
      <c r="DJ128" s="778"/>
      <c r="DK128" s="778"/>
      <c r="DL128" s="778">
        <v>11881</v>
      </c>
      <c r="DM128" s="778"/>
      <c r="DN128" s="778"/>
      <c r="DO128" s="778"/>
      <c r="DP128" s="778"/>
      <c r="DQ128" s="778">
        <v>6863</v>
      </c>
      <c r="DR128" s="778"/>
      <c r="DS128" s="778"/>
      <c r="DT128" s="778"/>
      <c r="DU128" s="778"/>
      <c r="DV128" s="779">
        <v>0</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28620631</v>
      </c>
      <c r="AB129" s="767"/>
      <c r="AC129" s="767"/>
      <c r="AD129" s="767"/>
      <c r="AE129" s="768"/>
      <c r="AF129" s="769">
        <v>28919244</v>
      </c>
      <c r="AG129" s="767"/>
      <c r="AH129" s="767"/>
      <c r="AI129" s="767"/>
      <c r="AJ129" s="768"/>
      <c r="AK129" s="769">
        <v>29445212</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16.829999999999998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2670937</v>
      </c>
      <c r="AB130" s="767"/>
      <c r="AC130" s="767"/>
      <c r="AD130" s="767"/>
      <c r="AE130" s="768"/>
      <c r="AF130" s="769">
        <v>2527402</v>
      </c>
      <c r="AG130" s="767"/>
      <c r="AH130" s="767"/>
      <c r="AI130" s="767"/>
      <c r="AJ130" s="768"/>
      <c r="AK130" s="769">
        <v>2341894</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8.5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25949694</v>
      </c>
      <c r="AB131" s="751"/>
      <c r="AC131" s="751"/>
      <c r="AD131" s="751"/>
      <c r="AE131" s="752"/>
      <c r="AF131" s="753">
        <v>26391842</v>
      </c>
      <c r="AG131" s="751"/>
      <c r="AH131" s="751"/>
      <c r="AI131" s="751"/>
      <c r="AJ131" s="752"/>
      <c r="AK131" s="753">
        <v>27103318</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51.2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8.0889971190000001</v>
      </c>
      <c r="AB132" s="732"/>
      <c r="AC132" s="732"/>
      <c r="AD132" s="732"/>
      <c r="AE132" s="733"/>
      <c r="AF132" s="734">
        <v>8.5658212109999994</v>
      </c>
      <c r="AG132" s="732"/>
      <c r="AH132" s="732"/>
      <c r="AI132" s="732"/>
      <c r="AJ132" s="733"/>
      <c r="AK132" s="734">
        <v>9.0246662789999998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7.5</v>
      </c>
      <c r="AB133" s="711"/>
      <c r="AC133" s="711"/>
      <c r="AD133" s="711"/>
      <c r="AE133" s="712"/>
      <c r="AF133" s="710">
        <v>7.8</v>
      </c>
      <c r="AG133" s="711"/>
      <c r="AH133" s="711"/>
      <c r="AI133" s="711"/>
      <c r="AJ133" s="712"/>
      <c r="AK133" s="710">
        <v>8.5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y10JowV5NjGnPHo+icam6ZSuk20GiJn0mLh8/+lDe9bhpcnwJwUlHFhgH24iXjUnBowURXlJFitoSwxVuM/Fw==" saltValue="B6MK3EvLN/OqalwHcacWQ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4LRl4BXv6zbbTLZoOqE9Q3E4340/ZKuPF5Hvt08OR1cB5bxI/QEQQyWhj7lAaFnnUDj5d0K3p16dwSov1eY4cQ==" saltValue="c88OUOV5pYYkN8vDqtL2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MammIypYT5EkG87Dvam1cGf71iQ/j/rrOCI4iBCtpqi09GIGy8cji/YFK58lfNVEkXQ3NNMxxSfRhGwkeuHAw==" saltValue="v/HiyCsAwVpiyWHdu8q1RA=="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28" sqref="A28"/>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8588816</v>
      </c>
      <c r="AP9" s="262">
        <v>60420</v>
      </c>
      <c r="AQ9" s="263">
        <v>68274</v>
      </c>
      <c r="AR9" s="264">
        <v>-11.5</v>
      </c>
    </row>
    <row r="10" spans="1:46" ht="13.5" customHeight="1" x14ac:dyDescent="0.2">
      <c r="A10" s="247"/>
      <c r="AK10" s="1117" t="s">
        <v>483</v>
      </c>
      <c r="AL10" s="1118"/>
      <c r="AM10" s="1118"/>
      <c r="AN10" s="1119"/>
      <c r="AO10" s="265">
        <v>82790</v>
      </c>
      <c r="AP10" s="265">
        <v>582</v>
      </c>
      <c r="AQ10" s="266">
        <v>4860</v>
      </c>
      <c r="AR10" s="267">
        <v>-88</v>
      </c>
    </row>
    <row r="11" spans="1:46" ht="13.5" customHeight="1" x14ac:dyDescent="0.2">
      <c r="A11" s="247"/>
      <c r="AK11" s="1117" t="s">
        <v>484</v>
      </c>
      <c r="AL11" s="1118"/>
      <c r="AM11" s="1118"/>
      <c r="AN11" s="1119"/>
      <c r="AO11" s="265" t="s">
        <v>485</v>
      </c>
      <c r="AP11" s="265" t="s">
        <v>485</v>
      </c>
      <c r="AQ11" s="266">
        <v>567</v>
      </c>
      <c r="AR11" s="267" t="s">
        <v>485</v>
      </c>
    </row>
    <row r="12" spans="1:46" ht="13.5" customHeight="1" x14ac:dyDescent="0.2">
      <c r="A12" s="247"/>
      <c r="AK12" s="1117" t="s">
        <v>486</v>
      </c>
      <c r="AL12" s="1118"/>
      <c r="AM12" s="1118"/>
      <c r="AN12" s="1119"/>
      <c r="AO12" s="265" t="s">
        <v>485</v>
      </c>
      <c r="AP12" s="265" t="s">
        <v>485</v>
      </c>
      <c r="AQ12" s="266">
        <v>16</v>
      </c>
      <c r="AR12" s="267" t="s">
        <v>485</v>
      </c>
    </row>
    <row r="13" spans="1:46" ht="13.5" customHeight="1" x14ac:dyDescent="0.2">
      <c r="A13" s="247"/>
      <c r="AK13" s="1117" t="s">
        <v>487</v>
      </c>
      <c r="AL13" s="1118"/>
      <c r="AM13" s="1118"/>
      <c r="AN13" s="1119"/>
      <c r="AO13" s="265">
        <v>262175</v>
      </c>
      <c r="AP13" s="265">
        <v>1844</v>
      </c>
      <c r="AQ13" s="266">
        <v>2777</v>
      </c>
      <c r="AR13" s="267">
        <v>-33.6</v>
      </c>
    </row>
    <row r="14" spans="1:46" ht="13.5" customHeight="1" x14ac:dyDescent="0.2">
      <c r="A14" s="247"/>
      <c r="AK14" s="1117" t="s">
        <v>488</v>
      </c>
      <c r="AL14" s="1118"/>
      <c r="AM14" s="1118"/>
      <c r="AN14" s="1119"/>
      <c r="AO14" s="265">
        <v>221608</v>
      </c>
      <c r="AP14" s="265">
        <v>1559</v>
      </c>
      <c r="AQ14" s="266">
        <v>1330</v>
      </c>
      <c r="AR14" s="267">
        <v>17.2</v>
      </c>
    </row>
    <row r="15" spans="1:46" ht="13.5" customHeight="1" x14ac:dyDescent="0.2">
      <c r="A15" s="247"/>
      <c r="AK15" s="1120" t="s">
        <v>489</v>
      </c>
      <c r="AL15" s="1121"/>
      <c r="AM15" s="1121"/>
      <c r="AN15" s="1122"/>
      <c r="AO15" s="265">
        <v>-477839</v>
      </c>
      <c r="AP15" s="265">
        <v>-3361</v>
      </c>
      <c r="AQ15" s="266">
        <v>-3833</v>
      </c>
      <c r="AR15" s="267">
        <v>-12.3</v>
      </c>
    </row>
    <row r="16" spans="1:46" ht="13.2" x14ac:dyDescent="0.2">
      <c r="A16" s="247"/>
      <c r="AK16" s="1120" t="s">
        <v>177</v>
      </c>
      <c r="AL16" s="1121"/>
      <c r="AM16" s="1121"/>
      <c r="AN16" s="1122"/>
      <c r="AO16" s="265">
        <v>8677550</v>
      </c>
      <c r="AP16" s="265">
        <v>61044</v>
      </c>
      <c r="AQ16" s="266">
        <v>73991</v>
      </c>
      <c r="AR16" s="267">
        <v>-17.5</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6.32</v>
      </c>
      <c r="AP21" s="278">
        <v>6.28</v>
      </c>
      <c r="AQ21" s="279">
        <v>0.04</v>
      </c>
      <c r="AS21" s="280"/>
      <c r="AT21" s="276"/>
    </row>
    <row r="22" spans="1:46" s="248" customFormat="1" ht="13.2" x14ac:dyDescent="0.2">
      <c r="A22" s="276"/>
      <c r="AK22" s="1123" t="s">
        <v>495</v>
      </c>
      <c r="AL22" s="1124"/>
      <c r="AM22" s="1124"/>
      <c r="AN22" s="1125"/>
      <c r="AO22" s="281">
        <v>99.4</v>
      </c>
      <c r="AP22" s="282">
        <v>98.7</v>
      </c>
      <c r="AQ22" s="283">
        <v>0.7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4764348</v>
      </c>
      <c r="AP32" s="291">
        <v>33516</v>
      </c>
      <c r="AQ32" s="292">
        <v>32402</v>
      </c>
      <c r="AR32" s="293">
        <v>3.4</v>
      </c>
    </row>
    <row r="33" spans="1:46" ht="13.5" customHeight="1" x14ac:dyDescent="0.2">
      <c r="A33" s="247"/>
      <c r="AK33" s="1107" t="s">
        <v>500</v>
      </c>
      <c r="AL33" s="1108"/>
      <c r="AM33" s="1108"/>
      <c r="AN33" s="1109"/>
      <c r="AO33" s="291" t="s">
        <v>485</v>
      </c>
      <c r="AP33" s="291" t="s">
        <v>485</v>
      </c>
      <c r="AQ33" s="292" t="s">
        <v>485</v>
      </c>
      <c r="AR33" s="293" t="s">
        <v>485</v>
      </c>
    </row>
    <row r="34" spans="1:46" ht="27" customHeight="1" x14ac:dyDescent="0.2">
      <c r="A34" s="247"/>
      <c r="AK34" s="1107" t="s">
        <v>501</v>
      </c>
      <c r="AL34" s="1108"/>
      <c r="AM34" s="1108"/>
      <c r="AN34" s="1109"/>
      <c r="AO34" s="291" t="s">
        <v>485</v>
      </c>
      <c r="AP34" s="291" t="s">
        <v>485</v>
      </c>
      <c r="AQ34" s="292">
        <v>16</v>
      </c>
      <c r="AR34" s="293" t="s">
        <v>485</v>
      </c>
    </row>
    <row r="35" spans="1:46" ht="27" customHeight="1" x14ac:dyDescent="0.2">
      <c r="A35" s="247"/>
      <c r="AK35" s="1107" t="s">
        <v>502</v>
      </c>
      <c r="AL35" s="1108"/>
      <c r="AM35" s="1108"/>
      <c r="AN35" s="1109"/>
      <c r="AO35" s="291">
        <v>760005</v>
      </c>
      <c r="AP35" s="291">
        <v>5346</v>
      </c>
      <c r="AQ35" s="292">
        <v>5520</v>
      </c>
      <c r="AR35" s="293">
        <v>-3.2</v>
      </c>
    </row>
    <row r="36" spans="1:46" ht="27" customHeight="1" x14ac:dyDescent="0.2">
      <c r="A36" s="247"/>
      <c r="AK36" s="1107" t="s">
        <v>503</v>
      </c>
      <c r="AL36" s="1108"/>
      <c r="AM36" s="1108"/>
      <c r="AN36" s="1109"/>
      <c r="AO36" s="291">
        <v>161579</v>
      </c>
      <c r="AP36" s="291">
        <v>1137</v>
      </c>
      <c r="AQ36" s="292">
        <v>1296</v>
      </c>
      <c r="AR36" s="293">
        <v>-12.3</v>
      </c>
    </row>
    <row r="37" spans="1:46" ht="13.5" customHeight="1" x14ac:dyDescent="0.2">
      <c r="A37" s="247"/>
      <c r="AK37" s="1107" t="s">
        <v>504</v>
      </c>
      <c r="AL37" s="1108"/>
      <c r="AM37" s="1108"/>
      <c r="AN37" s="1109"/>
      <c r="AO37" s="291">
        <v>25326</v>
      </c>
      <c r="AP37" s="291">
        <v>178</v>
      </c>
      <c r="AQ37" s="292">
        <v>571</v>
      </c>
      <c r="AR37" s="293">
        <v>-68.8</v>
      </c>
    </row>
    <row r="38" spans="1:46" ht="27" customHeight="1" x14ac:dyDescent="0.2">
      <c r="A38" s="247"/>
      <c r="AK38" s="1110" t="s">
        <v>505</v>
      </c>
      <c r="AL38" s="1111"/>
      <c r="AM38" s="1111"/>
      <c r="AN38" s="1112"/>
      <c r="AO38" s="294" t="s">
        <v>485</v>
      </c>
      <c r="AP38" s="294" t="s">
        <v>485</v>
      </c>
      <c r="AQ38" s="295">
        <v>0</v>
      </c>
      <c r="AR38" s="283" t="s">
        <v>485</v>
      </c>
      <c r="AS38" s="290"/>
    </row>
    <row r="39" spans="1:46" ht="13.2" x14ac:dyDescent="0.2">
      <c r="A39" s="247"/>
      <c r="AK39" s="1110" t="s">
        <v>506</v>
      </c>
      <c r="AL39" s="1111"/>
      <c r="AM39" s="1111"/>
      <c r="AN39" s="1112"/>
      <c r="AO39" s="291">
        <v>-923380</v>
      </c>
      <c r="AP39" s="291">
        <v>-6496</v>
      </c>
      <c r="AQ39" s="292">
        <v>-6093</v>
      </c>
      <c r="AR39" s="293">
        <v>6.6</v>
      </c>
      <c r="AS39" s="290"/>
    </row>
    <row r="40" spans="1:46" ht="27" customHeight="1" x14ac:dyDescent="0.2">
      <c r="A40" s="247"/>
      <c r="AK40" s="1107" t="s">
        <v>507</v>
      </c>
      <c r="AL40" s="1108"/>
      <c r="AM40" s="1108"/>
      <c r="AN40" s="1109"/>
      <c r="AO40" s="291">
        <v>-2341894</v>
      </c>
      <c r="AP40" s="291">
        <v>-16475</v>
      </c>
      <c r="AQ40" s="292">
        <v>-23816</v>
      </c>
      <c r="AR40" s="293">
        <v>-30.8</v>
      </c>
      <c r="AS40" s="290"/>
    </row>
    <row r="41" spans="1:46" ht="13.2" x14ac:dyDescent="0.2">
      <c r="A41" s="247"/>
      <c r="AK41" s="1113" t="s">
        <v>287</v>
      </c>
      <c r="AL41" s="1114"/>
      <c r="AM41" s="1114"/>
      <c r="AN41" s="1115"/>
      <c r="AO41" s="291">
        <v>2445984</v>
      </c>
      <c r="AP41" s="291">
        <v>17207</v>
      </c>
      <c r="AQ41" s="292">
        <v>9896</v>
      </c>
      <c r="AR41" s="293">
        <v>73.900000000000006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4428435</v>
      </c>
      <c r="AN51" s="313">
        <v>30984</v>
      </c>
      <c r="AO51" s="314">
        <v>-6.8</v>
      </c>
      <c r="AP51" s="315">
        <v>44161</v>
      </c>
      <c r="AQ51" s="316">
        <v>3.1</v>
      </c>
      <c r="AR51" s="317">
        <v>-9.9</v>
      </c>
    </row>
    <row r="52" spans="1:44" ht="13.2" x14ac:dyDescent="0.2">
      <c r="A52" s="247"/>
      <c r="AK52" s="318"/>
      <c r="AL52" s="319" t="s">
        <v>517</v>
      </c>
      <c r="AM52" s="320">
        <v>3070845</v>
      </c>
      <c r="AN52" s="321">
        <v>21486</v>
      </c>
      <c r="AO52" s="322">
        <v>-9.8000000000000007</v>
      </c>
      <c r="AP52" s="323">
        <v>23644</v>
      </c>
      <c r="AQ52" s="324">
        <v>3.1</v>
      </c>
      <c r="AR52" s="325">
        <v>-12.9</v>
      </c>
    </row>
    <row r="53" spans="1:44" ht="13.2" x14ac:dyDescent="0.2">
      <c r="A53" s="247"/>
      <c r="AK53" s="303" t="s">
        <v>518</v>
      </c>
      <c r="AL53" s="304"/>
      <c r="AM53" s="312">
        <v>4228939</v>
      </c>
      <c r="AN53" s="313">
        <v>29563</v>
      </c>
      <c r="AO53" s="314">
        <v>-4.5999999999999996</v>
      </c>
      <c r="AP53" s="315">
        <v>43955</v>
      </c>
      <c r="AQ53" s="316">
        <v>-0.5</v>
      </c>
      <c r="AR53" s="317">
        <v>-4.0999999999999996</v>
      </c>
    </row>
    <row r="54" spans="1:44" ht="13.2" x14ac:dyDescent="0.2">
      <c r="A54" s="247"/>
      <c r="AK54" s="318"/>
      <c r="AL54" s="319" t="s">
        <v>517</v>
      </c>
      <c r="AM54" s="320">
        <v>2989555</v>
      </c>
      <c r="AN54" s="321">
        <v>20899</v>
      </c>
      <c r="AO54" s="322">
        <v>-2.7</v>
      </c>
      <c r="AP54" s="323">
        <v>21318</v>
      </c>
      <c r="AQ54" s="324">
        <v>-9.8000000000000007</v>
      </c>
      <c r="AR54" s="325">
        <v>7.1</v>
      </c>
    </row>
    <row r="55" spans="1:44" ht="13.2" x14ac:dyDescent="0.2">
      <c r="A55" s="247"/>
      <c r="AK55" s="303" t="s">
        <v>519</v>
      </c>
      <c r="AL55" s="304"/>
      <c r="AM55" s="312">
        <v>6160900</v>
      </c>
      <c r="AN55" s="313">
        <v>43262</v>
      </c>
      <c r="AO55" s="314">
        <v>46.3</v>
      </c>
      <c r="AP55" s="315">
        <v>41921</v>
      </c>
      <c r="AQ55" s="316">
        <v>-4.5999999999999996</v>
      </c>
      <c r="AR55" s="317">
        <v>50.9</v>
      </c>
    </row>
    <row r="56" spans="1:44" ht="13.2" x14ac:dyDescent="0.2">
      <c r="A56" s="247"/>
      <c r="AK56" s="318"/>
      <c r="AL56" s="319" t="s">
        <v>517</v>
      </c>
      <c r="AM56" s="320">
        <v>4160353</v>
      </c>
      <c r="AN56" s="321">
        <v>29214</v>
      </c>
      <c r="AO56" s="322">
        <v>39.799999999999997</v>
      </c>
      <c r="AP56" s="323">
        <v>21655</v>
      </c>
      <c r="AQ56" s="324">
        <v>1.6</v>
      </c>
      <c r="AR56" s="325">
        <v>38.200000000000003</v>
      </c>
    </row>
    <row r="57" spans="1:44" ht="13.2" x14ac:dyDescent="0.2">
      <c r="A57" s="247"/>
      <c r="AK57" s="303" t="s">
        <v>520</v>
      </c>
      <c r="AL57" s="304"/>
      <c r="AM57" s="312">
        <v>4819759</v>
      </c>
      <c r="AN57" s="313">
        <v>33956</v>
      </c>
      <c r="AO57" s="314">
        <v>-21.5</v>
      </c>
      <c r="AP57" s="315">
        <v>44585</v>
      </c>
      <c r="AQ57" s="316">
        <v>6.4</v>
      </c>
      <c r="AR57" s="317">
        <v>-27.9</v>
      </c>
    </row>
    <row r="58" spans="1:44" ht="13.2" x14ac:dyDescent="0.2">
      <c r="A58" s="247"/>
      <c r="AK58" s="318"/>
      <c r="AL58" s="319" t="s">
        <v>517</v>
      </c>
      <c r="AM58" s="320">
        <v>3391255</v>
      </c>
      <c r="AN58" s="321">
        <v>23892</v>
      </c>
      <c r="AO58" s="322">
        <v>-18.2</v>
      </c>
      <c r="AP58" s="323">
        <v>23077</v>
      </c>
      <c r="AQ58" s="324">
        <v>6.6</v>
      </c>
      <c r="AR58" s="325">
        <v>-24.8</v>
      </c>
    </row>
    <row r="59" spans="1:44" ht="13.2" x14ac:dyDescent="0.2">
      <c r="A59" s="247"/>
      <c r="AK59" s="303" t="s">
        <v>521</v>
      </c>
      <c r="AL59" s="304"/>
      <c r="AM59" s="312">
        <v>6313237</v>
      </c>
      <c r="AN59" s="313">
        <v>44412</v>
      </c>
      <c r="AO59" s="314">
        <v>30.8</v>
      </c>
      <c r="AP59" s="315">
        <v>49779</v>
      </c>
      <c r="AQ59" s="316">
        <v>11.6</v>
      </c>
      <c r="AR59" s="317">
        <v>19.2</v>
      </c>
    </row>
    <row r="60" spans="1:44" ht="13.2" x14ac:dyDescent="0.2">
      <c r="A60" s="247"/>
      <c r="AK60" s="318"/>
      <c r="AL60" s="319" t="s">
        <v>517</v>
      </c>
      <c r="AM60" s="320">
        <v>5264333</v>
      </c>
      <c r="AN60" s="321">
        <v>37033</v>
      </c>
      <c r="AO60" s="322">
        <v>55</v>
      </c>
      <c r="AP60" s="323">
        <v>28921</v>
      </c>
      <c r="AQ60" s="324">
        <v>25.3</v>
      </c>
      <c r="AR60" s="325">
        <v>29.7</v>
      </c>
    </row>
    <row r="61" spans="1:44" ht="13.2" x14ac:dyDescent="0.2">
      <c r="A61" s="247"/>
      <c r="AK61" s="303" t="s">
        <v>522</v>
      </c>
      <c r="AL61" s="326"/>
      <c r="AM61" s="312">
        <v>5190254</v>
      </c>
      <c r="AN61" s="313">
        <v>36435</v>
      </c>
      <c r="AO61" s="314">
        <v>8.8000000000000007</v>
      </c>
      <c r="AP61" s="315">
        <v>44880</v>
      </c>
      <c r="AQ61" s="327">
        <v>3.2</v>
      </c>
      <c r="AR61" s="317">
        <v>5.6</v>
      </c>
    </row>
    <row r="62" spans="1:44" ht="13.2" x14ac:dyDescent="0.2">
      <c r="A62" s="247"/>
      <c r="AK62" s="318"/>
      <c r="AL62" s="319" t="s">
        <v>517</v>
      </c>
      <c r="AM62" s="320">
        <v>3775268</v>
      </c>
      <c r="AN62" s="321">
        <v>26505</v>
      </c>
      <c r="AO62" s="322">
        <v>12.8</v>
      </c>
      <c r="AP62" s="323">
        <v>23723</v>
      </c>
      <c r="AQ62" s="324">
        <v>5.4</v>
      </c>
      <c r="AR62" s="325">
        <v>7.4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tewwq0BEU2qAl35gDgirL1SlXUQ7a55/Jl5hJ6mzIBlcHLwV/XkRq+CYJyIuQ0l9UEAqoOufKiPx/P2WmsGFLQ==" saltValue="XN0bLpPAQOtzkkj8XpCd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hiVQuvbthXba6FRLkP7wBtblsxhBQZkMYsgxBju4YPo+fkn99qHuN7L3Ob/4lJIv3mtoPwGi+9ZJPhs+g3LQ/A==" saltValue="AWXYS16d1HqrxmMiFFG62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jGuxFqi0kSla5jUuFUkFHL9BmnJgCHbJz/Gr6zKqPXsHg6K81UQWw+OLONxIbuHuVJ2sehZo6sbsWQfpRCbL3g==" saltValue="ChKCTLph5CFdpOEOEWOJ7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8.25</v>
      </c>
      <c r="G47" s="12">
        <v>13.19</v>
      </c>
      <c r="H47" s="12">
        <v>17.66</v>
      </c>
      <c r="I47" s="12">
        <v>15.71</v>
      </c>
      <c r="J47" s="13">
        <v>13.18</v>
      </c>
    </row>
    <row r="48" spans="2:10" ht="57.75" customHeight="1" x14ac:dyDescent="0.2">
      <c r="B48" s="14"/>
      <c r="C48" s="1128" t="s">
        <v>4</v>
      </c>
      <c r="D48" s="1128"/>
      <c r="E48" s="1129"/>
      <c r="F48" s="15">
        <v>12.25</v>
      </c>
      <c r="G48" s="16">
        <v>16.72</v>
      </c>
      <c r="H48" s="16">
        <v>14.39</v>
      </c>
      <c r="I48" s="16">
        <v>15.06</v>
      </c>
      <c r="J48" s="17">
        <v>17.45</v>
      </c>
    </row>
    <row r="49" spans="2:10" ht="57.75" customHeight="1" thickBot="1" x14ac:dyDescent="0.25">
      <c r="B49" s="18"/>
      <c r="C49" s="1130" t="s">
        <v>5</v>
      </c>
      <c r="D49" s="1130"/>
      <c r="E49" s="1131"/>
      <c r="F49" s="19">
        <v>5.5</v>
      </c>
      <c r="G49" s="20">
        <v>10.61</v>
      </c>
      <c r="H49" s="20">
        <v>1.64</v>
      </c>
      <c r="I49" s="20" t="s">
        <v>529</v>
      </c>
      <c r="J49" s="21">
        <v>0.41</v>
      </c>
    </row>
    <row r="50" spans="2:10" ht="13.2" x14ac:dyDescent="0.2"/>
  </sheetData>
  <sheetProtection algorithmName="SHA-512" hashValue="+ioGukAKY+ljtjI+9WfKb0egfAVtrRo4cPOtNSapfxM7ILvla18QdTSOC3fjSKj/5CI4l27Zr++gu3T9LmEuvw==" saltValue="VHIdXJOf3h3g+lXwFvZV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井上　藍</cp:lastModifiedBy>
  <cp:lastPrinted>2026-03-12T01:11:18Z</cp:lastPrinted>
  <dcterms:created xsi:type="dcterms:W3CDTF">2026-02-23T05:30:02Z</dcterms:created>
  <dcterms:modified xsi:type="dcterms:W3CDTF">2026-03-17T03:35:34Z</dcterms:modified>
  <cp:category/>
</cp:coreProperties>
</file>