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Q:\01財政課\2.財政担当\財政担当　共通\05 財政共通\(06) 調査・照会\02_５_県_毎年定例調査\05_財政状況資料集\R08 （令和６年度財政状況調）\20260303_令和６年度財政状況資料集の作成及び提出について（依頼）\03‗市→県\"/>
    </mc:Choice>
  </mc:AlternateContent>
  <xr:revisionPtr revIDLastSave="0" documentId="13_ncr:1_{B5E410F1-C500-4384-A1B7-910DDAF0D8E4}" xr6:coauthVersionLast="47" xr6:coauthVersionMax="47" xr10:uidLastSave="{00000000-0000-0000-0000-000000000000}"/>
  <bookViews>
    <workbookView xWindow="-120" yWindow="-120" windowWidth="29040" windowHeight="15720"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W102" i="12" l="1"/>
  <c r="DB102" i="12"/>
  <c r="DG102" i="12"/>
  <c r="DL102" i="12"/>
  <c r="DQ102" i="12"/>
  <c r="CR102" i="12"/>
  <c r="AP88" i="12"/>
  <c r="AU88" i="12"/>
  <c r="AF88" i="12"/>
  <c r="AU63" i="12"/>
  <c r="AP63" i="12"/>
  <c r="AP23" i="12"/>
  <c r="AA23" i="12"/>
  <c r="V23" i="12"/>
  <c r="Q23" i="12"/>
  <c r="BG38" i="10"/>
  <c r="BG37" i="10"/>
  <c r="BG36" i="10"/>
  <c r="BG35" i="10"/>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AM38" i="10"/>
  <c r="U38" i="10"/>
  <c r="C38" i="10"/>
  <c r="CO37" i="10"/>
  <c r="AM37" i="10"/>
  <c r="U37" i="10"/>
  <c r="C37" i="10"/>
  <c r="CO36" i="10"/>
  <c r="AM36" i="10"/>
  <c r="C36" i="10"/>
  <c r="CO35" i="10"/>
  <c r="C35" i="10"/>
  <c r="BW34" i="10"/>
  <c r="BW35" i="10" s="1"/>
  <c r="U34" i="10"/>
  <c r="C34" i="10"/>
  <c r="BW36" i="10" l="1"/>
  <c r="BW37" i="10" s="1"/>
  <c r="BW38" i="10" s="1"/>
  <c r="BW39" i="10" s="1"/>
  <c r="BW40" i="10" s="1"/>
  <c r="CO34" i="10"/>
  <c r="U35" i="10"/>
  <c r="U36"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 r="BE37" i="10" s="1"/>
  <c r="BE38" i="10" s="1"/>
</calcChain>
</file>

<file path=xl/sharedStrings.xml><?xml version="1.0" encoding="utf-8"?>
<sst xmlns="http://schemas.openxmlformats.org/spreadsheetml/2006/main" count="1019" uniqueCount="562">
  <si>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</si>
  <si>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</si>
  <si>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</si>
  <si>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</si>
  <si>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</si>
  <si>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</si>
  <si>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</si>
  <si>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</si>
  <si>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</si>
  <si>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</si>
  <si>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</si>
  <si>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</si>
  <si>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</si>
  <si>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</si>
  <si>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</si>
  <si>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</si>
  <si>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</si>
  <si>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</si>
  <si>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</si>
  <si>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</si>
  <si>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</si>
  <si>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</si>
  <si>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</si>
  <si>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</si>
  <si>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</si>
  <si>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</si>
  <si>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</si>
  <si>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</si>
  <si>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</si>
  <si>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</si>
  <si>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</si>
  <si>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</si>
  <si>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</si>
  <si>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</si>
  <si>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</si>
  <si>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</si>
  <si>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</si>
  <si>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</si>
  <si>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</si>
  <si>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</si>
  <si>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</si>
  <si>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</si>
  <si>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</si>
  <si>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</si>
  <si>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</si>
  <si>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</si>
  <si>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</si>
  <si>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</si>
  <si>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</si>
  <si>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</si>
  <si>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</si>
  <si>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</si>
  <si>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</si>
  <si>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</si>
  <si>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</si>
  <si>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</si>
  <si>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</si>
  <si>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</si>
  <si>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</si>
  <si>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</si>
  <si>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</si>
  <si>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</si>
  <si>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</si>
  <si>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</si>
  <si>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</si>
  <si>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</si>
  <si>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</si>
  <si>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</si>
  <si>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</si>
  <si>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</si>
  <si>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</si>
  <si>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</si>
  <si>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</si>
  <si>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</si>
  <si>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</si>
  <si>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</si>
  <si>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</si>
  <si>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</si>
  <si>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</si>
  <si>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</si>
  <si>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</si>
  <si>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</si>
  <si>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</si>
  <si>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</si>
  <si>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</si>
  <si>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</si>
  <si>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</si>
  <si>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</si>
  <si>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</si>
  <si>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</si>
  <si>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</si>
  <si>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</si>
  <si>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</si>
  <si>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</si>
  <si>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八潮市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</si>
  <si>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</si>
  <si>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</si>
  <si>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</si>
  <si>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</si>
  <si>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</si>
  <si>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</si>
  <si>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</si>
  <si>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</si>
  <si>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</si>
  <si>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</si>
  <si>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</si>
  <si>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</si>
  <si>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</si>
  <si>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</si>
  <si>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</si>
  <si>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</si>
  <si>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</si>
  <si>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</si>
  <si>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</si>
  <si>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</si>
  <si>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</si>
  <si>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</si>
  <si>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</si>
  <si>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</si>
  <si>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</si>
  <si>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</si>
  <si>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</si>
  <si>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</si>
  <si>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</si>
  <si>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</si>
  <si>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</si>
  <si>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</si>
  <si>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</si>
  <si>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</si>
  <si>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</si>
  <si>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</si>
  <si>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</si>
  <si>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</si>
  <si>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</si>
  <si>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</si>
  <si>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</si>
  <si>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</si>
  <si>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</si>
  <si>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</si>
  <si>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</si>
  <si>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</si>
  <si>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</si>
  <si>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</si>
  <si>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</si>
  <si>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</si>
  <si>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</si>
  <si>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</si>
  <si>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</si>
  <si>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</si>
  <si>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</si>
  <si>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</si>
  <si>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</si>
  <si>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</si>
  <si>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</si>
  <si>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</si>
  <si>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</si>
  <si>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</si>
  <si>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</si>
  <si>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</si>
  <si>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</si>
  <si>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</si>
  <si>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</si>
  <si>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</si>
  <si>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</si>
  <si>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</si>
  <si>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</si>
  <si>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</si>
  <si>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</si>
  <si>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</si>
  <si>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</si>
  <si>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</si>
  <si>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</si>
  <si>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</si>
  <si>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</si>
  <si>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</si>
  <si>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</si>
  <si>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</si>
  <si>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</si>
  <si>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</si>
  <si>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</si>
  <si>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</si>
  <si>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</si>
  <si>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</si>
  <si>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</si>
  <si>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</si>
  <si>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</si>
  <si>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</si>
  <si>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</si>
  <si>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</si>
  <si>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</si>
  <si>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</si>
  <si>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</si>
  <si>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</si>
  <si>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</si>
  <si>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</si>
  <si>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</si>
  <si>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</si>
  <si>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</si>
  <si>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</si>
  <si>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</si>
  <si>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</si>
  <si>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</si>
  <si>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</si>
  <si>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埼玉県八潮市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</si>
  <si>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</si>
  <si>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</si>
  <si>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</si>
  <si>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</si>
  <si>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</si>
  <si>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</si>
  <si>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</si>
  <si>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</si>
  <si>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</si>
  <si>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</si>
  <si>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</si>
  <si>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</si>
  <si>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</si>
  <si>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</si>
  <si>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</si>
  <si>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</si>
  <si>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</si>
  <si>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</si>
  <si>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</si>
  <si>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</si>
  <si>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</si>
  <si>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</si>
  <si>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</si>
  <si>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</si>
  <si>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</si>
  <si>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</si>
  <si>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</si>
  <si>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</si>
  <si>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</si>
  <si>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</si>
  <si>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</si>
  <si>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</si>
  <si>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</si>
  <si>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</si>
  <si>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</si>
  <si>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</si>
  <si>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</si>
  <si>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</si>
  <si>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</si>
  <si>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</si>
  <si>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</si>
  <si>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</si>
  <si>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</si>
  <si>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</si>
  <si>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</si>
  <si>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</si>
  <si>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</si>
  <si>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</si>
  <si>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</si>
  <si>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</si>
  <si>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</si>
  <si>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</si>
  <si>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</si>
  <si>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</si>
  <si>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</si>
  <si>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</si>
  <si>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</si>
  <si>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</si>
  <si>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</si>
  <si>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</si>
  <si>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</si>
  <si>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</si>
  <si>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</si>
  <si>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</si>
  <si>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</si>
  <si>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</si>
  <si>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</si>
  <si>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</si>
  <si>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</si>
  <si>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</si>
  <si>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</si>
  <si>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</si>
  <si>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</si>
  <si>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</si>
  <si>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</si>
  <si>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</si>
  <si>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</si>
  <si>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</si>
  <si>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</si>
  <si>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</si>
  <si>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</si>
  <si>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</si>
  <si>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</si>
  <si>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</si>
  <si>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</si>
  <si>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</si>
  <si>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</si>
  <si>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</si>
  <si>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</si>
  <si>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</si>
  <si>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</si>
  <si>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</si>
  <si>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</si>
  <si>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</si>
  <si>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</si>
  <si>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</si>
  <si>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</si>
  <si>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</si>
  <si>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</si>
  <si>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</si>
  <si>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</si>
  <si>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</si>
  <si>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</si>
  <si>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</si>
  <si>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</si>
  <si>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</si>
  <si>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</si>
  <si>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</si>
  <si>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</si>
  <si>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</si>
  <si>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</si>
  <si>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</si>
  <si>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</si>
  <si>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</si>
  <si>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</si>
  <si>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</si>
  <si>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</si>
  <si>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</si>
  <si>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</si>
  <si>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</si>
  <si>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</si>
  <si>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</si>
  <si>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</si>
  <si>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</si>
  <si>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</si>
  <si>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</si>
  <si>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</si>
  <si>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</si>
  <si>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</si>
  <si>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</si>
  <si>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</si>
  <si>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</si>
  <si>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</si>
  <si>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</si>
  <si>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</si>
  <si>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</si>
  <si>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</si>
  <si>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</si>
  <si>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</si>
  <si>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</si>
  <si>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</si>
  <si>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</si>
  <si>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</si>
  <si>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</si>
  <si>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</si>
  <si>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</si>
  <si>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</si>
  <si>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</si>
  <si>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</si>
  <si>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</si>
  <si>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埼玉県八潮市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</si>
  <si>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</si>
  <si>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</si>
  <si>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</si>
  <si>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</si>
  <si>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</si>
  <si>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</si>
  <si>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</si>
  <si>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</si>
  <si>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</si>
  <si>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</si>
  <si>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</si>
  <si>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</si>
  <si>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</si>
  <si>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</si>
  <si>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</si>
  <si>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</si>
  <si>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</si>
  <si>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</si>
  <si>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</si>
  <si>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</si>
  <si>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</si>
  <si>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</si>
  <si>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</si>
  <si>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</si>
  <si>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</si>
  <si>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</si>
  <si>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</si>
  <si>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</si>
  <si>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</si>
  <si>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</si>
  <si>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</si>
  <si>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</si>
  <si>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</si>
  <si>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八潮市国民健康保険特別会計</t>
    <phoneticPr fontId="5"/>
  </si>
  <si>
    <t>八潮市介護保険特別会計</t>
    <phoneticPr fontId="5"/>
  </si>
  <si>
    <t>八潮市後期高齢者医療特別会計</t>
    <phoneticPr fontId="5"/>
  </si>
  <si>
    <t>八潮市上水道事業会計</t>
    <phoneticPr fontId="5"/>
  </si>
  <si>
    <t>法適用企業</t>
    <phoneticPr fontId="5"/>
  </si>
  <si>
    <t>八潮市公共下水道事業会計</t>
    <phoneticPr fontId="5"/>
  </si>
  <si>
    <t>稲荷伊草第二土地区画整理事業特別会計</t>
    <phoneticPr fontId="5"/>
  </si>
  <si>
    <t>法非適用企業</t>
    <phoneticPr fontId="5"/>
  </si>
  <si>
    <t>鶴ケ曽根・二丁目土地区画整理事業特別会計</t>
    <phoneticPr fontId="5"/>
  </si>
  <si>
    <t>大瀬古新田土地区画整理事業特別会計</t>
    <phoneticPr fontId="5"/>
  </si>
  <si>
    <t>西袋上馬場土地区画整理事業特別会計</t>
    <phoneticPr fontId="5"/>
  </si>
  <si>
    <t>八潮南部東一体型特定土地区画整理事業特別会計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</si>
  <si>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</si>
  <si>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</si>
  <si>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</si>
  <si>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</si>
  <si>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</si>
  <si>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</si>
  <si>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</si>
  <si>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</si>
  <si>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</si>
  <si>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</si>
  <si>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</si>
  <si>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</si>
  <si>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</si>
  <si>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</si>
  <si>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</si>
  <si>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</si>
  <si>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</si>
  <si>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</si>
  <si>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</si>
  <si>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</si>
  <si>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</si>
  <si>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</si>
  <si>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</si>
  <si>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</si>
  <si>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</si>
  <si>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</si>
  <si>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</si>
  <si>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</si>
  <si>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</si>
  <si>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</si>
  <si>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</si>
  <si>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</si>
  <si>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</si>
  <si>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</si>
  <si>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</si>
  <si>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</si>
  <si>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</si>
  <si>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</si>
  <si>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</si>
  <si>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</si>
  <si>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</si>
  <si>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</si>
  <si>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</si>
  <si>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</si>
  <si>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</si>
  <si>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</si>
  <si>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</si>
  <si>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</si>
  <si>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</si>
  <si>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</si>
  <si>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</si>
  <si>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</si>
  <si>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</si>
  <si>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</si>
  <si>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</si>
  <si>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</si>
  <si>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</si>
  <si>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</si>
  <si>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</si>
  <si>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</si>
  <si>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</si>
  <si>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</si>
  <si>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</si>
  <si>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</si>
  <si>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</si>
  <si>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</si>
  <si>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</si>
  <si>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</si>
  <si>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</si>
  <si>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</si>
  <si>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</si>
  <si>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</si>
  <si>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</si>
  <si>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</si>
  <si>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</si>
  <si>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</si>
  <si>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</si>
  <si>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</si>
  <si>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</si>
  <si>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</si>
  <si>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</si>
  <si>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</si>
  <si>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</si>
  <si>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</si>
  <si>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</si>
  <si>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</si>
  <si>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</si>
  <si>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</si>
  <si>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</si>
  <si>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</si>
  <si>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</si>
  <si>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</si>
  <si>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</si>
  <si>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</si>
  <si>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</si>
  <si>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</si>
  <si>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</si>
  <si>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</si>
  <si>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</si>
  <si>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</si>
  <si>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</si>
  <si>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</si>
  <si>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</si>
  <si>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</si>
  <si>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</si>
  <si>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</si>
  <si>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</si>
  <si>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</si>
  <si>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</si>
  <si>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</si>
  <si>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</si>
  <si>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</si>
  <si>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</si>
  <si>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</si>
  <si>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</si>
  <si>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</si>
  <si>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</si>
  <si>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</si>
  <si>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</si>
  <si>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</si>
  <si>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</si>
  <si>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</si>
  <si>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</si>
  <si>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</si>
  <si>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</si>
  <si>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</si>
  <si>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</si>
  <si>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</si>
  <si>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</si>
  <si>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</si>
  <si>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</si>
  <si>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</si>
  <si>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</si>
  <si>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</si>
  <si>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</si>
  <si>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4.54</t>
  </si>
  <si>
    <t>一般会計</t>
  </si>
  <si>
    <t>八潮市上水道事業会計</t>
  </si>
  <si>
    <t>八潮市公共下水道事業会計</t>
  </si>
  <si>
    <t>八潮市国民健康保険特別会計</t>
  </si>
  <si>
    <t>鶴ケ曽根・二丁目土地区画整理事業特別会計</t>
  </si>
  <si>
    <t>八潮市介護保険特別会計</t>
  </si>
  <si>
    <t>八潮市後期高齢者医療特別会計</t>
  </si>
  <si>
    <t>稲荷伊草第二土地区画整理事業特別会計</t>
  </si>
  <si>
    <t>その他会計（赤字）</t>
  </si>
  <si>
    <t>その他会計（黒字）</t>
  </si>
  <si>
    <t>R02</t>
    <phoneticPr fontId="5"/>
  </si>
  <si>
    <t>R03</t>
    <phoneticPr fontId="5"/>
  </si>
  <si>
    <t>R04</t>
    <phoneticPr fontId="5"/>
  </si>
  <si>
    <t>R05</t>
    <phoneticPr fontId="5"/>
  </si>
  <si>
    <t>R06</t>
    <phoneticPr fontId="5"/>
  </si>
  <si>
    <t>八潮市土地開発公社</t>
    <rPh sb="0" eb="3">
      <t>ヤシオシ</t>
    </rPh>
    <rPh sb="3" eb="5">
      <t>トチ</t>
    </rPh>
    <rPh sb="5" eb="7">
      <t>カイハツ</t>
    </rPh>
    <rPh sb="7" eb="9">
      <t>コウシャ</t>
    </rPh>
    <phoneticPr fontId="2"/>
  </si>
  <si>
    <t>東埼玉資源環境組合</t>
    <rPh sb="0" eb="1">
      <t>ヒガシ</t>
    </rPh>
    <rPh sb="1" eb="3">
      <t>サイタマ</t>
    </rPh>
    <rPh sb="3" eb="7">
      <t>シゲンカンキョウ</t>
    </rPh>
    <rPh sb="7" eb="9">
      <t>クミアイ</t>
    </rPh>
    <phoneticPr fontId="38"/>
  </si>
  <si>
    <t>埼玉県後期高齢者医療広域連合</t>
    <rPh sb="0" eb="3">
      <t>サイタマケン</t>
    </rPh>
    <rPh sb="3" eb="8">
      <t>コウキコウレイシャ</t>
    </rPh>
    <rPh sb="8" eb="14">
      <t>イリョウコウイキレンゴウ</t>
    </rPh>
    <phoneticPr fontId="38"/>
  </si>
  <si>
    <t>埼玉県市町村総合事務組合</t>
    <rPh sb="0" eb="2">
      <t>サイタマ</t>
    </rPh>
    <rPh sb="2" eb="3">
      <t>ケン</t>
    </rPh>
    <rPh sb="3" eb="6">
      <t>シチョウソン</t>
    </rPh>
    <rPh sb="6" eb="8">
      <t>ソウゴウ</t>
    </rPh>
    <rPh sb="8" eb="10">
      <t>ジム</t>
    </rPh>
    <rPh sb="10" eb="12">
      <t>クミアイ</t>
    </rPh>
    <phoneticPr fontId="38"/>
  </si>
  <si>
    <t>彩の国さいたま人づくり広域連合</t>
    <rPh sb="0" eb="1">
      <t>サイ</t>
    </rPh>
    <rPh sb="2" eb="3">
      <t>クニ</t>
    </rPh>
    <rPh sb="7" eb="8">
      <t>ヒト</t>
    </rPh>
    <rPh sb="11" eb="15">
      <t>コウイキレンゴウ</t>
    </rPh>
    <phoneticPr fontId="38"/>
  </si>
  <si>
    <t>草加八潮消防組合</t>
    <rPh sb="0" eb="4">
      <t>ソウカヤシオ</t>
    </rPh>
    <rPh sb="4" eb="6">
      <t>ショウボウ</t>
    </rPh>
    <rPh sb="6" eb="8">
      <t>クミアイ</t>
    </rPh>
    <phoneticPr fontId="38"/>
  </si>
  <si>
    <t>(公共施設整備基金(R06年度末現在))</t>
    <rPh sb="1" eb="9">
      <t>コウキョウシセツセイビキキン</t>
    </rPh>
    <phoneticPr fontId="5"/>
  </si>
  <si>
    <t>(学校建設基金(R06年度末現在))</t>
    <rPh sb="1" eb="7">
      <t>ガッコウケンセツキキン</t>
    </rPh>
    <phoneticPr fontId="2"/>
  </si>
  <si>
    <t>(長田義弘教育基金(R06年度末現在))</t>
    <rPh sb="1" eb="5">
      <t>オサダヨシヒロ</t>
    </rPh>
    <rPh sb="5" eb="9">
      <t>キョウイクキキン</t>
    </rPh>
    <phoneticPr fontId="2"/>
  </si>
  <si>
    <t>(長田義弘国際教育基金(R06年度末現在))</t>
    <rPh sb="1" eb="5">
      <t>オサダヨシヒロ</t>
    </rPh>
    <rPh sb="5" eb="7">
      <t>コクサイ</t>
    </rPh>
    <rPh sb="7" eb="11">
      <t>キョウイクキキン</t>
    </rPh>
    <phoneticPr fontId="2"/>
  </si>
  <si>
    <t>(庁舎整備基金(R06年度末現在))</t>
    <rPh sb="1" eb="7">
      <t>チョウシャセイビキキン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</si>
</sst>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70329</c:v>
                </c:pt>
                <c:pt idx="1">
                  <c:v>45945</c:v>
                </c:pt>
                <c:pt idx="2">
                  <c:v>44475</c:v>
                </c:pt>
                <c:pt idx="3">
                  <c:v>45982</c:v>
                </c:pt>
                <c:pt idx="4">
                  <c:v>50538</c:v>
                </c:pt>
              </c:numCache>
            </c:numRef>
          </c:val>
          <c:smooth val="0"/>
          <c:extLst>
            <c:ext xmlns:c16="http://schemas.microsoft.com/office/drawing/2014/chart" uri="{C3380CC4-5D6E-409C-BE32-E72D297353CC}">
              <c16:uniqueId val="{00000000-306E-42AC-9559-396DF3A175A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22765</c:v>
                </c:pt>
                <c:pt idx="1">
                  <c:v>41528</c:v>
                </c:pt>
                <c:pt idx="2">
                  <c:v>74129</c:v>
                </c:pt>
                <c:pt idx="3">
                  <c:v>87298</c:v>
                </c:pt>
                <c:pt idx="4">
                  <c:v>38638</c:v>
                </c:pt>
              </c:numCache>
            </c:numRef>
          </c:val>
          <c:smooth val="0"/>
          <c:extLst>
            <c:ext xmlns:c16="http://schemas.microsoft.com/office/drawing/2014/chart" uri="{C3380CC4-5D6E-409C-BE32-E72D297353CC}">
              <c16:uniqueId val="{00000001-306E-42AC-9559-396DF3A175A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9.8800000000000008</c:v>
                </c:pt>
                <c:pt idx="1">
                  <c:v>14.15</c:v>
                </c:pt>
                <c:pt idx="2">
                  <c:v>16.420000000000002</c:v>
                </c:pt>
                <c:pt idx="3">
                  <c:v>12.59</c:v>
                </c:pt>
                <c:pt idx="4">
                  <c:v>15.76</c:v>
                </c:pt>
              </c:numCache>
            </c:numRef>
          </c:val>
          <c:extLst>
            <c:ext xmlns:c16="http://schemas.microsoft.com/office/drawing/2014/chart" uri="{C3380CC4-5D6E-409C-BE32-E72D297353CC}">
              <c16:uniqueId val="{00000000-7272-4A38-A3E1-A474B2325F9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15.15</c:v>
                </c:pt>
                <c:pt idx="1">
                  <c:v>17.3</c:v>
                </c:pt>
                <c:pt idx="2">
                  <c:v>20.37</c:v>
                </c:pt>
                <c:pt idx="3">
                  <c:v>18.329999999999998</c:v>
                </c:pt>
                <c:pt idx="4">
                  <c:v>16.93</c:v>
                </c:pt>
              </c:numCache>
            </c:numRef>
          </c:val>
          <c:extLst>
            <c:ext xmlns:c16="http://schemas.microsoft.com/office/drawing/2014/chart" uri="{C3380CC4-5D6E-409C-BE32-E72D297353CC}">
              <c16:uniqueId val="{00000001-7272-4A38-A3E1-A474B2325F9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4.58</c:v>
                </c:pt>
                <c:pt idx="1">
                  <c:v>7.01</c:v>
                </c:pt>
                <c:pt idx="2">
                  <c:v>5.6</c:v>
                </c:pt>
                <c:pt idx="3">
                  <c:v>-4.54</c:v>
                </c:pt>
                <c:pt idx="4">
                  <c:v>2.77</c:v>
                </c:pt>
              </c:numCache>
            </c:numRef>
          </c:val>
          <c:smooth val="0"/>
          <c:extLst>
            <c:ext xmlns:c16="http://schemas.microsoft.com/office/drawing/2014/chart" uri="{C3380CC4-5D6E-409C-BE32-E72D297353CC}">
              <c16:uniqueId val="{00000002-7272-4A38-A3E1-A474B2325F9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0CB1-4E8C-B278-F5A16CD0E27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CB1-4E8C-B278-F5A16CD0E27E}"/>
            </c:ext>
          </c:extLst>
        </c:ser>
        <c:ser>
          <c:idx val="2"/>
          <c:order val="2"/>
          <c:tx>
            <c:strRef>
              <c:f>データシート!$A$29</c:f>
              <c:strCache>
                <c:ptCount val="1"/>
                <c:pt idx="0">
                  <c:v>稲荷伊草第二土地区画整理事業特別会計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0.53</c:v>
                </c:pt>
                <c:pt idx="2">
                  <c:v>#N/A</c:v>
                </c:pt>
                <c:pt idx="3">
                  <c:v>0.84</c:v>
                </c:pt>
                <c:pt idx="4">
                  <c:v>#N/A</c:v>
                </c:pt>
                <c:pt idx="5">
                  <c:v>0.08</c:v>
                </c:pt>
                <c:pt idx="6">
                  <c:v>#N/A</c:v>
                </c:pt>
                <c:pt idx="7">
                  <c:v>7.0000000000000007E-2</c:v>
                </c:pt>
                <c:pt idx="8">
                  <c:v>#N/A</c:v>
                </c:pt>
                <c:pt idx="9">
                  <c:v>0.04</c:v>
                </c:pt>
              </c:numCache>
            </c:numRef>
          </c:val>
          <c:extLst>
            <c:ext xmlns:c16="http://schemas.microsoft.com/office/drawing/2014/chart" uri="{C3380CC4-5D6E-409C-BE32-E72D297353CC}">
              <c16:uniqueId val="{00000002-0CB1-4E8C-B278-F5A16CD0E27E}"/>
            </c:ext>
          </c:extLst>
        </c:ser>
        <c:ser>
          <c:idx val="3"/>
          <c:order val="3"/>
          <c:tx>
            <c:strRef>
              <c:f>データシート!$A$30</c:f>
              <c:strCache>
                <c:ptCount val="1"/>
                <c:pt idx="0">
                  <c:v>八潮市後期高齢者医療特別会計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0.2</c:v>
                </c:pt>
                <c:pt idx="2">
                  <c:v>#N/A</c:v>
                </c:pt>
                <c:pt idx="3">
                  <c:v>0.13</c:v>
                </c:pt>
                <c:pt idx="4">
                  <c:v>#N/A</c:v>
                </c:pt>
                <c:pt idx="5">
                  <c:v>0.14000000000000001</c:v>
                </c:pt>
                <c:pt idx="6">
                  <c:v>#N/A</c:v>
                </c:pt>
                <c:pt idx="7">
                  <c:v>0.12</c:v>
                </c:pt>
                <c:pt idx="8">
                  <c:v>#N/A</c:v>
                </c:pt>
                <c:pt idx="9">
                  <c:v>0.14000000000000001</c:v>
                </c:pt>
              </c:numCache>
            </c:numRef>
          </c:val>
          <c:extLst>
            <c:ext xmlns:c16="http://schemas.microsoft.com/office/drawing/2014/chart" uri="{C3380CC4-5D6E-409C-BE32-E72D297353CC}">
              <c16:uniqueId val="{00000003-0CB1-4E8C-B278-F5A16CD0E27E}"/>
            </c:ext>
          </c:extLst>
        </c:ser>
        <c:ser>
          <c:idx val="4"/>
          <c:order val="4"/>
          <c:tx>
            <c:strRef>
              <c:f>データシート!$A$31</c:f>
              <c:strCache>
                <c:ptCount val="1"/>
                <c:pt idx="0">
                  <c:v>八潮市介護保険特別会計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2.96</c:v>
                </c:pt>
                <c:pt idx="2">
                  <c:v>#N/A</c:v>
                </c:pt>
                <c:pt idx="3">
                  <c:v>1.3</c:v>
                </c:pt>
                <c:pt idx="4">
                  <c:v>#N/A</c:v>
                </c:pt>
                <c:pt idx="5">
                  <c:v>1.38</c:v>
                </c:pt>
                <c:pt idx="6">
                  <c:v>#N/A</c:v>
                </c:pt>
                <c:pt idx="7">
                  <c:v>0.76</c:v>
                </c:pt>
                <c:pt idx="8">
                  <c:v>#N/A</c:v>
                </c:pt>
                <c:pt idx="9">
                  <c:v>0.68</c:v>
                </c:pt>
              </c:numCache>
            </c:numRef>
          </c:val>
          <c:extLst>
            <c:ext xmlns:c16="http://schemas.microsoft.com/office/drawing/2014/chart" uri="{C3380CC4-5D6E-409C-BE32-E72D297353CC}">
              <c16:uniqueId val="{00000004-0CB1-4E8C-B278-F5A16CD0E27E}"/>
            </c:ext>
          </c:extLst>
        </c:ser>
        <c:ser>
          <c:idx val="5"/>
          <c:order val="5"/>
          <c:tx>
            <c:strRef>
              <c:f>データシート!$A$32</c:f>
              <c:strCache>
                <c:ptCount val="1"/>
                <c:pt idx="0">
                  <c:v>鶴ケ曽根・二丁目土地区画整理事業特別会計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1.1599999999999999</c:v>
                </c:pt>
                <c:pt idx="2">
                  <c:v>#N/A</c:v>
                </c:pt>
                <c:pt idx="3">
                  <c:v>0.97</c:v>
                </c:pt>
                <c:pt idx="4">
                  <c:v>#N/A</c:v>
                </c:pt>
                <c:pt idx="5">
                  <c:v>0.9</c:v>
                </c:pt>
                <c:pt idx="6">
                  <c:v>#N/A</c:v>
                </c:pt>
                <c:pt idx="7">
                  <c:v>0.87</c:v>
                </c:pt>
                <c:pt idx="8">
                  <c:v>#N/A</c:v>
                </c:pt>
                <c:pt idx="9">
                  <c:v>0.7</c:v>
                </c:pt>
              </c:numCache>
            </c:numRef>
          </c:val>
          <c:extLst>
            <c:ext xmlns:c16="http://schemas.microsoft.com/office/drawing/2014/chart" uri="{C3380CC4-5D6E-409C-BE32-E72D297353CC}">
              <c16:uniqueId val="{00000005-0CB1-4E8C-B278-F5A16CD0E27E}"/>
            </c:ext>
          </c:extLst>
        </c:ser>
        <c:ser>
          <c:idx val="6"/>
          <c:order val="6"/>
          <c:tx>
            <c:strRef>
              <c:f>データシート!$A$33</c:f>
              <c:strCache>
                <c:ptCount val="1"/>
                <c:pt idx="0">
                  <c:v>八潮市国民健康保険特別会計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1.84</c:v>
                </c:pt>
                <c:pt idx="2">
                  <c:v>#N/A</c:v>
                </c:pt>
                <c:pt idx="3">
                  <c:v>1.62</c:v>
                </c:pt>
                <c:pt idx="4">
                  <c:v>#N/A</c:v>
                </c:pt>
                <c:pt idx="5">
                  <c:v>1.43</c:v>
                </c:pt>
                <c:pt idx="6">
                  <c:v>#N/A</c:v>
                </c:pt>
                <c:pt idx="7">
                  <c:v>0.93</c:v>
                </c:pt>
                <c:pt idx="8">
                  <c:v>#N/A</c:v>
                </c:pt>
                <c:pt idx="9">
                  <c:v>1.23</c:v>
                </c:pt>
              </c:numCache>
            </c:numRef>
          </c:val>
          <c:extLst>
            <c:ext xmlns:c16="http://schemas.microsoft.com/office/drawing/2014/chart" uri="{C3380CC4-5D6E-409C-BE32-E72D297353CC}">
              <c16:uniqueId val="{00000006-0CB1-4E8C-B278-F5A16CD0E27E}"/>
            </c:ext>
          </c:extLst>
        </c:ser>
        <c:ser>
          <c:idx val="7"/>
          <c:order val="7"/>
          <c:tx>
            <c:strRef>
              <c:f>データシート!$A$34</c:f>
              <c:strCache>
                <c:ptCount val="1"/>
                <c:pt idx="0">
                  <c:v>八潮市公共下水道事業会計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1.58</c:v>
                </c:pt>
                <c:pt idx="2">
                  <c:v>#N/A</c:v>
                </c:pt>
                <c:pt idx="3">
                  <c:v>2.29</c:v>
                </c:pt>
                <c:pt idx="4">
                  <c:v>#N/A</c:v>
                </c:pt>
                <c:pt idx="5">
                  <c:v>3.47</c:v>
                </c:pt>
                <c:pt idx="6">
                  <c:v>#N/A</c:v>
                </c:pt>
                <c:pt idx="7">
                  <c:v>5.07</c:v>
                </c:pt>
                <c:pt idx="8">
                  <c:v>#N/A</c:v>
                </c:pt>
                <c:pt idx="9">
                  <c:v>4.5999999999999996</c:v>
                </c:pt>
              </c:numCache>
            </c:numRef>
          </c:val>
          <c:extLst>
            <c:ext xmlns:c16="http://schemas.microsoft.com/office/drawing/2014/chart" uri="{C3380CC4-5D6E-409C-BE32-E72D297353CC}">
              <c16:uniqueId val="{00000007-0CB1-4E8C-B278-F5A16CD0E27E}"/>
            </c:ext>
          </c:extLst>
        </c:ser>
        <c:ser>
          <c:idx val="8"/>
          <c:order val="8"/>
          <c:tx>
            <c:strRef>
              <c:f>データシート!$A$35</c:f>
              <c:strCache>
                <c:ptCount val="1"/>
                <c:pt idx="0">
                  <c:v>八潮市上水道事業会計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11.09</c:v>
                </c:pt>
                <c:pt idx="2">
                  <c:v>#N/A</c:v>
                </c:pt>
                <c:pt idx="3">
                  <c:v>11.41</c:v>
                </c:pt>
                <c:pt idx="4">
                  <c:v>#N/A</c:v>
                </c:pt>
                <c:pt idx="5">
                  <c:v>12.13</c:v>
                </c:pt>
                <c:pt idx="6">
                  <c:v>#N/A</c:v>
                </c:pt>
                <c:pt idx="7">
                  <c:v>11.56</c:v>
                </c:pt>
                <c:pt idx="8">
                  <c:v>#N/A</c:v>
                </c:pt>
                <c:pt idx="9">
                  <c:v>12.04</c:v>
                </c:pt>
              </c:numCache>
            </c:numRef>
          </c:val>
          <c:extLst>
            <c:ext xmlns:c16="http://schemas.microsoft.com/office/drawing/2014/chart" uri="{C3380CC4-5D6E-409C-BE32-E72D297353CC}">
              <c16:uniqueId val="{00000008-0CB1-4E8C-B278-F5A16CD0E27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9.8800000000000008</c:v>
                </c:pt>
                <c:pt idx="2">
                  <c:v>#N/A</c:v>
                </c:pt>
                <c:pt idx="3">
                  <c:v>14.15</c:v>
                </c:pt>
                <c:pt idx="4">
                  <c:v>#N/A</c:v>
                </c:pt>
                <c:pt idx="5">
                  <c:v>16.420000000000002</c:v>
                </c:pt>
                <c:pt idx="6">
                  <c:v>#N/A</c:v>
                </c:pt>
                <c:pt idx="7">
                  <c:v>12.58</c:v>
                </c:pt>
                <c:pt idx="8">
                  <c:v>#N/A</c:v>
                </c:pt>
                <c:pt idx="9">
                  <c:v>15.76</c:v>
                </c:pt>
              </c:numCache>
            </c:numRef>
          </c:val>
          <c:extLst>
            <c:ext xmlns:c16="http://schemas.microsoft.com/office/drawing/2014/chart" uri="{C3380CC4-5D6E-409C-BE32-E72D297353CC}">
              <c16:uniqueId val="{00000009-0CB1-4E8C-B278-F5A16CD0E27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3407</c:v>
                </c:pt>
                <c:pt idx="5">
                  <c:v>3382</c:v>
                </c:pt>
                <c:pt idx="8">
                  <c:v>3198</c:v>
                </c:pt>
                <c:pt idx="11">
                  <c:v>3086</c:v>
                </c:pt>
                <c:pt idx="14">
                  <c:v>2936</c:v>
                </c:pt>
              </c:numCache>
            </c:numRef>
          </c:val>
          <c:extLst>
            <c:ext xmlns:c16="http://schemas.microsoft.com/office/drawing/2014/chart" uri="{C3380CC4-5D6E-409C-BE32-E72D297353CC}">
              <c16:uniqueId val="{00000000-6E8D-4C26-9D67-E3993DFAB20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E8D-4C26-9D67-E3993DFAB20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277</c:v>
                </c:pt>
                <c:pt idx="3">
                  <c:v>276</c:v>
                </c:pt>
                <c:pt idx="6">
                  <c:v>279</c:v>
                </c:pt>
                <c:pt idx="9">
                  <c:v>229</c:v>
                </c:pt>
                <c:pt idx="12">
                  <c:v>208</c:v>
                </c:pt>
              </c:numCache>
            </c:numRef>
          </c:val>
          <c:extLst>
            <c:ext xmlns:c16="http://schemas.microsoft.com/office/drawing/2014/chart" uri="{C3380CC4-5D6E-409C-BE32-E72D297353CC}">
              <c16:uniqueId val="{00000002-6E8D-4C26-9D67-E3993DFAB20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124</c:v>
                </c:pt>
                <c:pt idx="3">
                  <c:v>144</c:v>
                </c:pt>
                <c:pt idx="6">
                  <c:v>151</c:v>
                </c:pt>
                <c:pt idx="9">
                  <c:v>188</c:v>
                </c:pt>
                <c:pt idx="12">
                  <c:v>180</c:v>
                </c:pt>
              </c:numCache>
            </c:numRef>
          </c:val>
          <c:extLst>
            <c:ext xmlns:c16="http://schemas.microsoft.com/office/drawing/2014/chart" uri="{C3380CC4-5D6E-409C-BE32-E72D297353CC}">
              <c16:uniqueId val="{00000003-6E8D-4C26-9D67-E3993DFAB20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1412</c:v>
                </c:pt>
                <c:pt idx="3">
                  <c:v>1490</c:v>
                </c:pt>
                <c:pt idx="6">
                  <c:v>1518</c:v>
                </c:pt>
                <c:pt idx="9">
                  <c:v>1462</c:v>
                </c:pt>
                <c:pt idx="12">
                  <c:v>1393</c:v>
                </c:pt>
              </c:numCache>
            </c:numRef>
          </c:val>
          <c:extLst>
            <c:ext xmlns:c16="http://schemas.microsoft.com/office/drawing/2014/chart" uri="{C3380CC4-5D6E-409C-BE32-E72D297353CC}">
              <c16:uniqueId val="{00000004-6E8D-4C26-9D67-E3993DFAB20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E8D-4C26-9D67-E3993DFAB20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E8D-4C26-9D67-E3993DFAB20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2633</c:v>
                </c:pt>
                <c:pt idx="3">
                  <c:v>2626</c:v>
                </c:pt>
                <c:pt idx="6">
                  <c:v>2649</c:v>
                </c:pt>
                <c:pt idx="9">
                  <c:v>2572</c:v>
                </c:pt>
                <c:pt idx="12">
                  <c:v>2296</c:v>
                </c:pt>
              </c:numCache>
            </c:numRef>
          </c:val>
          <c:extLst>
            <c:ext xmlns:c16="http://schemas.microsoft.com/office/drawing/2014/chart" uri="{C3380CC4-5D6E-409C-BE32-E72D297353CC}">
              <c16:uniqueId val="{00000007-6E8D-4C26-9D67-E3993DFAB20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1039</c:v>
                </c:pt>
                <c:pt idx="2">
                  <c:v>#N/A</c:v>
                </c:pt>
                <c:pt idx="3">
                  <c:v>#N/A</c:v>
                </c:pt>
                <c:pt idx="4">
                  <c:v>1154</c:v>
                </c:pt>
                <c:pt idx="5">
                  <c:v>#N/A</c:v>
                </c:pt>
                <c:pt idx="6">
                  <c:v>#N/A</c:v>
                </c:pt>
                <c:pt idx="7">
                  <c:v>1399</c:v>
                </c:pt>
                <c:pt idx="8">
                  <c:v>#N/A</c:v>
                </c:pt>
                <c:pt idx="9">
                  <c:v>#N/A</c:v>
                </c:pt>
                <c:pt idx="10">
                  <c:v>1365</c:v>
                </c:pt>
                <c:pt idx="11">
                  <c:v>#N/A</c:v>
                </c:pt>
                <c:pt idx="12">
                  <c:v>#N/A</c:v>
                </c:pt>
                <c:pt idx="13">
                  <c:v>1141</c:v>
                </c:pt>
                <c:pt idx="14">
                  <c:v>#N/A</c:v>
                </c:pt>
              </c:numCache>
            </c:numRef>
          </c:val>
          <c:smooth val="0"/>
          <c:extLst>
            <c:ext xmlns:c16="http://schemas.microsoft.com/office/drawing/2014/chart" uri="{C3380CC4-5D6E-409C-BE32-E72D297353CC}">
              <c16:uniqueId val="{00000008-6E8D-4C26-9D67-E3993DFAB20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20056</c:v>
                </c:pt>
                <c:pt idx="5">
                  <c:v>20357</c:v>
                </c:pt>
                <c:pt idx="8">
                  <c:v>20247</c:v>
                </c:pt>
                <c:pt idx="11">
                  <c:v>20837</c:v>
                </c:pt>
                <c:pt idx="14">
                  <c:v>20245</c:v>
                </c:pt>
              </c:numCache>
            </c:numRef>
          </c:val>
          <c:extLst>
            <c:ext xmlns:c16="http://schemas.microsoft.com/office/drawing/2014/chart" uri="{C3380CC4-5D6E-409C-BE32-E72D297353CC}">
              <c16:uniqueId val="{00000000-50F5-4E81-B096-5294425542C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9328</c:v>
                </c:pt>
                <c:pt idx="5">
                  <c:v>9023</c:v>
                </c:pt>
                <c:pt idx="8">
                  <c:v>8856</c:v>
                </c:pt>
                <c:pt idx="11">
                  <c:v>9487</c:v>
                </c:pt>
                <c:pt idx="14">
                  <c:v>9597</c:v>
                </c:pt>
              </c:numCache>
            </c:numRef>
          </c:val>
          <c:extLst>
            <c:ext xmlns:c16="http://schemas.microsoft.com/office/drawing/2014/chart" uri="{C3380CC4-5D6E-409C-BE32-E72D297353CC}">
              <c16:uniqueId val="{00000001-50F5-4E81-B096-5294425542C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7732</c:v>
                </c:pt>
                <c:pt idx="5">
                  <c:v>9003</c:v>
                </c:pt>
                <c:pt idx="8">
                  <c:v>8463</c:v>
                </c:pt>
                <c:pt idx="11">
                  <c:v>7299</c:v>
                </c:pt>
                <c:pt idx="14">
                  <c:v>6683</c:v>
                </c:pt>
              </c:numCache>
            </c:numRef>
          </c:val>
          <c:extLst>
            <c:ext xmlns:c16="http://schemas.microsoft.com/office/drawing/2014/chart" uri="{C3380CC4-5D6E-409C-BE32-E72D297353CC}">
              <c16:uniqueId val="{00000002-50F5-4E81-B096-5294425542C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0F5-4E81-B096-5294425542C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0F5-4E81-B096-5294425542C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1</c:v>
                </c:pt>
                <c:pt idx="12">
                  <c:v>4</c:v>
                </c:pt>
              </c:numCache>
            </c:numRef>
          </c:val>
          <c:extLst>
            <c:ext xmlns:c16="http://schemas.microsoft.com/office/drawing/2014/chart" uri="{C3380CC4-5D6E-409C-BE32-E72D297353CC}">
              <c16:uniqueId val="{00000005-50F5-4E81-B096-5294425542C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1665</c:v>
                </c:pt>
                <c:pt idx="3">
                  <c:v>1601</c:v>
                </c:pt>
                <c:pt idx="6">
                  <c:v>1576</c:v>
                </c:pt>
                <c:pt idx="9">
                  <c:v>1641</c:v>
                </c:pt>
                <c:pt idx="12">
                  <c:v>1578</c:v>
                </c:pt>
              </c:numCache>
            </c:numRef>
          </c:val>
          <c:extLst>
            <c:ext xmlns:c16="http://schemas.microsoft.com/office/drawing/2014/chart" uri="{C3380CC4-5D6E-409C-BE32-E72D297353CC}">
              <c16:uniqueId val="{00000006-50F5-4E81-B096-5294425542C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1073</c:v>
                </c:pt>
                <c:pt idx="3">
                  <c:v>1109</c:v>
                </c:pt>
                <c:pt idx="6">
                  <c:v>1017</c:v>
                </c:pt>
                <c:pt idx="9">
                  <c:v>942</c:v>
                </c:pt>
                <c:pt idx="12">
                  <c:v>799</c:v>
                </c:pt>
              </c:numCache>
            </c:numRef>
          </c:val>
          <c:extLst>
            <c:ext xmlns:c16="http://schemas.microsoft.com/office/drawing/2014/chart" uri="{C3380CC4-5D6E-409C-BE32-E72D297353CC}">
              <c16:uniqueId val="{00000007-50F5-4E81-B096-5294425542C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16217</c:v>
                </c:pt>
                <c:pt idx="3">
                  <c:v>16832</c:v>
                </c:pt>
                <c:pt idx="6">
                  <c:v>18378</c:v>
                </c:pt>
                <c:pt idx="9">
                  <c:v>18411</c:v>
                </c:pt>
                <c:pt idx="12">
                  <c:v>18682</c:v>
                </c:pt>
              </c:numCache>
            </c:numRef>
          </c:val>
          <c:extLst>
            <c:ext xmlns:c16="http://schemas.microsoft.com/office/drawing/2014/chart" uri="{C3380CC4-5D6E-409C-BE32-E72D297353CC}">
              <c16:uniqueId val="{00000008-50F5-4E81-B096-5294425542C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3176</c:v>
                </c:pt>
                <c:pt idx="3">
                  <c:v>3063</c:v>
                </c:pt>
                <c:pt idx="6">
                  <c:v>2794</c:v>
                </c:pt>
                <c:pt idx="9">
                  <c:v>1927</c:v>
                </c:pt>
                <c:pt idx="12">
                  <c:v>1717</c:v>
                </c:pt>
              </c:numCache>
            </c:numRef>
          </c:val>
          <c:extLst>
            <c:ext xmlns:c16="http://schemas.microsoft.com/office/drawing/2014/chart" uri="{C3380CC4-5D6E-409C-BE32-E72D297353CC}">
              <c16:uniqueId val="{00000009-50F5-4E81-B096-5294425542C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19414</c:v>
                </c:pt>
                <c:pt idx="3">
                  <c:v>19737</c:v>
                </c:pt>
                <c:pt idx="6">
                  <c:v>21620</c:v>
                </c:pt>
                <c:pt idx="9">
                  <c:v>24359</c:v>
                </c:pt>
                <c:pt idx="12">
                  <c:v>24130</c:v>
                </c:pt>
              </c:numCache>
            </c:numRef>
          </c:val>
          <c:extLst>
            <c:ext xmlns:c16="http://schemas.microsoft.com/office/drawing/2014/chart" uri="{C3380CC4-5D6E-409C-BE32-E72D297353CC}">
              <c16:uniqueId val="{0000000A-50F5-4E81-B096-5294425542C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4428</c:v>
                </c:pt>
                <c:pt idx="2">
                  <c:v>#N/A</c:v>
                </c:pt>
                <c:pt idx="3">
                  <c:v>#N/A</c:v>
                </c:pt>
                <c:pt idx="4">
                  <c:v>3959</c:v>
                </c:pt>
                <c:pt idx="5">
                  <c:v>#N/A</c:v>
                </c:pt>
                <c:pt idx="6">
                  <c:v>#N/A</c:v>
                </c:pt>
                <c:pt idx="7">
                  <c:v>7818</c:v>
                </c:pt>
                <c:pt idx="8">
                  <c:v>#N/A</c:v>
                </c:pt>
                <c:pt idx="9">
                  <c:v>#N/A</c:v>
                </c:pt>
                <c:pt idx="10">
                  <c:v>9657</c:v>
                </c:pt>
                <c:pt idx="11">
                  <c:v>#N/A</c:v>
                </c:pt>
                <c:pt idx="12">
                  <c:v>#N/A</c:v>
                </c:pt>
                <c:pt idx="13">
                  <c:v>10387</c:v>
                </c:pt>
                <c:pt idx="14">
                  <c:v>#N/A</c:v>
                </c:pt>
              </c:numCache>
            </c:numRef>
          </c:val>
          <c:smooth val="0"/>
          <c:extLst>
            <c:ext xmlns:c16="http://schemas.microsoft.com/office/drawing/2014/chart" uri="{C3380CC4-5D6E-409C-BE32-E72D297353CC}">
              <c16:uniqueId val="{0000000B-50F5-4E81-B096-5294425542C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3864</c:v>
                </c:pt>
                <c:pt idx="1">
                  <c:v>3608</c:v>
                </c:pt>
                <c:pt idx="2">
                  <c:v>3444</c:v>
                </c:pt>
              </c:numCache>
            </c:numRef>
          </c:val>
          <c:extLst>
            <c:ext xmlns:c16="http://schemas.microsoft.com/office/drawing/2014/chart" uri="{C3380CC4-5D6E-409C-BE32-E72D297353CC}">
              <c16:uniqueId val="{00000000-B7CF-4E6B-A7B2-12DB81DAE22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270</c:v>
                </c:pt>
                <c:pt idx="1">
                  <c:v>470</c:v>
                </c:pt>
                <c:pt idx="2">
                  <c:v>471</c:v>
                </c:pt>
              </c:numCache>
            </c:numRef>
          </c:val>
          <c:extLst>
            <c:ext xmlns:c16="http://schemas.microsoft.com/office/drawing/2014/chart" uri="{C3380CC4-5D6E-409C-BE32-E72D297353CC}">
              <c16:uniqueId val="{00000001-B7CF-4E6B-A7B2-12DB81DAE22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3487</c:v>
                </c:pt>
                <c:pt idx="1">
                  <c:v>2484</c:v>
                </c:pt>
                <c:pt idx="2">
                  <c:v>2213</c:v>
                </c:pt>
              </c:numCache>
            </c:numRef>
          </c:val>
          <c:extLst>
            <c:ext xmlns:c16="http://schemas.microsoft.com/office/drawing/2014/chart" uri="{C3380CC4-5D6E-409C-BE32-E72D297353CC}">
              <c16:uniqueId val="{00000002-B7CF-4E6B-A7B2-12DB81DAE22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埼玉県八潮市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元利償還金は前年度と比較して</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２７６</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、公営企業債の元利償還金に対する繰入金は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６９</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となったため、分子全体では１，</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１４１</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百万円となり、昨年度</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の１，３６５</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百万円と比較して２</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２４</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減額</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公営企業債の償還に充てた繰入金が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した主な要因としては、公共下水道事業会計に対する繰出金が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したことなどによ</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埼玉県八潮市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　将来負担額については、前年度と比較し、地方債残高が２２９百万円の減額、債務負担行為に基づく支出予定額が２１０百万円の減額となったことなどから、全体で３７１百万円の減額となった。</a:t>
          </a:r>
        </a:p>
        <a:p>
          <a:r>
            <a:rPr kumimoji="1" lang="ja-JP" altLang="en-US" sz="1400">
              <a:latin typeface="ＭＳ Ｐゴシック" panose="020B0600070205080204" pitchFamily="50" charset="-128"/>
              <a:ea typeface="ＭＳ Ｐゴシック" panose="020B0600070205080204" pitchFamily="50" charset="-128"/>
            </a:rPr>
            <a:t>　主な要因として、地方債の償還が進み、残高が減少したこと、債務負担行為に基づく支出予定額等が減少したことなどが挙げられる。</a:t>
          </a:r>
        </a:p>
        <a:p>
          <a:r>
            <a:rPr kumimoji="1" lang="ja-JP" altLang="en-US" sz="1400">
              <a:latin typeface="ＭＳ Ｐゴシック" panose="020B0600070205080204" pitchFamily="50" charset="-128"/>
              <a:ea typeface="ＭＳ Ｐゴシック" panose="020B0600070205080204" pitchFamily="50" charset="-128"/>
            </a:rPr>
            <a:t>　また、公営企業債等繰入見込額が増額となった主な要因としては、下水道事業会計への繰入金が１０６百万千円増加したことなどが挙げられる。</a:t>
          </a:r>
        </a:p>
        <a:p>
          <a:r>
            <a:rPr kumimoji="1" lang="ja-JP" altLang="en-US" sz="1400">
              <a:latin typeface="ＭＳ Ｐゴシック" panose="020B0600070205080204" pitchFamily="50" charset="-128"/>
              <a:ea typeface="ＭＳ Ｐゴシック" panose="020B0600070205080204" pitchFamily="50" charset="-128"/>
            </a:rPr>
            <a:t>　なお、充当可能財源等については、充当可能特定歳入が１１０百万円の増額となったが、充当可能財源等全体としては１，０９８百万円の減額となった</a:t>
          </a:r>
          <a:r>
            <a:rPr kumimoji="1" lang="ja-JP" altLang="en-US" sz="1400">
              <a:latin typeface="ＭＳ ゴシック" pitchFamily="49" charset="-128"/>
              <a:ea typeface="ＭＳ ゴシック" pitchFamily="49" charset="-128"/>
            </a:rPr>
            <a:t>。</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埼玉県八潮市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決算剰余金を基に１，８７５百万円を積み立てた一方、公共施設整備基金などで２，３１０百万円の取り崩しを行ったため、基金全体で、４３６百万円の減額となった。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今後の事業に備えて、十分な基金残高を確保したい。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公共施設整備基金は、市庁舎を除く公共施設の整備に要する経費の財源に充てるため設置している。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学校建設基金は、市立小中学校の学校建設に要する経費の財源に充てるため平成２４年度から設置している。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庁舎整備基金は、市庁舎の建替えに要する経費の財源に充てるため平成２７年度から設置している。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公共施設整備基金については、下河原運動広場用地取得のため、令和６年度は２４７百万円の取り崩しを行った。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学校建設基金については、新設小学校建設工事費の財源とするため、令和６年度は３５百万円の取り崩しを行った。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建設基金については、新設小学校建設工事費の財源として取り崩しを行う。公共施設整備基金については、今後ひかえているアセットマネジメントの取組みに対応できるよう、積み立てや取り崩しを考えていきた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決算剰余金を基に積立てを行っており、令和６年度は積立て額１，８６３百万円に対し、取崩し額２，０２８百万円となり１６５百万円の減額となった。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財政調整基金については、標準財政規模の１割程度を積立て、今後起こりうる非常時の備え等としていきたい。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新庁舎建設工事費のために借り入れした地方債の償還に備え、令和６年度は、決算剰余金を基に積み立てを行い、０．３百万円の増額となった。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減債基金については、増加するか今後の検討としたい。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埼玉県八潮市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93,655
88,559
18.02
42,775,270
39,307,484
3,204,964
20,334,805
24,068,907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55.4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財政力指数は、平成１７年８月のつくばエクスプレス開業後、人口の増加や駅周辺の開発などに伴う税収の増加により、類似団体の平均を大きく上回る１．０</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また、単年度の財政力指数が１．０</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になったことにより、普通交付税は不交付となった。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今後においても、市税の収納率向上を図り、歳入の確保に努める。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7408</xdr:rowOff>
    </xdr:from>
    <xdr:to>
      <xdr:col>23</xdr:col>
      <xdr:colOff>133350</xdr:colOff>
      <xdr:row>38</xdr:row>
      <xdr:rowOff>47625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522508"/>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47625</xdr:rowOff>
    </xdr:from>
    <xdr:to>
      <xdr:col>19</xdr:col>
      <xdr:colOff>133350</xdr:colOff>
      <xdr:row>38</xdr:row>
      <xdr:rowOff>67733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65627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47625</xdr:rowOff>
    </xdr:from>
    <xdr:to>
      <xdr:col>15</xdr:col>
      <xdr:colOff>82550</xdr:colOff>
      <xdr:row>38</xdr:row>
      <xdr:rowOff>67733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5627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7408</xdr:rowOff>
    </xdr:from>
    <xdr:to>
      <xdr:col>11</xdr:col>
      <xdr:colOff>31750</xdr:colOff>
      <xdr:row>38</xdr:row>
      <xdr:rowOff>47625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52250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104775</xdr:rowOff>
    </xdr:from>
    <xdr:to>
      <xdr:col>7</xdr:col>
      <xdr:colOff>31750</xdr:colOff>
      <xdr:row>44</xdr:row>
      <xdr:rowOff>34925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47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19702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128058</xdr:rowOff>
    </xdr:from>
    <xdr:to>
      <xdr:col>23</xdr:col>
      <xdr:colOff>184150</xdr:colOff>
      <xdr:row>38</xdr:row>
      <xdr:rowOff>58209</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4717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144585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31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168275</xdr:rowOff>
    </xdr:from>
    <xdr:to>
      <xdr:col>19</xdr:col>
      <xdr:colOff>184150</xdr:colOff>
      <xdr:row>38</xdr:row>
      <xdr:rowOff>98425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108602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280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16933</xdr:rowOff>
    </xdr:from>
    <xdr:to>
      <xdr:col>15</xdr:col>
      <xdr:colOff>133350</xdr:colOff>
      <xdr:row>38</xdr:row>
      <xdr:rowOff>118533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128710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168275</xdr:rowOff>
    </xdr:from>
    <xdr:to>
      <xdr:col>11</xdr:col>
      <xdr:colOff>82550</xdr:colOff>
      <xdr:row>38</xdr:row>
      <xdr:rowOff>98425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108602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28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128058</xdr:rowOff>
    </xdr:from>
    <xdr:to>
      <xdr:col>7</xdr:col>
      <xdr:colOff>31750</xdr:colOff>
      <xdr:row>38</xdr:row>
      <xdr:rowOff>58209</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4717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68385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24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類似団体との比較では、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３．１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ポイント下回る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９１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％であり、昨年度と比較すると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２．８</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主な要因としては、給与制度の改正等に伴う人件費の増加等が要因となり、経常収支比率が上がったものと思われる。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年度から令和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１２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年度までを取組期間とする「八潮市行政改革</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方針</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」や「八潮市定員管理方針」に基づき、経常経費を抑制し、財政の硬直化が進まないよう努める。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56515</xdr:rowOff>
    </xdr:from>
    <xdr:to>
      <xdr:col>23</xdr:col>
      <xdr:colOff>133350</xdr:colOff>
      <xdr:row>63</xdr:row>
      <xdr:rowOff>53975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686415"/>
          <a:ext cx="8382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162259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6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10795</xdr:rowOff>
    </xdr:from>
    <xdr:to>
      <xdr:col>19</xdr:col>
      <xdr:colOff>133350</xdr:colOff>
      <xdr:row>62</xdr:row>
      <xdr:rowOff>56515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469245"/>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10795</xdr:rowOff>
    </xdr:from>
    <xdr:to>
      <xdr:col>15</xdr:col>
      <xdr:colOff>82550</xdr:colOff>
      <xdr:row>61</xdr:row>
      <xdr:rowOff>22860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46924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155909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22860</xdr:rowOff>
    </xdr:from>
    <xdr:to>
      <xdr:col>11</xdr:col>
      <xdr:colOff>31750</xdr:colOff>
      <xdr:row>61</xdr:row>
      <xdr:rowOff>149543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481310"/>
          <a:ext cx="889000" cy="12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110190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4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69532</xdr:rowOff>
    </xdr:from>
    <xdr:to>
      <xdr:col>7</xdr:col>
      <xdr:colOff>31750</xdr:colOff>
      <xdr:row>63</xdr:row>
      <xdr:rowOff>171132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155909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3175</xdr:rowOff>
    </xdr:from>
    <xdr:to>
      <xdr:col>23</xdr:col>
      <xdr:colOff>184150</xdr:colOff>
      <xdr:row>63</xdr:row>
      <xdr:rowOff>104775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19702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64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5715</xdr:rowOff>
    </xdr:from>
    <xdr:to>
      <xdr:col>19</xdr:col>
      <xdr:colOff>184150</xdr:colOff>
      <xdr:row>62</xdr:row>
      <xdr:rowOff>107315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117492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404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131445</xdr:rowOff>
    </xdr:from>
    <xdr:to>
      <xdr:col>15</xdr:col>
      <xdr:colOff>133350</xdr:colOff>
      <xdr:row>61</xdr:row>
      <xdr:rowOff>61595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41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71772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143510</xdr:rowOff>
    </xdr:from>
    <xdr:to>
      <xdr:col>11</xdr:col>
      <xdr:colOff>82550</xdr:colOff>
      <xdr:row>61</xdr:row>
      <xdr:rowOff>73660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83837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98743</xdr:rowOff>
    </xdr:from>
    <xdr:to>
      <xdr:col>7</xdr:col>
      <xdr:colOff>31750</xdr:colOff>
      <xdr:row>62</xdr:row>
      <xdr:rowOff>28893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55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39070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326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[138,356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類似団体を</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９，１５４</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円下回っており、昨年度との比較においては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６，５９２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円増加した。</a:t>
          </a:r>
          <a:endParaRPr lang="ja-JP" altLang="ja-JP" sz="12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これは、給与制度の改正等に伴う人件費の増加や、物件費において基幹系システムの標準化に係る業務委託等があったことが要因として考えられる。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物件費については、法令等に基づき競争入札に付すべきものは、競争入札の方法により契約者を決定するなど、競争性を働かせながら今後も経費の削減に努める。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136709</xdr:rowOff>
    </xdr:from>
    <xdr:to>
      <xdr:col>23</xdr:col>
      <xdr:colOff>133350</xdr:colOff>
      <xdr:row>80</xdr:row>
      <xdr:rowOff>159432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852709"/>
          <a:ext cx="838200" cy="2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112265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28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111055</xdr:rowOff>
    </xdr:from>
    <xdr:to>
      <xdr:col>19</xdr:col>
      <xdr:colOff>133350</xdr:colOff>
      <xdr:row>80</xdr:row>
      <xdr:rowOff>136709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827055"/>
          <a:ext cx="889000" cy="2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4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96520</xdr:rowOff>
    </xdr:from>
    <xdr:to>
      <xdr:col>15</xdr:col>
      <xdr:colOff>82550</xdr:colOff>
      <xdr:row>80</xdr:row>
      <xdr:rowOff>111055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812520"/>
          <a:ext cx="889000" cy="14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17465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0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66198</xdr:rowOff>
    </xdr:from>
    <xdr:to>
      <xdr:col>11</xdr:col>
      <xdr:colOff>31750</xdr:colOff>
      <xdr:row>80</xdr:row>
      <xdr:rowOff>96520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782198"/>
          <a:ext cx="889000" cy="3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169278</xdr:rowOff>
    </xdr:from>
    <xdr:to>
      <xdr:col>7</xdr:col>
      <xdr:colOff>31750</xdr:colOff>
      <xdr:row>81</xdr:row>
      <xdr:rowOff>99428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88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84205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97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108632</xdr:rowOff>
    </xdr:from>
    <xdr:to>
      <xdr:col>23</xdr:col>
      <xdr:colOff>184150</xdr:colOff>
      <xdr:row>81</xdr:row>
      <xdr:rowOff>38782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82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125159</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669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85909</xdr:rowOff>
    </xdr:from>
    <xdr:to>
      <xdr:col>19</xdr:col>
      <xdr:colOff>184150</xdr:colOff>
      <xdr:row>81</xdr:row>
      <xdr:rowOff>16059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80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26236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570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60255</xdr:rowOff>
    </xdr:from>
    <xdr:to>
      <xdr:col>15</xdr:col>
      <xdr:colOff>133350</xdr:colOff>
      <xdr:row>80</xdr:row>
      <xdr:rowOff>161855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7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582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545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45720</xdr:rowOff>
    </xdr:from>
    <xdr:to>
      <xdr:col>11</xdr:col>
      <xdr:colOff>82550</xdr:colOff>
      <xdr:row>80</xdr:row>
      <xdr:rowOff>147320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6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157497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53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15398</xdr:rowOff>
    </xdr:from>
    <xdr:to>
      <xdr:col>7</xdr:col>
      <xdr:colOff>31750</xdr:colOff>
      <xdr:row>80</xdr:row>
      <xdr:rowOff>116998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3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127175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50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ラスパイレス指数は、１０１．０となっており昨年度の１００．６から０．４ポイント増加し、類似団体平均との比較では２．７ポイント上回っている。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主な要因としては、５５歳を超える職員の昇給などが挙げられる。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今後は、指数の推移を踏まえ、給与の適正化に努めていく。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136071</xdr:rowOff>
    </xdr:from>
    <xdr:to>
      <xdr:col>81</xdr:col>
      <xdr:colOff>44450</xdr:colOff>
      <xdr:row>87</xdr:row>
      <xdr:rowOff>33564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880771"/>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49893</xdr:rowOff>
    </xdr:from>
    <xdr:to>
      <xdr:col>77</xdr:col>
      <xdr:colOff>44450</xdr:colOff>
      <xdr:row>86</xdr:row>
      <xdr:rowOff>136071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794593"/>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32657</xdr:rowOff>
    </xdr:from>
    <xdr:to>
      <xdr:col>72</xdr:col>
      <xdr:colOff>203200</xdr:colOff>
      <xdr:row>86</xdr:row>
      <xdr:rowOff>49893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7773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32657</xdr:rowOff>
    </xdr:from>
    <xdr:to>
      <xdr:col>68</xdr:col>
      <xdr:colOff>152400</xdr:colOff>
      <xdr:row>87</xdr:row>
      <xdr:rowOff>68036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777357"/>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168729</xdr:rowOff>
    </xdr:from>
    <xdr:to>
      <xdr:col>64</xdr:col>
      <xdr:colOff>152400</xdr:colOff>
      <xdr:row>84</xdr:row>
      <xdr:rowOff>98879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39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109056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16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154214</xdr:rowOff>
    </xdr:from>
    <xdr:to>
      <xdr:col>81</xdr:col>
      <xdr:colOff>95250</xdr:colOff>
      <xdr:row>87</xdr:row>
      <xdr:rowOff>84364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126291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8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85271</xdr:rowOff>
    </xdr:from>
    <xdr:to>
      <xdr:col>77</xdr:col>
      <xdr:colOff>95250</xdr:colOff>
      <xdr:row>87</xdr:row>
      <xdr:rowOff>15421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198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916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170543</xdr:rowOff>
    </xdr:from>
    <xdr:to>
      <xdr:col>73</xdr:col>
      <xdr:colOff>44450</xdr:colOff>
      <xdr:row>86</xdr:row>
      <xdr:rowOff>100693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85470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153307</xdr:rowOff>
    </xdr:from>
    <xdr:to>
      <xdr:col>68</xdr:col>
      <xdr:colOff>203200</xdr:colOff>
      <xdr:row>86</xdr:row>
      <xdr:rowOff>83457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17236</xdr:rowOff>
    </xdr:from>
    <xdr:to>
      <xdr:col>64</xdr:col>
      <xdr:colOff>152400</xdr:colOff>
      <xdr:row>87</xdr:row>
      <xdr:rowOff>118836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103613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昨年度の５．７７人と比較して、今年度は５．８６人と同等の数値となっており、類似団体平均との比較では０．８５人下回っている。</a:t>
          </a:r>
        </a:p>
        <a:p>
          <a:r>
            <a:rPr kumimoji="1" lang="ja-JP" altLang="en-US" sz="1200">
              <a:latin typeface="ＭＳ Ｐゴシック" panose="020B0600070205080204" pitchFamily="50" charset="-128"/>
              <a:ea typeface="ＭＳ Ｐゴシック" panose="020B0600070205080204" pitchFamily="50" charset="-128"/>
            </a:rPr>
            <a:t>　今後も令和８年度から令和１２年度までを取組期間とする「八潮市定員管理方針」に基づき職員の適切な配置を行っていく。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59584</xdr:rowOff>
    </xdr:from>
    <xdr:to>
      <xdr:col>81</xdr:col>
      <xdr:colOff>44450</xdr:colOff>
      <xdr:row>60</xdr:row>
      <xdr:rowOff>77681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346584"/>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55563</xdr:rowOff>
    </xdr:from>
    <xdr:to>
      <xdr:col>77</xdr:col>
      <xdr:colOff>44450</xdr:colOff>
      <xdr:row>60</xdr:row>
      <xdr:rowOff>59584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342563"/>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94632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39476</xdr:rowOff>
    </xdr:from>
    <xdr:to>
      <xdr:col>72</xdr:col>
      <xdr:colOff>203200</xdr:colOff>
      <xdr:row>60</xdr:row>
      <xdr:rowOff>55563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32647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78546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35454</xdr:rowOff>
    </xdr:from>
    <xdr:to>
      <xdr:col>68</xdr:col>
      <xdr:colOff>152400</xdr:colOff>
      <xdr:row>60</xdr:row>
      <xdr:rowOff>39476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322454"/>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72513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154517</xdr:rowOff>
    </xdr:from>
    <xdr:to>
      <xdr:col>64</xdr:col>
      <xdr:colOff>152400</xdr:colOff>
      <xdr:row>63</xdr:row>
      <xdr:rowOff>84667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69444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26881</xdr:rowOff>
    </xdr:from>
    <xdr:to>
      <xdr:col>81</xdr:col>
      <xdr:colOff>95250</xdr:colOff>
      <xdr:row>60</xdr:row>
      <xdr:rowOff>128481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43408</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158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8784</xdr:rowOff>
    </xdr:from>
    <xdr:to>
      <xdr:col>77</xdr:col>
      <xdr:colOff>95250</xdr:colOff>
      <xdr:row>60</xdr:row>
      <xdr:rowOff>110384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29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120561</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06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4763</xdr:rowOff>
    </xdr:from>
    <xdr:to>
      <xdr:col>73</xdr:col>
      <xdr:colOff>44450</xdr:colOff>
      <xdr:row>60</xdr:row>
      <xdr:rowOff>106363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29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116540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60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160126</xdr:rowOff>
    </xdr:from>
    <xdr:to>
      <xdr:col>68</xdr:col>
      <xdr:colOff>203200</xdr:colOff>
      <xdr:row>60</xdr:row>
      <xdr:rowOff>90276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27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100453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44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156104</xdr:rowOff>
    </xdr:from>
    <xdr:to>
      <xdr:col>64</xdr:col>
      <xdr:colOff>152400</xdr:colOff>
      <xdr:row>60</xdr:row>
      <xdr:rowOff>86254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7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96431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4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実質公債費比率は７．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％で、昨年度と比較し０．</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して、類似団体平均を１．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５ポイント上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回った。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単年度比率が減少した要因としては、公債費充当一般財源等が前年度と比較し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て１７９，８７４</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千円減少したことや、公営企業債の償還に充てた繰入金が前年度と比較して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６９，２６０</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千円減少したこと等が挙げられる。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地方債の発行はその年度の元金償還金を超えないよう努めるが、新規発行にてその年度の元金償還金を超える場合には、将来的な財政見通しを検証し、後年度の財政負担の平準化に努めることとする。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132504</xdr:rowOff>
    </xdr:from>
    <xdr:to>
      <xdr:col>81</xdr:col>
      <xdr:colOff>44450</xdr:colOff>
      <xdr:row>41</xdr:row>
      <xdr:rowOff>148590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161954"/>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149031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3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116417</xdr:rowOff>
    </xdr:from>
    <xdr:to>
      <xdr:col>77</xdr:col>
      <xdr:colOff>44450</xdr:colOff>
      <xdr:row>41</xdr:row>
      <xdr:rowOff>148590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14586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35983</xdr:rowOff>
    </xdr:from>
    <xdr:to>
      <xdr:col>72</xdr:col>
      <xdr:colOff>203200</xdr:colOff>
      <xdr:row>41</xdr:row>
      <xdr:rowOff>116417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06543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127000</xdr:rowOff>
    </xdr:from>
    <xdr:to>
      <xdr:col>68</xdr:col>
      <xdr:colOff>152400</xdr:colOff>
      <xdr:row>41</xdr:row>
      <xdr:rowOff>35983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98500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72831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105833</xdr:rowOff>
    </xdr:from>
    <xdr:to>
      <xdr:col>64</xdr:col>
      <xdr:colOff>152400</xdr:colOff>
      <xdr:row>42</xdr:row>
      <xdr:rowOff>35983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20760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81704</xdr:rowOff>
    </xdr:from>
    <xdr:to>
      <xdr:col>81</xdr:col>
      <xdr:colOff>95250</xdr:colOff>
      <xdr:row>42</xdr:row>
      <xdr:rowOff>11854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53781</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08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97790</xdr:rowOff>
    </xdr:from>
    <xdr:to>
      <xdr:col>77</xdr:col>
      <xdr:colOff>95250</xdr:colOff>
      <xdr:row>42</xdr:row>
      <xdr:rowOff>27940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65617</xdr:rowOff>
    </xdr:from>
    <xdr:to>
      <xdr:col>73</xdr:col>
      <xdr:colOff>44450</xdr:colOff>
      <xdr:row>41</xdr:row>
      <xdr:rowOff>167217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151994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156633</xdr:rowOff>
    </xdr:from>
    <xdr:to>
      <xdr:col>68</xdr:col>
      <xdr:colOff>203200</xdr:colOff>
      <xdr:row>41</xdr:row>
      <xdr:rowOff>86783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昨年度との比較では、１．９ポイント増加し、また、類似団体平均との比較においても５１．８ポイント上回っている。上回った主な要因としては、標準財政規模が前年度と比較して６５１，６６５千円の増額となったものの、充当可能財源等が、前年度と比較して１，０９８，１３８千円の</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減額となり、その</a:t>
          </a:r>
          <a:r>
            <a:rPr kumimoji="1" lang="ja-JP" altLang="en-US" sz="1200">
              <a:latin typeface="ＭＳ Ｐゴシック" panose="020B0600070205080204" pitchFamily="50" charset="-128"/>
              <a:ea typeface="ＭＳ Ｐゴシック" panose="020B0600070205080204" pitchFamily="50" charset="-128"/>
            </a:rPr>
            <a:t>うち充当可能基金が６１５，９８８千円の減額、基準財政需要額算入見込額が５９１，９１６千円の減額となったことが等が挙げられる。</a:t>
          </a:r>
        </a:p>
        <a:p>
          <a:r>
            <a:rPr kumimoji="1" lang="ja-JP" altLang="en-US" sz="1200">
              <a:latin typeface="ＭＳ Ｐゴシック" panose="020B0600070205080204" pitchFamily="50" charset="-128"/>
              <a:ea typeface="ＭＳ Ｐゴシック" panose="020B0600070205080204" pitchFamily="50" charset="-128"/>
            </a:rPr>
            <a:t>　地方債の発行はその年度の元金償還金を超えないよう努めるが、新規発行にてその年度の元金償還金を超える場合には、将来的な財政見通しを検証し、後年度の財政負担の平準化に努めることとする。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13305</xdr:rowOff>
    </xdr:from>
    <xdr:to>
      <xdr:col>81</xdr:col>
      <xdr:colOff>44450</xdr:colOff>
      <xdr:row>17</xdr:row>
      <xdr:rowOff>35137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2927955"/>
          <a:ext cx="8382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90533</xdr:rowOff>
    </xdr:from>
    <xdr:to>
      <xdr:col>77</xdr:col>
      <xdr:colOff>44450</xdr:colOff>
      <xdr:row>17</xdr:row>
      <xdr:rowOff>13305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90800" y="2833733"/>
          <a:ext cx="889000" cy="94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9192</xdr:rowOff>
    </xdr:from>
    <xdr:to>
      <xdr:col>72</xdr:col>
      <xdr:colOff>203200</xdr:colOff>
      <xdr:row>16</xdr:row>
      <xdr:rowOff>90533</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2580942"/>
          <a:ext cx="889000" cy="25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9192</xdr:rowOff>
    </xdr:from>
    <xdr:to>
      <xdr:col>68</xdr:col>
      <xdr:colOff>152400</xdr:colOff>
      <xdr:row>15</xdr:row>
      <xdr:rowOff>49409</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58094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162258</xdr:rowOff>
    </xdr:from>
    <xdr:to>
      <xdr:col>68</xdr:col>
      <xdr:colOff>203200</xdr:colOff>
      <xdr:row>14</xdr:row>
      <xdr:rowOff>92408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10100</xdr:rowOff>
    </xdr:from>
    <xdr:to>
      <xdr:col>64</xdr:col>
      <xdr:colOff>152400</xdr:colOff>
      <xdr:row>15</xdr:row>
      <xdr:rowOff>111700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96477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6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155787</xdr:rowOff>
    </xdr:from>
    <xdr:to>
      <xdr:col>81</xdr:col>
      <xdr:colOff>95250</xdr:colOff>
      <xdr:row>17</xdr:row>
      <xdr:rowOff>85937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89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127864</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87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133955</xdr:rowOff>
    </xdr:from>
    <xdr:to>
      <xdr:col>77</xdr:col>
      <xdr:colOff>95250</xdr:colOff>
      <xdr:row>17</xdr:row>
      <xdr:rowOff>64105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87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48882</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963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39733</xdr:rowOff>
    </xdr:from>
    <xdr:to>
      <xdr:col>73</xdr:col>
      <xdr:colOff>44450</xdr:colOff>
      <xdr:row>16</xdr:row>
      <xdr:rowOff>141333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78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126110</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86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129842</xdr:rowOff>
    </xdr:from>
    <xdr:to>
      <xdr:col>68</xdr:col>
      <xdr:colOff>203200</xdr:colOff>
      <xdr:row>15</xdr:row>
      <xdr:rowOff>59992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53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44769</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616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170059</xdr:rowOff>
    </xdr:from>
    <xdr:to>
      <xdr:col>64</xdr:col>
      <xdr:colOff>152400</xdr:colOff>
      <xdr:row>15</xdr:row>
      <xdr:rowOff>100209</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57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110386</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339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埼玉県八潮市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93,655
88,559
18.02
42,775,270
39,307,484
3,204,964
20,334,805
24,068,907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55.4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人件費は２３．３％となっており、類似団体平均と比較して１．９ポイント下回っている。</a:t>
          </a:r>
        </a:p>
        <a:p>
          <a:r>
            <a:rPr kumimoji="1" lang="ja-JP" altLang="en-US" sz="1200">
              <a:latin typeface="ＭＳ Ｐゴシック" panose="020B0600070205080204" pitchFamily="50" charset="-128"/>
              <a:ea typeface="ＭＳ Ｐゴシック" panose="020B0600070205080204" pitchFamily="50" charset="-128"/>
            </a:rPr>
            <a:t>　前年度から２．３ポイント増加した主な要因としては、一般職給の増加などが挙げられる。</a:t>
          </a:r>
        </a:p>
        <a:p>
          <a:r>
            <a:rPr kumimoji="1" lang="ja-JP" altLang="en-US" sz="1200">
              <a:latin typeface="ＭＳ Ｐゴシック" panose="020B0600070205080204" pitchFamily="50" charset="-128"/>
              <a:ea typeface="ＭＳ Ｐゴシック" panose="020B0600070205080204" pitchFamily="50" charset="-128"/>
            </a:rPr>
            <a:t>　今後においても、令和８年度から令和１２年度までを取組期間とする「八潮市定員管理方針」に基づき、人件費の抑制に努める。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58420</xdr:rowOff>
    </xdr:from>
    <xdr:to>
      <xdr:col>24</xdr:col>
      <xdr:colOff>25400</xdr:colOff>
      <xdr:row>36</xdr:row>
      <xdr:rowOff>163576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30620"/>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271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35560</xdr:rowOff>
    </xdr:from>
    <xdr:to>
      <xdr:col>19</xdr:col>
      <xdr:colOff>187325</xdr:colOff>
      <xdr:row>36</xdr:row>
      <xdr:rowOff>58420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07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35560</xdr:rowOff>
    </xdr:from>
    <xdr:to>
      <xdr:col>15</xdr:col>
      <xdr:colOff>98425</xdr:colOff>
      <xdr:row>36</xdr:row>
      <xdr:rowOff>35560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07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35560</xdr:rowOff>
    </xdr:from>
    <xdr:to>
      <xdr:col>11</xdr:col>
      <xdr:colOff>9525</xdr:colOff>
      <xdr:row>36</xdr:row>
      <xdr:rowOff>94996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0776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23622</xdr:rowOff>
    </xdr:from>
    <xdr:to>
      <xdr:col>6</xdr:col>
      <xdr:colOff>171450</xdr:colOff>
      <xdr:row>37</xdr:row>
      <xdr:rowOff>125222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109999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112776</xdr:rowOff>
    </xdr:from>
    <xdr:to>
      <xdr:col>24</xdr:col>
      <xdr:colOff>76200</xdr:colOff>
      <xdr:row>37</xdr:row>
      <xdr:rowOff>42926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129303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xdr:rowOff>
    </xdr:from>
    <xdr:to>
      <xdr:col>20</xdr:col>
      <xdr:colOff>38100</xdr:colOff>
      <xdr:row>36</xdr:row>
      <xdr:rowOff>109220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119397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156210</xdr:rowOff>
    </xdr:from>
    <xdr:to>
      <xdr:col>15</xdr:col>
      <xdr:colOff>149225</xdr:colOff>
      <xdr:row>36</xdr:row>
      <xdr:rowOff>86360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96537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156210</xdr:rowOff>
    </xdr:from>
    <xdr:to>
      <xdr:col>11</xdr:col>
      <xdr:colOff>60325</xdr:colOff>
      <xdr:row>36</xdr:row>
      <xdr:rowOff>86360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96537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44196</xdr:rowOff>
    </xdr:from>
    <xdr:to>
      <xdr:col>6</xdr:col>
      <xdr:colOff>171450</xdr:colOff>
      <xdr:row>36</xdr:row>
      <xdr:rowOff>145796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155973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物件費は２２．０％となっており、類似団体平均と比較して４．８ポイント上回り、昨年度と比較して０．８ポイント増加した。</a:t>
          </a:r>
        </a:p>
        <a:p>
          <a:r>
            <a:rPr kumimoji="1" lang="ja-JP" altLang="en-US" sz="1200">
              <a:latin typeface="ＭＳ Ｐゴシック" panose="020B0600070205080204" pitchFamily="50" charset="-128"/>
              <a:ea typeface="ＭＳ Ｐゴシック" panose="020B0600070205080204" pitchFamily="50" charset="-128"/>
            </a:rPr>
            <a:t>　主な要因としては、庁舎の総合管理委託料等の増額などが挙げられる。</a:t>
          </a:r>
        </a:p>
        <a:p>
          <a:r>
            <a:rPr kumimoji="1" lang="ja-JP" altLang="en-US" sz="1200">
              <a:latin typeface="ＭＳ Ｐゴシック" panose="020B0600070205080204" pitchFamily="50" charset="-128"/>
              <a:ea typeface="ＭＳ Ｐゴシック" panose="020B0600070205080204" pitchFamily="50" charset="-128"/>
            </a:rPr>
            <a:t>　今後も、物件費の多くを占める委託料について、法令等に基づいた競争入札により契約者を決定するなど、競争性を働かせながら経費の削減に努めていく。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31750</xdr:rowOff>
    </xdr:from>
    <xdr:to>
      <xdr:col>82</xdr:col>
      <xdr:colOff>107950</xdr:colOff>
      <xdr:row>19</xdr:row>
      <xdr:rowOff>107950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2893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107950</xdr:rowOff>
    </xdr:from>
    <xdr:to>
      <xdr:col>78</xdr:col>
      <xdr:colOff>69850</xdr:colOff>
      <xdr:row>19</xdr:row>
      <xdr:rowOff>31750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1940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26052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97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165100</xdr:rowOff>
    </xdr:from>
    <xdr:to>
      <xdr:col>73</xdr:col>
      <xdr:colOff>180975</xdr:colOff>
      <xdr:row>18</xdr:row>
      <xdr:rowOff>107950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0797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165100</xdr:rowOff>
    </xdr:from>
    <xdr:to>
      <xdr:col>69</xdr:col>
      <xdr:colOff>92075</xdr:colOff>
      <xdr:row>18</xdr:row>
      <xdr:rowOff>12700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079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114300</xdr:rowOff>
    </xdr:from>
    <xdr:to>
      <xdr:col>65</xdr:col>
      <xdr:colOff>53975</xdr:colOff>
      <xdr:row>15</xdr:row>
      <xdr:rowOff>44450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54627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57150</xdr:rowOff>
    </xdr:from>
    <xdr:to>
      <xdr:col>82</xdr:col>
      <xdr:colOff>158750</xdr:colOff>
      <xdr:row>19</xdr:row>
      <xdr:rowOff>158750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29227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28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152400</xdr:rowOff>
    </xdr:from>
    <xdr:to>
      <xdr:col>78</xdr:col>
      <xdr:colOff>120650</xdr:colOff>
      <xdr:row>19</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67327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32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57150</xdr:rowOff>
    </xdr:from>
    <xdr:to>
      <xdr:col>74</xdr:col>
      <xdr:colOff>31750</xdr:colOff>
      <xdr:row>18</xdr:row>
      <xdr:rowOff>158750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14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143527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22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114300</xdr:rowOff>
    </xdr:from>
    <xdr:to>
      <xdr:col>69</xdr:col>
      <xdr:colOff>142875</xdr:colOff>
      <xdr:row>18</xdr:row>
      <xdr:rowOff>44450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02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29227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11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133350</xdr:rowOff>
    </xdr:from>
    <xdr:to>
      <xdr:col>65</xdr:col>
      <xdr:colOff>53975</xdr:colOff>
      <xdr:row>18</xdr:row>
      <xdr:rowOff>63500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48277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扶助費は９．６％となっており、類似団体平均と比較して３．７ポイント下回り、昨年度と比較して０．５ポイント減少している。</a:t>
          </a:r>
        </a:p>
        <a:p>
          <a:r>
            <a:rPr kumimoji="1" lang="ja-JP" altLang="en-US" sz="1200">
              <a:latin typeface="ＭＳ Ｐゴシック" panose="020B0600070205080204" pitchFamily="50" charset="-128"/>
              <a:ea typeface="ＭＳ Ｐゴシック" panose="020B0600070205080204" pitchFamily="50" charset="-128"/>
            </a:rPr>
            <a:t>　主な要因としては、障がい福祉サービス給付費等の決算額は増加したものの、併せて特定財源も増加したことにより、経常一般財源等が減少したことなどが挙げられる。</a:t>
          </a:r>
        </a:p>
        <a:p>
          <a:r>
            <a:rPr kumimoji="1" lang="ja-JP" altLang="en-US" sz="1200">
              <a:latin typeface="ＭＳ Ｐゴシック" panose="020B0600070205080204" pitchFamily="50" charset="-128"/>
              <a:ea typeface="ＭＳ Ｐゴシック" panose="020B0600070205080204" pitchFamily="50" charset="-128"/>
            </a:rPr>
            <a:t>　今後も、令和８年度から令和</a:t>
          </a:r>
          <a:r>
            <a:rPr kumimoji="1" lang="ja-JP" altLang="en-US" sz="1200" b="0">
              <a:latin typeface="ＭＳ Ｐゴシック" panose="020B0600070205080204" pitchFamily="50" charset="-128"/>
              <a:ea typeface="ＭＳ Ｐゴシック" panose="020B0600070205080204" pitchFamily="50" charset="-128"/>
            </a:rPr>
            <a:t>１２年度</a:t>
          </a:r>
          <a:r>
            <a:rPr kumimoji="1" lang="ja-JP" altLang="en-US" sz="1200">
              <a:latin typeface="ＭＳ Ｐゴシック" panose="020B0600070205080204" pitchFamily="50" charset="-128"/>
              <a:ea typeface="ＭＳ Ｐゴシック" panose="020B0600070205080204" pitchFamily="50" charset="-128"/>
            </a:rPr>
            <a:t>を取組期間とする「八潮市行政改革方針」に基づき、扶助費の抑制に努める。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69850</xdr:rowOff>
    </xdr:from>
    <xdr:to>
      <xdr:col>24</xdr:col>
      <xdr:colOff>25400</xdr:colOff>
      <xdr:row>54</xdr:row>
      <xdr:rowOff>117475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932815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601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79375</xdr:rowOff>
    </xdr:from>
    <xdr:to>
      <xdr:col>19</xdr:col>
      <xdr:colOff>187325</xdr:colOff>
      <xdr:row>54</xdr:row>
      <xdr:rowOff>117475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166225"/>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79375</xdr:rowOff>
    </xdr:from>
    <xdr:to>
      <xdr:col>15</xdr:col>
      <xdr:colOff>98425</xdr:colOff>
      <xdr:row>55</xdr:row>
      <xdr:rowOff>3175</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flipV="1">
          <a:off x="2209800" y="9166225"/>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165100</xdr:rowOff>
    </xdr:from>
    <xdr:to>
      <xdr:col>11</xdr:col>
      <xdr:colOff>9525</xdr:colOff>
      <xdr:row>55</xdr:row>
      <xdr:rowOff>3175</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a:off x="1320800" y="9251950"/>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153052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58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162577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19050</xdr:rowOff>
    </xdr:from>
    <xdr:to>
      <xdr:col>24</xdr:col>
      <xdr:colOff>76200</xdr:colOff>
      <xdr:row>54</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35577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66675</xdr:rowOff>
    </xdr:from>
    <xdr:to>
      <xdr:col>20</xdr:col>
      <xdr:colOff>38100</xdr:colOff>
      <xdr:row>54</xdr:row>
      <xdr:rowOff>168275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32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7002</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093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28575</xdr:rowOff>
    </xdr:from>
    <xdr:to>
      <xdr:col>15</xdr:col>
      <xdr:colOff>149225</xdr:colOff>
      <xdr:row>53</xdr:row>
      <xdr:rowOff>130175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11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140352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8884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123825</xdr:rowOff>
    </xdr:from>
    <xdr:to>
      <xdr:col>11</xdr:col>
      <xdr:colOff>60325</xdr:colOff>
      <xdr:row>55</xdr:row>
      <xdr:rowOff>53975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38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64152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15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114300</xdr:rowOff>
    </xdr:from>
    <xdr:to>
      <xdr:col>6</xdr:col>
      <xdr:colOff>171450</xdr:colOff>
      <xdr:row>54</xdr:row>
      <xdr:rowOff>44450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54627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維持補修費や繰出金等のその他の経費は７．２％となっており、類似団体平均と比較して５．６ポイント下回り、昨年度と比較して０．３ポイント減少している。</a:t>
          </a:r>
        </a:p>
        <a:p>
          <a:r>
            <a:rPr kumimoji="1" lang="ja-JP" altLang="en-US" sz="1200">
              <a:latin typeface="ＭＳ Ｐゴシック" panose="020B0600070205080204" pitchFamily="50" charset="-128"/>
              <a:ea typeface="ＭＳ Ｐゴシック" panose="020B0600070205080204" pitchFamily="50" charset="-128"/>
            </a:rPr>
            <a:t>　主な要因としては八潮市国民健康保険特別会計への繰出金が減少したことなどが挙げられる。</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99568</xdr:rowOff>
    </xdr:from>
    <xdr:to>
      <xdr:col>82</xdr:col>
      <xdr:colOff>107950</xdr:colOff>
      <xdr:row>54</xdr:row>
      <xdr:rowOff>127000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35786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18559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91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117856</xdr:rowOff>
    </xdr:from>
    <xdr:to>
      <xdr:col>78</xdr:col>
      <xdr:colOff>69850</xdr:colOff>
      <xdr:row>54</xdr:row>
      <xdr:rowOff>127000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3761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142003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1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81280</xdr:rowOff>
    </xdr:from>
    <xdr:to>
      <xdr:col>73</xdr:col>
      <xdr:colOff>180975</xdr:colOff>
      <xdr:row>54</xdr:row>
      <xdr:rowOff>117856</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3395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114571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81280</xdr:rowOff>
    </xdr:from>
    <xdr:to>
      <xdr:col>69</xdr:col>
      <xdr:colOff>92075</xdr:colOff>
      <xdr:row>54</xdr:row>
      <xdr:rowOff>145288</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33958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50563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73914</xdr:rowOff>
    </xdr:from>
    <xdr:to>
      <xdr:col>65</xdr:col>
      <xdr:colOff>53975</xdr:colOff>
      <xdr:row>58</xdr:row>
      <xdr:rowOff>4064</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160291</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48768</xdr:rowOff>
    </xdr:from>
    <xdr:to>
      <xdr:col>82</xdr:col>
      <xdr:colOff>158750</xdr:colOff>
      <xdr:row>54</xdr:row>
      <xdr:rowOff>150368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30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65295</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15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76200</xdr:rowOff>
    </xdr:from>
    <xdr:to>
      <xdr:col>78</xdr:col>
      <xdr:colOff>120650</xdr:colOff>
      <xdr:row>55</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16527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67056</xdr:rowOff>
    </xdr:from>
    <xdr:to>
      <xdr:col>74</xdr:col>
      <xdr:colOff>31750</xdr:colOff>
      <xdr:row>54</xdr:row>
      <xdr:rowOff>168656</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32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7383</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09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30480</xdr:rowOff>
    </xdr:from>
    <xdr:to>
      <xdr:col>69</xdr:col>
      <xdr:colOff>142875</xdr:colOff>
      <xdr:row>54</xdr:row>
      <xdr:rowOff>132080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142257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05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94488</xdr:rowOff>
    </xdr:from>
    <xdr:to>
      <xdr:col>65</xdr:col>
      <xdr:colOff>53975</xdr:colOff>
      <xdr:row>55</xdr:row>
      <xdr:rowOff>24638</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35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34815</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12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補助費等は１９．４％となっており、類似団体平均と比較して７ポイント上回り、昨年度と比較して１．９ポイント増加している。</a:t>
          </a:r>
        </a:p>
        <a:p>
          <a:r>
            <a:rPr kumimoji="1" lang="ja-JP" altLang="en-US" sz="1300">
              <a:latin typeface="ＭＳ Ｐゴシック" panose="020B0600070205080204" pitchFamily="50" charset="-128"/>
              <a:ea typeface="ＭＳ Ｐゴシック" panose="020B0600070205080204" pitchFamily="50" charset="-128"/>
            </a:rPr>
            <a:t>　主な要因としては、東埼玉資源環境組合分担金の増額などが挙げられる。</a:t>
          </a:r>
        </a:p>
        <a:p>
          <a:r>
            <a:rPr kumimoji="1" lang="ja-JP" altLang="en-US" sz="1300">
              <a:latin typeface="ＭＳ Ｐゴシック" panose="020B0600070205080204" pitchFamily="50" charset="-128"/>
              <a:ea typeface="ＭＳ Ｐゴシック" panose="020B0600070205080204" pitchFamily="50" charset="-128"/>
            </a:rPr>
            <a:t>　今後においても、経費区分の明確化に努め、適正な補助金等の支出を行っていく。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12700</xdr:rowOff>
    </xdr:from>
    <xdr:to>
      <xdr:col>82</xdr:col>
      <xdr:colOff>107950</xdr:colOff>
      <xdr:row>38</xdr:row>
      <xdr:rowOff>99568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527800"/>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8128</xdr:rowOff>
    </xdr:from>
    <xdr:to>
      <xdr:col>78</xdr:col>
      <xdr:colOff>69850</xdr:colOff>
      <xdr:row>38</xdr:row>
      <xdr:rowOff>12700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5232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156718</xdr:rowOff>
    </xdr:from>
    <xdr:to>
      <xdr:col>73</xdr:col>
      <xdr:colOff>180975</xdr:colOff>
      <xdr:row>38</xdr:row>
      <xdr:rowOff>8128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5003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156718</xdr:rowOff>
    </xdr:from>
    <xdr:to>
      <xdr:col>69</xdr:col>
      <xdr:colOff>92075</xdr:colOff>
      <xdr:row>38</xdr:row>
      <xdr:rowOff>40132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5003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48768</xdr:rowOff>
    </xdr:from>
    <xdr:to>
      <xdr:col>82</xdr:col>
      <xdr:colOff>158750</xdr:colOff>
      <xdr:row>38</xdr:row>
      <xdr:rowOff>150368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20845</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133350</xdr:rowOff>
    </xdr:from>
    <xdr:to>
      <xdr:col>78</xdr:col>
      <xdr:colOff>120650</xdr:colOff>
      <xdr:row>38</xdr:row>
      <xdr:rowOff>63500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48277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128778</xdr:rowOff>
    </xdr:from>
    <xdr:to>
      <xdr:col>74</xdr:col>
      <xdr:colOff>31750</xdr:colOff>
      <xdr:row>38</xdr:row>
      <xdr:rowOff>58928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43705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105918</xdr:rowOff>
    </xdr:from>
    <xdr:to>
      <xdr:col>69</xdr:col>
      <xdr:colOff>142875</xdr:colOff>
      <xdr:row>38</xdr:row>
      <xdr:rowOff>36068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20845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160782</xdr:rowOff>
    </xdr:from>
    <xdr:to>
      <xdr:col>65</xdr:col>
      <xdr:colOff>53975</xdr:colOff>
      <xdr:row>38</xdr:row>
      <xdr:rowOff>90932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75709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公債費は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９．５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％となっており、類似団体平均と比較して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３．７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ポイント下回り、昨年度と比較して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１．４</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主な要因としては、小中学校耐震補強大規模改修事業に係る地方債の償還が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進んだ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ことにより、公債費が減少していることが挙げられる。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今後も、将来的な財政見通しを検証し、後年度の財政負担の平準化に努めることと</a:t>
          </a:r>
          <a:r>
            <a:rPr kumimoji="1" lang="ja-JP" altLang="ja-JP" sz="1200">
              <a:solidFill>
                <a:schemeClr val="dk1"/>
              </a:solidFill>
              <a:effectLst/>
              <a:latin typeface="MingLiU-ExtB" panose="02020500000000000000" pitchFamily="18" charset="-120"/>
              <a:ea typeface="ＭＳ Ｐゴシック" panose="020B0600070205080204" pitchFamily="50" charset="-128"/>
              <a:cs typeface="+mn-cs"/>
            </a:rPr>
            <a:t>する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165100</xdr:rowOff>
    </xdr:from>
    <xdr:to>
      <xdr:col>24</xdr:col>
      <xdr:colOff>25400</xdr:colOff>
      <xdr:row>75</xdr:row>
      <xdr:rowOff>100330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285240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100330</xdr:rowOff>
    </xdr:from>
    <xdr:to>
      <xdr:col>19</xdr:col>
      <xdr:colOff>187325</xdr:colOff>
      <xdr:row>75</xdr:row>
      <xdr:rowOff>123190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29590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85090</xdr:rowOff>
    </xdr:from>
    <xdr:to>
      <xdr:col>15</xdr:col>
      <xdr:colOff>98425</xdr:colOff>
      <xdr:row>75</xdr:row>
      <xdr:rowOff>123190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29438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85090</xdr:rowOff>
    </xdr:from>
    <xdr:to>
      <xdr:col>11</xdr:col>
      <xdr:colOff>9525</xdr:colOff>
      <xdr:row>75</xdr:row>
      <xdr:rowOff>130810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29438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91439</xdr:rowOff>
    </xdr:from>
    <xdr:to>
      <xdr:col>6</xdr:col>
      <xdr:colOff>171450</xdr:colOff>
      <xdr:row>79</xdr:row>
      <xdr:rowOff>21589</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46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6366</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114300</xdr:rowOff>
    </xdr:from>
    <xdr:to>
      <xdr:col>24</xdr:col>
      <xdr:colOff>76200</xdr:colOff>
      <xdr:row>75</xdr:row>
      <xdr:rowOff>44450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130827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49530</xdr:rowOff>
    </xdr:from>
    <xdr:to>
      <xdr:col>20</xdr:col>
      <xdr:colOff>38100</xdr:colOff>
      <xdr:row>75</xdr:row>
      <xdr:rowOff>151130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161307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67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72390</xdr:rowOff>
    </xdr:from>
    <xdr:to>
      <xdr:col>15</xdr:col>
      <xdr:colOff>149225</xdr:colOff>
      <xdr:row>76</xdr:row>
      <xdr:rowOff>2539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12717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34290</xdr:rowOff>
    </xdr:from>
    <xdr:to>
      <xdr:col>11</xdr:col>
      <xdr:colOff>60325</xdr:colOff>
      <xdr:row>75</xdr:row>
      <xdr:rowOff>135890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146067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80010</xdr:rowOff>
    </xdr:from>
    <xdr:to>
      <xdr:col>6</xdr:col>
      <xdr:colOff>171450</xdr:colOff>
      <xdr:row>76</xdr:row>
      <xdr:rowOff>10161</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20337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公債費（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９．５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％）以外では、割合の高い順に</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件費等（２</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物</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件費（２</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．０％）、補助費（１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％）、となっており、これらが財政の硬直化を招く要因となっている。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各経費において、前述の方策を着実に実行し、健全な財政運営に努める。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60706</xdr:rowOff>
    </xdr:from>
    <xdr:to>
      <xdr:col>82</xdr:col>
      <xdr:colOff>107950</xdr:colOff>
      <xdr:row>76</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2919456"/>
          <a:ext cx="8382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19575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878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53848</xdr:rowOff>
    </xdr:from>
    <xdr:to>
      <xdr:col>78</xdr:col>
      <xdr:colOff>69850</xdr:colOff>
      <xdr:row>75</xdr:row>
      <xdr:rowOff>60706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741148"/>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29990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060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53848</xdr:rowOff>
    </xdr:from>
    <xdr:to>
      <xdr:col>73</xdr:col>
      <xdr:colOff>180975</xdr:colOff>
      <xdr:row>74</xdr:row>
      <xdr:rowOff>85852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274114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119142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97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85852</xdr:rowOff>
    </xdr:from>
    <xdr:to>
      <xdr:col>69</xdr:col>
      <xdr:colOff>92075</xdr:colOff>
      <xdr:row>74</xdr:row>
      <xdr:rowOff>154432</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77315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144289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831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25908</xdr:rowOff>
    </xdr:from>
    <xdr:to>
      <xdr:col>65</xdr:col>
      <xdr:colOff>53975</xdr:colOff>
      <xdr:row>74</xdr:row>
      <xdr:rowOff>127508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713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137685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48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30480</xdr:rowOff>
    </xdr:from>
    <xdr:to>
      <xdr:col>82</xdr:col>
      <xdr:colOff>158750</xdr:colOff>
      <xdr:row>76</xdr:row>
      <xdr:rowOff>132080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2557</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9906</xdr:rowOff>
    </xdr:from>
    <xdr:to>
      <xdr:col>78</xdr:col>
      <xdr:colOff>120650</xdr:colOff>
      <xdr:row>75</xdr:row>
      <xdr:rowOff>111506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121683</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637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3048</xdr:rowOff>
    </xdr:from>
    <xdr:to>
      <xdr:col>74</xdr:col>
      <xdr:colOff>31750</xdr:colOff>
      <xdr:row>74</xdr:row>
      <xdr:rowOff>104648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69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114825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45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35052</xdr:rowOff>
    </xdr:from>
    <xdr:to>
      <xdr:col>69</xdr:col>
      <xdr:colOff>142875</xdr:colOff>
      <xdr:row>74</xdr:row>
      <xdr:rowOff>136652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72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146829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49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103632</xdr:rowOff>
    </xdr:from>
    <xdr:to>
      <xdr:col>65</xdr:col>
      <xdr:colOff>53975</xdr:colOff>
      <xdr:row>75</xdr:row>
      <xdr:rowOff>33782</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18559</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87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埼玉県八潮市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152197</xdr:rowOff>
    </xdr:from>
    <xdr:to>
      <xdr:col>29</xdr:col>
      <xdr:colOff>127000</xdr:colOff>
      <xdr:row>20</xdr:row>
      <xdr:rowOff>45288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57372"/>
          <a:ext cx="647700" cy="645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122420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84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45288</xdr:rowOff>
    </xdr:from>
    <xdr:to>
      <xdr:col>26</xdr:col>
      <xdr:colOff>50800</xdr:colOff>
      <xdr:row>20</xdr:row>
      <xdr:rowOff>76886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521913"/>
          <a:ext cx="698500" cy="315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119435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1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76568</xdr:rowOff>
    </xdr:from>
    <xdr:to>
      <xdr:col>22</xdr:col>
      <xdr:colOff>114300</xdr:colOff>
      <xdr:row>20</xdr:row>
      <xdr:rowOff>76886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553193"/>
          <a:ext cx="698500" cy="3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149369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1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76568</xdr:rowOff>
    </xdr:from>
    <xdr:to>
      <xdr:col>18</xdr:col>
      <xdr:colOff>177800</xdr:colOff>
      <xdr:row>20</xdr:row>
      <xdr:rowOff>88951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53193"/>
          <a:ext cx="698500" cy="123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151591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1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36741</xdr:rowOff>
    </xdr:from>
    <xdr:to>
      <xdr:col>15</xdr:col>
      <xdr:colOff>101600</xdr:colOff>
      <xdr:row>18</xdr:row>
      <xdr:rowOff>138341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0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148518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3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101397</xdr:rowOff>
    </xdr:from>
    <xdr:to>
      <xdr:col>29</xdr:col>
      <xdr:colOff>177800</xdr:colOff>
      <xdr:row>20</xdr:row>
      <xdr:rowOff>31547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4065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73474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78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165938</xdr:rowOff>
    </xdr:from>
    <xdr:to>
      <xdr:col>26</xdr:col>
      <xdr:colOff>101600</xdr:colOff>
      <xdr:row>20</xdr:row>
      <xdr:rowOff>96088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711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80865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57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26086</xdr:rowOff>
    </xdr:from>
    <xdr:to>
      <xdr:col>22</xdr:col>
      <xdr:colOff>165100</xdr:colOff>
      <xdr:row>20</xdr:row>
      <xdr:rowOff>127686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502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112463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89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25768</xdr:rowOff>
    </xdr:from>
    <xdr:to>
      <xdr:col>19</xdr:col>
      <xdr:colOff>38100</xdr:colOff>
      <xdr:row>20</xdr:row>
      <xdr:rowOff>127368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502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112145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88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38151</xdr:rowOff>
    </xdr:from>
    <xdr:to>
      <xdr:col>15</xdr:col>
      <xdr:colOff>101600</xdr:colOff>
      <xdr:row>20</xdr:row>
      <xdr:rowOff>139751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5147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124528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601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194992</xdr:rowOff>
    </xdr:from>
    <xdr:to>
      <xdr:col>29</xdr:col>
      <xdr:colOff>127000</xdr:colOff>
      <xdr:row>35</xdr:row>
      <xdr:rowOff>276178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805342"/>
          <a:ext cx="647700" cy="811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260956</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713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179578</xdr:rowOff>
    </xdr:from>
    <xdr:to>
      <xdr:col>26</xdr:col>
      <xdr:colOff>50800</xdr:colOff>
      <xdr:row>35</xdr:row>
      <xdr:rowOff>194992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789928"/>
          <a:ext cx="698500" cy="154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311853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22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179578</xdr:rowOff>
    </xdr:from>
    <xdr:to>
      <xdr:col>22</xdr:col>
      <xdr:colOff>114300</xdr:colOff>
      <xdr:row>35</xdr:row>
      <xdr:rowOff>265107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789928"/>
          <a:ext cx="698500" cy="855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306236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16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265107</xdr:rowOff>
    </xdr:from>
    <xdr:to>
      <xdr:col>18</xdr:col>
      <xdr:colOff>177800</xdr:colOff>
      <xdr:row>35</xdr:row>
      <xdr:rowOff>307757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875457"/>
          <a:ext cx="698500" cy="426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320377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53111</xdr:rowOff>
    </xdr:from>
    <xdr:to>
      <xdr:col>15</xdr:col>
      <xdr:colOff>101600</xdr:colOff>
      <xdr:row>35</xdr:row>
      <xdr:rowOff>154711</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63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164888</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43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225378</xdr:rowOff>
    </xdr:from>
    <xdr:to>
      <xdr:col>29</xdr:col>
      <xdr:colOff>177800</xdr:colOff>
      <xdr:row>35</xdr:row>
      <xdr:rowOff>326978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357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70455</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680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144192</xdr:rowOff>
    </xdr:from>
    <xdr:to>
      <xdr:col>26</xdr:col>
      <xdr:colOff>101600</xdr:colOff>
      <xdr:row>35</xdr:row>
      <xdr:rowOff>245792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7545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255969</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523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128778</xdr:rowOff>
    </xdr:from>
    <xdr:to>
      <xdr:col>22</xdr:col>
      <xdr:colOff>165100</xdr:colOff>
      <xdr:row>35</xdr:row>
      <xdr:rowOff>230378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7391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240555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50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214307</xdr:rowOff>
    </xdr:from>
    <xdr:to>
      <xdr:col>19</xdr:col>
      <xdr:colOff>38100</xdr:colOff>
      <xdr:row>35</xdr:row>
      <xdr:rowOff>315907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24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326084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59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256957</xdr:rowOff>
    </xdr:from>
    <xdr:to>
      <xdr:col>15</xdr:col>
      <xdr:colOff>101600</xdr:colOff>
      <xdr:row>36</xdr:row>
      <xdr:rowOff>15657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67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434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953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埼玉県八潮市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93,655
88,559
18.02
42,775,270
39,307,484
3,204,964
20,334,805
24,068,907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55.4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142361</xdr:rowOff>
    </xdr:from>
    <xdr:to>
      <xdr:col>24</xdr:col>
      <xdr:colOff>63500</xdr:colOff>
      <xdr:row>38</xdr:row>
      <xdr:rowOff>75333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86011"/>
          <a:ext cx="838200" cy="10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57109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75333</xdr:rowOff>
    </xdr:from>
    <xdr:to>
      <xdr:col>19</xdr:col>
      <xdr:colOff>177800</xdr:colOff>
      <xdr:row>38</xdr:row>
      <xdr:rowOff>105655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90433"/>
          <a:ext cx="889000" cy="3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76627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7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100887</xdr:rowOff>
    </xdr:from>
    <xdr:to>
      <xdr:col>15</xdr:col>
      <xdr:colOff>50800</xdr:colOff>
      <xdr:row>38</xdr:row>
      <xdr:rowOff>105655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615987"/>
          <a:ext cx="889000" cy="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95731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100887</xdr:rowOff>
    </xdr:from>
    <xdr:to>
      <xdr:col>10</xdr:col>
      <xdr:colOff>114300</xdr:colOff>
      <xdr:row>38</xdr:row>
      <xdr:rowOff>107173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615987"/>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100483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61174</xdr:rowOff>
    </xdr:from>
    <xdr:to>
      <xdr:col>6</xdr:col>
      <xdr:colOff>38100</xdr:colOff>
      <xdr:row>35</xdr:row>
      <xdr:rowOff>162774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6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7851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837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91561</xdr:rowOff>
    </xdr:from>
    <xdr:to>
      <xdr:col>24</xdr:col>
      <xdr:colOff>114300</xdr:colOff>
      <xdr:row>38</xdr:row>
      <xdr:rowOff>21712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352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69988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1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24533</xdr:rowOff>
    </xdr:from>
    <xdr:to>
      <xdr:col>20</xdr:col>
      <xdr:colOff>38100</xdr:colOff>
      <xdr:row>38</xdr:row>
      <xdr:rowOff>126133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3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117260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32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54855</xdr:rowOff>
    </xdr:from>
    <xdr:to>
      <xdr:col>15</xdr:col>
      <xdr:colOff>101600</xdr:colOff>
      <xdr:row>38</xdr:row>
      <xdr:rowOff>156455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6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147582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6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50087</xdr:rowOff>
    </xdr:from>
    <xdr:to>
      <xdr:col>10</xdr:col>
      <xdr:colOff>165100</xdr:colOff>
      <xdr:row>38</xdr:row>
      <xdr:rowOff>151687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6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142814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5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56373</xdr:rowOff>
    </xdr:from>
    <xdr:to>
      <xdr:col>6</xdr:col>
      <xdr:colOff>38100</xdr:colOff>
      <xdr:row>38</xdr:row>
      <xdr:rowOff>157973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7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149100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6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7409</xdr:rowOff>
    </xdr:from>
    <xdr:to>
      <xdr:col>24</xdr:col>
      <xdr:colOff>63500</xdr:colOff>
      <xdr:row>58</xdr:row>
      <xdr:rowOff>11299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951509"/>
          <a:ext cx="838200" cy="3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131884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904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11299</xdr:rowOff>
    </xdr:from>
    <xdr:to>
      <xdr:col>19</xdr:col>
      <xdr:colOff>177800</xdr:colOff>
      <xdr:row>58</xdr:row>
      <xdr:rowOff>29459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908300" y="9955399"/>
          <a:ext cx="889000" cy="1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93345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1003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29459</xdr:rowOff>
    </xdr:from>
    <xdr:to>
      <xdr:col>15</xdr:col>
      <xdr:colOff>50800</xdr:colOff>
      <xdr:row>58</xdr:row>
      <xdr:rowOff>41977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9973559"/>
          <a:ext cx="889000" cy="1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84991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1002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41977</xdr:rowOff>
    </xdr:from>
    <xdr:to>
      <xdr:col>10</xdr:col>
      <xdr:colOff>114300</xdr:colOff>
      <xdr:row>58</xdr:row>
      <xdr:rowOff>65546</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9986077"/>
          <a:ext cx="889000" cy="23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97245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1004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157754</xdr:rowOff>
    </xdr:from>
    <xdr:to>
      <xdr:col>6</xdr:col>
      <xdr:colOff>38100</xdr:colOff>
      <xdr:row>58</xdr:row>
      <xdr:rowOff>87904</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3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104431</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970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128059</xdr:rowOff>
    </xdr:from>
    <xdr:to>
      <xdr:col>24</xdr:col>
      <xdr:colOff>114300</xdr:colOff>
      <xdr:row>58</xdr:row>
      <xdr:rowOff>58209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0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87436</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68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131949</xdr:rowOff>
    </xdr:from>
    <xdr:to>
      <xdr:col>20</xdr:col>
      <xdr:colOff>38100</xdr:colOff>
      <xdr:row>58</xdr:row>
      <xdr:rowOff>62099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0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78626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967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150109</xdr:rowOff>
    </xdr:from>
    <xdr:to>
      <xdr:col>15</xdr:col>
      <xdr:colOff>101600</xdr:colOff>
      <xdr:row>58</xdr:row>
      <xdr:rowOff>80259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2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96786</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969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162627</xdr:rowOff>
    </xdr:from>
    <xdr:to>
      <xdr:col>10</xdr:col>
      <xdr:colOff>165100</xdr:colOff>
      <xdr:row>58</xdr:row>
      <xdr:rowOff>92777</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3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109304</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971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14746</xdr:rowOff>
    </xdr:from>
    <xdr:to>
      <xdr:col>6</xdr:col>
      <xdr:colOff>38100</xdr:colOff>
      <xdr:row>58</xdr:row>
      <xdr:rowOff>116346</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5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107473</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05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141681</xdr:rowOff>
    </xdr:from>
    <xdr:to>
      <xdr:col>24</xdr:col>
      <xdr:colOff>63500</xdr:colOff>
      <xdr:row>78</xdr:row>
      <xdr:rowOff>143396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3797300" y="13514781"/>
          <a:ext cx="8382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140729</xdr:rowOff>
    </xdr:from>
    <xdr:to>
      <xdr:col>19</xdr:col>
      <xdr:colOff>177800</xdr:colOff>
      <xdr:row>78</xdr:row>
      <xdr:rowOff>141681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908300" y="13513829"/>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112462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140729</xdr:rowOff>
    </xdr:from>
    <xdr:to>
      <xdr:col>15</xdr:col>
      <xdr:colOff>50800</xdr:colOff>
      <xdr:row>78</xdr:row>
      <xdr:rowOff>143129</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513829"/>
          <a:ext cx="8890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143129</xdr:rowOff>
    </xdr:from>
    <xdr:to>
      <xdr:col>10</xdr:col>
      <xdr:colOff>114300</xdr:colOff>
      <xdr:row>79</xdr:row>
      <xdr:rowOff>2845</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516229"/>
          <a:ext cx="889000" cy="3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33007</xdr:rowOff>
    </xdr:from>
    <xdr:to>
      <xdr:col>6</xdr:col>
      <xdr:colOff>38100</xdr:colOff>
      <xdr:row>77</xdr:row>
      <xdr:rowOff>134607</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23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151134</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009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92596</xdr:rowOff>
    </xdr:from>
    <xdr:to>
      <xdr:col>24</xdr:col>
      <xdr:colOff>114300</xdr:colOff>
      <xdr:row>79</xdr:row>
      <xdr:rowOff>22746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46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7523</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80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90881</xdr:rowOff>
    </xdr:from>
    <xdr:to>
      <xdr:col>20</xdr:col>
      <xdr:colOff>38100</xdr:colOff>
      <xdr:row>79</xdr:row>
      <xdr:rowOff>21031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46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12158</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556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89929</xdr:rowOff>
    </xdr:from>
    <xdr:to>
      <xdr:col>15</xdr:col>
      <xdr:colOff>101600</xdr:colOff>
      <xdr:row>79</xdr:row>
      <xdr:rowOff>20079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6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11206</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55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92329</xdr:rowOff>
    </xdr:from>
    <xdr:to>
      <xdr:col>10</xdr:col>
      <xdr:colOff>165100</xdr:colOff>
      <xdr:row>79</xdr:row>
      <xdr:rowOff>22479</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6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13606</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5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123495</xdr:rowOff>
    </xdr:from>
    <xdr:to>
      <xdr:col>6</xdr:col>
      <xdr:colOff>38100</xdr:colOff>
      <xdr:row>79</xdr:row>
      <xdr:rowOff>53645</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9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44772</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89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52208</xdr:rowOff>
    </xdr:from>
    <xdr:to>
      <xdr:col>24</xdr:col>
      <xdr:colOff>62865</xdr:colOff>
      <xdr:row>97</xdr:row>
      <xdr:rowOff>131425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654158"/>
          <a:ext cx="1270" cy="1107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135252</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76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131425</xdr:rowOff>
    </xdr:from>
    <xdr:to>
      <xdr:col>24</xdr:col>
      <xdr:colOff>152400</xdr:colOff>
      <xdr:row>97</xdr:row>
      <xdr:rowOff>131425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76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170335</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429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52208</xdr:rowOff>
    </xdr:from>
    <xdr:to>
      <xdr:col>24</xdr:col>
      <xdr:colOff>152400</xdr:colOff>
      <xdr:row>91</xdr:row>
      <xdr:rowOff>52208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654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131425</xdr:rowOff>
    </xdr:from>
    <xdr:to>
      <xdr:col>24</xdr:col>
      <xdr:colOff>63500</xdr:colOff>
      <xdr:row>97</xdr:row>
      <xdr:rowOff>151580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762075"/>
          <a:ext cx="838200" cy="2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78280</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1945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55403</xdr:rowOff>
    </xdr:from>
    <xdr:to>
      <xdr:col>24</xdr:col>
      <xdr:colOff>114300</xdr:colOff>
      <xdr:row>95</xdr:row>
      <xdr:rowOff>157003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34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147069</xdr:rowOff>
    </xdr:from>
    <xdr:to>
      <xdr:col>19</xdr:col>
      <xdr:colOff>177800</xdr:colOff>
      <xdr:row>97</xdr:row>
      <xdr:rowOff>151580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908300" y="16777719"/>
          <a:ext cx="889000" cy="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129332</xdr:rowOff>
    </xdr:from>
    <xdr:to>
      <xdr:col>20</xdr:col>
      <xdr:colOff>38100</xdr:colOff>
      <xdr:row>96</xdr:row>
      <xdr:rowOff>59482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1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76009</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19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47346</xdr:rowOff>
    </xdr:from>
    <xdr:to>
      <xdr:col>15</xdr:col>
      <xdr:colOff>50800</xdr:colOff>
      <xdr:row>97</xdr:row>
      <xdr:rowOff>147069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6677996"/>
          <a:ext cx="889000" cy="9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21036</xdr:rowOff>
    </xdr:from>
    <xdr:to>
      <xdr:col>15</xdr:col>
      <xdr:colOff>101600</xdr:colOff>
      <xdr:row>96</xdr:row>
      <xdr:rowOff>122636</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48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139163</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795" y="1625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47346</xdr:rowOff>
    </xdr:from>
    <xdr:to>
      <xdr:col>10</xdr:col>
      <xdr:colOff>114300</xdr:colOff>
      <xdr:row>98</xdr:row>
      <xdr:rowOff>44252</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677996"/>
          <a:ext cx="889000" cy="16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96314</xdr:rowOff>
    </xdr:from>
    <xdr:to>
      <xdr:col>10</xdr:col>
      <xdr:colOff>165100</xdr:colOff>
      <xdr:row>96</xdr:row>
      <xdr:rowOff>26464</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3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42991</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795" y="16159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99248</xdr:rowOff>
    </xdr:from>
    <xdr:to>
      <xdr:col>6</xdr:col>
      <xdr:colOff>38100</xdr:colOff>
      <xdr:row>97</xdr:row>
      <xdr:rowOff>29398</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5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45925</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30795" y="1633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80625</xdr:rowOff>
    </xdr:from>
    <xdr:to>
      <xdr:col>24</xdr:col>
      <xdr:colOff>114300</xdr:colOff>
      <xdr:row>98</xdr:row>
      <xdr:rowOff>10775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71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167002</xdr:rowOff>
    </xdr:from>
    <xdr:ext cx="534377"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62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100780</xdr:rowOff>
    </xdr:from>
    <xdr:to>
      <xdr:col>20</xdr:col>
      <xdr:colOff>38100</xdr:colOff>
      <xdr:row>98</xdr:row>
      <xdr:rowOff>30930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73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22057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530111" y="1682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96269</xdr:rowOff>
    </xdr:from>
    <xdr:to>
      <xdr:col>15</xdr:col>
      <xdr:colOff>101600</xdr:colOff>
      <xdr:row>98</xdr:row>
      <xdr:rowOff>26419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72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17546</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681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167996</xdr:rowOff>
    </xdr:from>
    <xdr:to>
      <xdr:col>10</xdr:col>
      <xdr:colOff>165100</xdr:colOff>
      <xdr:row>97</xdr:row>
      <xdr:rowOff>98146</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62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89273</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671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164902</xdr:rowOff>
    </xdr:from>
    <xdr:to>
      <xdr:col>6</xdr:col>
      <xdr:colOff>38100</xdr:colOff>
      <xdr:row>98</xdr:row>
      <xdr:rowOff>95052</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79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86179</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688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112908</xdr:rowOff>
    </xdr:from>
    <xdr:to>
      <xdr:col>55</xdr:col>
      <xdr:colOff>0</xdr:colOff>
      <xdr:row>35</xdr:row>
      <xdr:rowOff>142100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113658"/>
          <a:ext cx="838200" cy="2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64180</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36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142100</xdr:rowOff>
    </xdr:from>
    <xdr:to>
      <xdr:col>50</xdr:col>
      <xdr:colOff>114300</xdr:colOff>
      <xdr:row>36</xdr:row>
      <xdr:rowOff>9520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142850"/>
          <a:ext cx="889000" cy="3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5628</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34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9520</xdr:rowOff>
    </xdr:from>
    <xdr:to>
      <xdr:col>45</xdr:col>
      <xdr:colOff>177800</xdr:colOff>
      <xdr:row>36</xdr:row>
      <xdr:rowOff>79449</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181720"/>
          <a:ext cx="889000" cy="6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166357</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26543</xdr:rowOff>
    </xdr:from>
    <xdr:to>
      <xdr:col>41</xdr:col>
      <xdr:colOff>50800</xdr:colOff>
      <xdr:row>36</xdr:row>
      <xdr:rowOff>79449</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512943"/>
          <a:ext cx="889000" cy="738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34668</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3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34866</xdr:rowOff>
    </xdr:from>
    <xdr:to>
      <xdr:col>36</xdr:col>
      <xdr:colOff>165100</xdr:colOff>
      <xdr:row>31</xdr:row>
      <xdr:rowOff>136466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34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152993</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12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62108</xdr:rowOff>
    </xdr:from>
    <xdr:to>
      <xdr:col>55</xdr:col>
      <xdr:colOff>50800</xdr:colOff>
      <xdr:row>35</xdr:row>
      <xdr:rowOff>163708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06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84985</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591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91300</xdr:rowOff>
    </xdr:from>
    <xdr:to>
      <xdr:col>50</xdr:col>
      <xdr:colOff>165100</xdr:colOff>
      <xdr:row>36</xdr:row>
      <xdr:rowOff>21450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09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37977</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586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130170</xdr:rowOff>
    </xdr:from>
    <xdr:to>
      <xdr:col>46</xdr:col>
      <xdr:colOff>38100</xdr:colOff>
      <xdr:row>36</xdr:row>
      <xdr:rowOff>60320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13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76847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590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28649</xdr:rowOff>
    </xdr:from>
    <xdr:to>
      <xdr:col>41</xdr:col>
      <xdr:colOff>101600</xdr:colOff>
      <xdr:row>36</xdr:row>
      <xdr:rowOff>130249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20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146776</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597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147193</xdr:rowOff>
    </xdr:from>
    <xdr:to>
      <xdr:col>36</xdr:col>
      <xdr:colOff>165100</xdr:colOff>
      <xdr:row>32</xdr:row>
      <xdr:rowOff>77343</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46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68470</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554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5828</xdr:rowOff>
    </xdr:from>
    <xdr:to>
      <xdr:col>55</xdr:col>
      <xdr:colOff>0</xdr:colOff>
      <xdr:row>57</xdr:row>
      <xdr:rowOff>21176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9639300" y="9264128"/>
          <a:ext cx="838200" cy="52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35163</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464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5828</xdr:rowOff>
    </xdr:from>
    <xdr:to>
      <xdr:col>50</xdr:col>
      <xdr:colOff>114300</xdr:colOff>
      <xdr:row>54</xdr:row>
      <xdr:rowOff>149182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8750300" y="9264128"/>
          <a:ext cx="889000" cy="143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154608</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75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149182</xdr:rowOff>
    </xdr:from>
    <xdr:to>
      <xdr:col>45</xdr:col>
      <xdr:colOff>177800</xdr:colOff>
      <xdr:row>56</xdr:row>
      <xdr:rowOff>161167</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9407482"/>
          <a:ext cx="889000" cy="35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171014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77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161167</xdr:rowOff>
    </xdr:from>
    <xdr:to>
      <xdr:col>41</xdr:col>
      <xdr:colOff>50800</xdr:colOff>
      <xdr:row>58</xdr:row>
      <xdr:rowOff>22515</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6972300" y="9762367"/>
          <a:ext cx="889000" cy="204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8962</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43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139747</xdr:rowOff>
    </xdr:from>
    <xdr:to>
      <xdr:col>36</xdr:col>
      <xdr:colOff>165100</xdr:colOff>
      <xdr:row>55</xdr:row>
      <xdr:rowOff>69897</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398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86424</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17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141826</xdr:rowOff>
    </xdr:from>
    <xdr:to>
      <xdr:col>55</xdr:col>
      <xdr:colOff>50800</xdr:colOff>
      <xdr:row>57</xdr:row>
      <xdr:rowOff>71976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74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120253</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721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126478</xdr:rowOff>
    </xdr:from>
    <xdr:to>
      <xdr:col>50</xdr:col>
      <xdr:colOff>165100</xdr:colOff>
      <xdr:row>54</xdr:row>
      <xdr:rowOff>56628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21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73155</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898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98382</xdr:rowOff>
    </xdr:from>
    <xdr:to>
      <xdr:col>46</xdr:col>
      <xdr:colOff>38100</xdr:colOff>
      <xdr:row>55</xdr:row>
      <xdr:rowOff>28532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35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45059</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13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110367</xdr:rowOff>
    </xdr:from>
    <xdr:to>
      <xdr:col>41</xdr:col>
      <xdr:colOff>101600</xdr:colOff>
      <xdr:row>57</xdr:row>
      <xdr:rowOff>40517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71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31644</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80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143165</xdr:rowOff>
    </xdr:from>
    <xdr:to>
      <xdr:col>36</xdr:col>
      <xdr:colOff>165100</xdr:colOff>
      <xdr:row>58</xdr:row>
      <xdr:rowOff>73315</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91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64442</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10008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124955</xdr:rowOff>
    </xdr:from>
    <xdr:to>
      <xdr:col>55</xdr:col>
      <xdr:colOff>0</xdr:colOff>
      <xdr:row>77</xdr:row>
      <xdr:rowOff>167284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3155155"/>
          <a:ext cx="838200" cy="21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51325</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252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98134</xdr:rowOff>
    </xdr:from>
    <xdr:to>
      <xdr:col>50</xdr:col>
      <xdr:colOff>114300</xdr:colOff>
      <xdr:row>77</xdr:row>
      <xdr:rowOff>167284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3299784"/>
          <a:ext cx="889000" cy="69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41152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41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56966</xdr:rowOff>
    </xdr:from>
    <xdr:to>
      <xdr:col>45</xdr:col>
      <xdr:colOff>177800</xdr:colOff>
      <xdr:row>77</xdr:row>
      <xdr:rowOff>98134</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3258616"/>
          <a:ext cx="889000" cy="4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64812</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43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56966</xdr:rowOff>
    </xdr:from>
    <xdr:to>
      <xdr:col>41</xdr:col>
      <xdr:colOff>50800</xdr:colOff>
      <xdr:row>78</xdr:row>
      <xdr:rowOff>102857</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972300" y="13258616"/>
          <a:ext cx="889000" cy="21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42715</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41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164167</xdr:rowOff>
    </xdr:from>
    <xdr:to>
      <xdr:col>36</xdr:col>
      <xdr:colOff>165100</xdr:colOff>
      <xdr:row>77</xdr:row>
      <xdr:rowOff>94317</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19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110844</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96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74155</xdr:rowOff>
    </xdr:from>
    <xdr:to>
      <xdr:col>55</xdr:col>
      <xdr:colOff>50800</xdr:colOff>
      <xdr:row>77</xdr:row>
      <xdr:rowOff>4305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10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97032</xdr:rowOff>
    </xdr:from>
    <xdr:ext cx="534377"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295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116484</xdr:rowOff>
    </xdr:from>
    <xdr:to>
      <xdr:col>50</xdr:col>
      <xdr:colOff>165100</xdr:colOff>
      <xdr:row>78</xdr:row>
      <xdr:rowOff>46634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31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63161</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372111" y="1309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47334</xdr:rowOff>
    </xdr:from>
    <xdr:to>
      <xdr:col>46</xdr:col>
      <xdr:colOff>38100</xdr:colOff>
      <xdr:row>77</xdr:row>
      <xdr:rowOff>148934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2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165461</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483111" y="1302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6166</xdr:rowOff>
    </xdr:from>
    <xdr:to>
      <xdr:col>41</xdr:col>
      <xdr:colOff>101600</xdr:colOff>
      <xdr:row>77</xdr:row>
      <xdr:rowOff>107766</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20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124293</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298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52057</xdr:rowOff>
    </xdr:from>
    <xdr:to>
      <xdr:col>36</xdr:col>
      <xdr:colOff>165100</xdr:colOff>
      <xdr:row>78</xdr:row>
      <xdr:rowOff>153657</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42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144784</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37428" y="1351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137083</xdr:rowOff>
    </xdr:from>
    <xdr:to>
      <xdr:col>55</xdr:col>
      <xdr:colOff>0</xdr:colOff>
      <xdr:row>98</xdr:row>
      <xdr:rowOff>66726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9639300" y="16081933"/>
          <a:ext cx="838200" cy="786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162222</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449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137083</xdr:rowOff>
    </xdr:from>
    <xdr:to>
      <xdr:col>50</xdr:col>
      <xdr:colOff>114300</xdr:colOff>
      <xdr:row>96</xdr:row>
      <xdr:rowOff>47473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8750300" y="16081933"/>
          <a:ext cx="889000" cy="424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90264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72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47473</xdr:rowOff>
    </xdr:from>
    <xdr:to>
      <xdr:col>45</xdr:col>
      <xdr:colOff>177800</xdr:colOff>
      <xdr:row>97</xdr:row>
      <xdr:rowOff>141987</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7861300" y="16506673"/>
          <a:ext cx="889000" cy="26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95483</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72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141987</xdr:rowOff>
    </xdr:from>
    <xdr:to>
      <xdr:col>41</xdr:col>
      <xdr:colOff>50800</xdr:colOff>
      <xdr:row>98</xdr:row>
      <xdr:rowOff>77127</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6772637"/>
          <a:ext cx="889000" cy="106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124020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161886</xdr:rowOff>
    </xdr:from>
    <xdr:to>
      <xdr:col>36</xdr:col>
      <xdr:colOff>165100</xdr:colOff>
      <xdr:row>96</xdr:row>
      <xdr:rowOff>92036</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449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108563</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22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15926</xdr:rowOff>
    </xdr:from>
    <xdr:to>
      <xdr:col>55</xdr:col>
      <xdr:colOff>50800</xdr:colOff>
      <xdr:row>98</xdr:row>
      <xdr:rowOff>117526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81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102303</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73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86283</xdr:rowOff>
    </xdr:from>
    <xdr:to>
      <xdr:col>50</xdr:col>
      <xdr:colOff>165100</xdr:colOff>
      <xdr:row>94</xdr:row>
      <xdr:rowOff>16433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03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32960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580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168123</xdr:rowOff>
    </xdr:from>
    <xdr:to>
      <xdr:col>46</xdr:col>
      <xdr:colOff>38100</xdr:colOff>
      <xdr:row>96</xdr:row>
      <xdr:rowOff>98273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45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114800</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23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91187</xdr:rowOff>
    </xdr:from>
    <xdr:to>
      <xdr:col>41</xdr:col>
      <xdr:colOff>101600</xdr:colOff>
      <xdr:row>98</xdr:row>
      <xdr:rowOff>21337</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72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12464</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81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26327</xdr:rowOff>
    </xdr:from>
    <xdr:to>
      <xdr:col>36</xdr:col>
      <xdr:colOff>165100</xdr:colOff>
      <xdr:row>98</xdr:row>
      <xdr:rowOff>127927</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82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119054</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92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98835</xdr:rowOff>
    </xdr:from>
    <xdr:to>
      <xdr:col>71</xdr:col>
      <xdr:colOff>177800</xdr:colOff>
      <xdr:row>39</xdr:row>
      <xdr:rowOff>98878</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785385"/>
          <a:ext cx="889000" cy="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134718</xdr:rowOff>
    </xdr:from>
    <xdr:to>
      <xdr:col>67</xdr:col>
      <xdr:colOff>101600</xdr:colOff>
      <xdr:row>39</xdr:row>
      <xdr:rowOff>64868</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64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81395</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42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249299"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69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48035</xdr:rowOff>
    </xdr:from>
    <xdr:to>
      <xdr:col>67</xdr:col>
      <xdr:colOff>101600</xdr:colOff>
      <xdr:row>39</xdr:row>
      <xdr:rowOff>149635</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73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140762</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89650" y="68273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35065</xdr:rowOff>
    </xdr:from>
    <xdr:to>
      <xdr:col>85</xdr:col>
      <xdr:colOff>127000</xdr:colOff>
      <xdr:row>77</xdr:row>
      <xdr:rowOff>77432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236715"/>
          <a:ext cx="838200" cy="4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83138</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94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23140</xdr:rowOff>
    </xdr:from>
    <xdr:to>
      <xdr:col>81</xdr:col>
      <xdr:colOff>50800</xdr:colOff>
      <xdr:row>77</xdr:row>
      <xdr:rowOff>35065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3224790"/>
          <a:ext cx="889000" cy="1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2684</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8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23140</xdr:rowOff>
    </xdr:from>
    <xdr:to>
      <xdr:col>76</xdr:col>
      <xdr:colOff>114300</xdr:colOff>
      <xdr:row>77</xdr:row>
      <xdr:rowOff>25552</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224790"/>
          <a:ext cx="889000" cy="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166781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25552</xdr:rowOff>
    </xdr:from>
    <xdr:to>
      <xdr:col>71</xdr:col>
      <xdr:colOff>177800</xdr:colOff>
      <xdr:row>77</xdr:row>
      <xdr:rowOff>25984</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227202"/>
          <a:ext cx="889000" cy="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171213</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154280</xdr:rowOff>
    </xdr:from>
    <xdr:to>
      <xdr:col>67</xdr:col>
      <xdr:colOff>101600</xdr:colOff>
      <xdr:row>75</xdr:row>
      <xdr:rowOff>84430</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284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100957</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61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26632</xdr:rowOff>
    </xdr:from>
    <xdr:to>
      <xdr:col>85</xdr:col>
      <xdr:colOff>177800</xdr:colOff>
      <xdr:row>77</xdr:row>
      <xdr:rowOff>128232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22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5059</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206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155715</xdr:rowOff>
    </xdr:from>
    <xdr:to>
      <xdr:col>81</xdr:col>
      <xdr:colOff>101600</xdr:colOff>
      <xdr:row>77</xdr:row>
      <xdr:rowOff>85865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18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76992</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27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143790</xdr:rowOff>
    </xdr:from>
    <xdr:to>
      <xdr:col>76</xdr:col>
      <xdr:colOff>165100</xdr:colOff>
      <xdr:row>77</xdr:row>
      <xdr:rowOff>73940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1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65067</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26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146202</xdr:rowOff>
    </xdr:from>
    <xdr:to>
      <xdr:col>72</xdr:col>
      <xdr:colOff>38100</xdr:colOff>
      <xdr:row>77</xdr:row>
      <xdr:rowOff>76352</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17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67479</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26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146634</xdr:rowOff>
    </xdr:from>
    <xdr:to>
      <xdr:col>67</xdr:col>
      <xdr:colOff>101600</xdr:colOff>
      <xdr:row>77</xdr:row>
      <xdr:rowOff>76784</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17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67911</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269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63832</xdr:rowOff>
    </xdr:from>
    <xdr:to>
      <xdr:col>85</xdr:col>
      <xdr:colOff>127000</xdr:colOff>
      <xdr:row>97</xdr:row>
      <xdr:rowOff>128096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694482"/>
          <a:ext cx="838200" cy="6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541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63832</xdr:rowOff>
    </xdr:from>
    <xdr:to>
      <xdr:col>81</xdr:col>
      <xdr:colOff>50800</xdr:colOff>
      <xdr:row>97</xdr:row>
      <xdr:rowOff>149585</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694482"/>
          <a:ext cx="889000" cy="8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5824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80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129001</xdr:rowOff>
    </xdr:from>
    <xdr:to>
      <xdr:col>76</xdr:col>
      <xdr:colOff>114300</xdr:colOff>
      <xdr:row>97</xdr:row>
      <xdr:rowOff>149585</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759651"/>
          <a:ext cx="889000" cy="2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16631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129001</xdr:rowOff>
    </xdr:from>
    <xdr:to>
      <xdr:col>71</xdr:col>
      <xdr:colOff>177800</xdr:colOff>
      <xdr:row>98</xdr:row>
      <xdr:rowOff>36144</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759651"/>
          <a:ext cx="889000" cy="7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170615</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115646</xdr:rowOff>
    </xdr:from>
    <xdr:to>
      <xdr:col>67</xdr:col>
      <xdr:colOff>101600</xdr:colOff>
      <xdr:row>98</xdr:row>
      <xdr:rowOff>45796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74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62323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52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77296</xdr:rowOff>
    </xdr:from>
    <xdr:to>
      <xdr:col>85</xdr:col>
      <xdr:colOff>177800</xdr:colOff>
      <xdr:row>98</xdr:row>
      <xdr:rowOff>7446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70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55723</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686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13032</xdr:rowOff>
    </xdr:from>
    <xdr:to>
      <xdr:col>81</xdr:col>
      <xdr:colOff>101600</xdr:colOff>
      <xdr:row>97</xdr:row>
      <xdr:rowOff>114632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64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131159</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41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98785</xdr:rowOff>
    </xdr:from>
    <xdr:to>
      <xdr:col>76</xdr:col>
      <xdr:colOff>165100</xdr:colOff>
      <xdr:row>98</xdr:row>
      <xdr:rowOff>28935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72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20062</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82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78201</xdr:rowOff>
    </xdr:from>
    <xdr:to>
      <xdr:col>72</xdr:col>
      <xdr:colOff>38100</xdr:colOff>
      <xdr:row>98</xdr:row>
      <xdr:rowOff>8351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70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170928</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801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156794</xdr:rowOff>
    </xdr:from>
    <xdr:to>
      <xdr:col>67</xdr:col>
      <xdr:colOff>101600</xdr:colOff>
      <xdr:row>98</xdr:row>
      <xdr:rowOff>86944</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78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78071</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88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124350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9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122826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109237</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169418</xdr:rowOff>
    </xdr:from>
    <xdr:to>
      <xdr:col>98</xdr:col>
      <xdr:colOff>38100</xdr:colOff>
      <xdr:row>36</xdr:row>
      <xdr:rowOff>99568</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17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116095</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594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112040</xdr:rowOff>
    </xdr:from>
    <xdr:to>
      <xdr:col>116</xdr:col>
      <xdr:colOff>63500</xdr:colOff>
      <xdr:row>58</xdr:row>
      <xdr:rowOff>113480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056140"/>
          <a:ext cx="838200" cy="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110874</xdr:rowOff>
    </xdr:from>
    <xdr:to>
      <xdr:col>111</xdr:col>
      <xdr:colOff>177800</xdr:colOff>
      <xdr:row>58</xdr:row>
      <xdr:rowOff>112040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054974"/>
          <a:ext cx="889000" cy="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110256</xdr:rowOff>
    </xdr:from>
    <xdr:to>
      <xdr:col>107</xdr:col>
      <xdr:colOff>50800</xdr:colOff>
      <xdr:row>58</xdr:row>
      <xdr:rowOff>110874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054356"/>
          <a:ext cx="889000" cy="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107673</xdr:rowOff>
    </xdr:from>
    <xdr:to>
      <xdr:col>102</xdr:col>
      <xdr:colOff>114300</xdr:colOff>
      <xdr:row>58</xdr:row>
      <xdr:rowOff>110256</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051773"/>
          <a:ext cx="889000" cy="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133523</xdr:rowOff>
    </xdr:from>
    <xdr:to>
      <xdr:col>98</xdr:col>
      <xdr:colOff>38100</xdr:colOff>
      <xdr:row>58</xdr:row>
      <xdr:rowOff>63673</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90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80200</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681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62680</xdr:rowOff>
    </xdr:from>
    <xdr:to>
      <xdr:col>116</xdr:col>
      <xdr:colOff>114300</xdr:colOff>
      <xdr:row>58</xdr:row>
      <xdr:rowOff>164280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0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16967</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61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61240</xdr:rowOff>
    </xdr:from>
    <xdr:to>
      <xdr:col>112</xdr:col>
      <xdr:colOff>38100</xdr:colOff>
      <xdr:row>58</xdr:row>
      <xdr:rowOff>162840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0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153967</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1009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60074</xdr:rowOff>
    </xdr:from>
    <xdr:to>
      <xdr:col>107</xdr:col>
      <xdr:colOff>101600</xdr:colOff>
      <xdr:row>58</xdr:row>
      <xdr:rowOff>161674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0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152801</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10096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59456</xdr:rowOff>
    </xdr:from>
    <xdr:to>
      <xdr:col>102</xdr:col>
      <xdr:colOff>165100</xdr:colOff>
      <xdr:row>58</xdr:row>
      <xdr:rowOff>161056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0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152183</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10096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56873</xdr:rowOff>
    </xdr:from>
    <xdr:to>
      <xdr:col>98</xdr:col>
      <xdr:colOff>38100</xdr:colOff>
      <xdr:row>58</xdr:row>
      <xdr:rowOff>158473</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0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149600</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10093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160389</xdr:rowOff>
    </xdr:from>
    <xdr:to>
      <xdr:col>116</xdr:col>
      <xdr:colOff>63500</xdr:colOff>
      <xdr:row>77</xdr:row>
      <xdr:rowOff>788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1323300" y="13190589"/>
          <a:ext cx="838200" cy="1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136123</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651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160389</xdr:rowOff>
    </xdr:from>
    <xdr:to>
      <xdr:col>111</xdr:col>
      <xdr:colOff>177800</xdr:colOff>
      <xdr:row>77</xdr:row>
      <xdr:rowOff>11340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3190589"/>
          <a:ext cx="889000" cy="2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85145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60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11340</xdr:rowOff>
    </xdr:from>
    <xdr:to>
      <xdr:col>107</xdr:col>
      <xdr:colOff>50800</xdr:colOff>
      <xdr:row>77</xdr:row>
      <xdr:rowOff>40602</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212990"/>
          <a:ext cx="889000" cy="2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164660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68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164885</xdr:rowOff>
    </xdr:from>
    <xdr:to>
      <xdr:col>102</xdr:col>
      <xdr:colOff>114300</xdr:colOff>
      <xdr:row>77</xdr:row>
      <xdr:rowOff>40602</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3195085"/>
          <a:ext cx="889000" cy="47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26776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71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158547</xdr:rowOff>
    </xdr:from>
    <xdr:to>
      <xdr:col>98</xdr:col>
      <xdr:colOff>38100</xdr:colOff>
      <xdr:row>74</xdr:row>
      <xdr:rowOff>88697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674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105224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44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121438</xdr:rowOff>
    </xdr:from>
    <xdr:to>
      <xdr:col>116</xdr:col>
      <xdr:colOff>114300</xdr:colOff>
      <xdr:row>77</xdr:row>
      <xdr:rowOff>51588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15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99865</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313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109589</xdr:rowOff>
    </xdr:from>
    <xdr:to>
      <xdr:col>112</xdr:col>
      <xdr:colOff>38100</xdr:colOff>
      <xdr:row>77</xdr:row>
      <xdr:rowOff>39739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13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30866</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23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131990</xdr:rowOff>
    </xdr:from>
    <xdr:to>
      <xdr:col>107</xdr:col>
      <xdr:colOff>101600</xdr:colOff>
      <xdr:row>77</xdr:row>
      <xdr:rowOff>62140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16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53267</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25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161252</xdr:rowOff>
    </xdr:from>
    <xdr:to>
      <xdr:col>102</xdr:col>
      <xdr:colOff>165100</xdr:colOff>
      <xdr:row>77</xdr:row>
      <xdr:rowOff>91402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19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82529</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28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114085</xdr:rowOff>
    </xdr:from>
    <xdr:to>
      <xdr:col>98</xdr:col>
      <xdr:colOff>38100</xdr:colOff>
      <xdr:row>77</xdr:row>
      <xdr:rowOff>44235</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1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35362</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23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歳出決算総額は、住民一人当たり４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７０５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円となっている。主な構成項目である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扶助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費は、住民一人当たり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８３，５８６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円となっており、前年度から比較すると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２，６４５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障がい福祉サービス給付費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の増などが主な要因として挙げられる。また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補助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費においては住民一人当たり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８１，０１６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円となっており、前年度と比較すると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３，８３１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円増加した。これは、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物価高騰対応重点支援給付金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の経費が増加したこと等が要因として挙</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げられる。今後も、令和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８</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年度から令和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１２</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年度までを取組期間とする「八潮市行政改革</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方針</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」に基づき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経費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埼玉県八潮市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93,655
88,559
18.02
42,775,270
39,307,484
3,204,964
20,334,805
24,068,907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55.4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15799</xdr:rowOff>
    </xdr:from>
    <xdr:to>
      <xdr:col>24</xdr:col>
      <xdr:colOff>63500</xdr:colOff>
      <xdr:row>37</xdr:row>
      <xdr:rowOff>52375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359449"/>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3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15799</xdr:rowOff>
    </xdr:from>
    <xdr:to>
      <xdr:col>19</xdr:col>
      <xdr:colOff>177800</xdr:colOff>
      <xdr:row>37</xdr:row>
      <xdr:rowOff>44602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359449"/>
          <a:ext cx="889000" cy="2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121988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7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44602</xdr:rowOff>
    </xdr:from>
    <xdr:to>
      <xdr:col>15</xdr:col>
      <xdr:colOff>50800</xdr:colOff>
      <xdr:row>37</xdr:row>
      <xdr:rowOff>62433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388252"/>
          <a:ext cx="8890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147134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31801</xdr:rowOff>
    </xdr:from>
    <xdr:to>
      <xdr:col>10</xdr:col>
      <xdr:colOff>114300</xdr:colOff>
      <xdr:row>37</xdr:row>
      <xdr:rowOff>62433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375451"/>
          <a:ext cx="8890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134332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141478</xdr:rowOff>
    </xdr:from>
    <xdr:to>
      <xdr:col>6</xdr:col>
      <xdr:colOff>38100</xdr:colOff>
      <xdr:row>35</xdr:row>
      <xdr:rowOff>71628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88155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4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1575</xdr:rowOff>
    </xdr:from>
    <xdr:to>
      <xdr:col>24</xdr:col>
      <xdr:colOff>114300</xdr:colOff>
      <xdr:row>37</xdr:row>
      <xdr:rowOff>103175</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3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151452</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323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136449</xdr:rowOff>
    </xdr:from>
    <xdr:to>
      <xdr:col>20</xdr:col>
      <xdr:colOff>38100</xdr:colOff>
      <xdr:row>37</xdr:row>
      <xdr:rowOff>66599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30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57726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401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165252</xdr:rowOff>
    </xdr:from>
    <xdr:to>
      <xdr:col>15</xdr:col>
      <xdr:colOff>101600</xdr:colOff>
      <xdr:row>37</xdr:row>
      <xdr:rowOff>95402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33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86529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430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11633</xdr:rowOff>
    </xdr:from>
    <xdr:to>
      <xdr:col>10</xdr:col>
      <xdr:colOff>165100</xdr:colOff>
      <xdr:row>37</xdr:row>
      <xdr:rowOff>113233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35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104360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448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152451</xdr:rowOff>
    </xdr:from>
    <xdr:to>
      <xdr:col>6</xdr:col>
      <xdr:colOff>38100</xdr:colOff>
      <xdr:row>37</xdr:row>
      <xdr:rowOff>82601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32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73728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417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114215</xdr:rowOff>
    </xdr:from>
    <xdr:to>
      <xdr:col>24</xdr:col>
      <xdr:colOff>63500</xdr:colOff>
      <xdr:row>57</xdr:row>
      <xdr:rowOff>14114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372515"/>
          <a:ext cx="838200" cy="414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128458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58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114215</xdr:rowOff>
    </xdr:from>
    <xdr:to>
      <xdr:col>19</xdr:col>
      <xdr:colOff>177800</xdr:colOff>
      <xdr:row>56</xdr:row>
      <xdr:rowOff>98323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372515"/>
          <a:ext cx="889000" cy="32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69077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98323</xdr:rowOff>
    </xdr:from>
    <xdr:to>
      <xdr:col>15</xdr:col>
      <xdr:colOff>50800</xdr:colOff>
      <xdr:row>57</xdr:row>
      <xdr:rowOff>71924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699523"/>
          <a:ext cx="889000" cy="14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47582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2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28202</xdr:rowOff>
    </xdr:from>
    <xdr:to>
      <xdr:col>10</xdr:col>
      <xdr:colOff>114300</xdr:colOff>
      <xdr:row>57</xdr:row>
      <xdr:rowOff>71924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286502"/>
          <a:ext cx="889000" cy="55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49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106600</xdr:rowOff>
    </xdr:from>
    <xdr:to>
      <xdr:col>6</xdr:col>
      <xdr:colOff>38100</xdr:colOff>
      <xdr:row>53</xdr:row>
      <xdr:rowOff>36750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02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53277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879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134764</xdr:rowOff>
    </xdr:from>
    <xdr:to>
      <xdr:col>24</xdr:col>
      <xdr:colOff>114300</xdr:colOff>
      <xdr:row>57</xdr:row>
      <xdr:rowOff>64914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3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113191</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1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63415</xdr:rowOff>
    </xdr:from>
    <xdr:to>
      <xdr:col>20</xdr:col>
      <xdr:colOff>38100</xdr:colOff>
      <xdr:row>54</xdr:row>
      <xdr:rowOff>165015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32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10092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096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47523</xdr:rowOff>
    </xdr:from>
    <xdr:to>
      <xdr:col>15</xdr:col>
      <xdr:colOff>101600</xdr:colOff>
      <xdr:row>56</xdr:row>
      <xdr:rowOff>149123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64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165650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42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21124</xdr:rowOff>
    </xdr:from>
    <xdr:to>
      <xdr:col>10</xdr:col>
      <xdr:colOff>165100</xdr:colOff>
      <xdr:row>57</xdr:row>
      <xdr:rowOff>122724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9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113851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88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148852</xdr:rowOff>
    </xdr:from>
    <xdr:to>
      <xdr:col>6</xdr:col>
      <xdr:colOff>38100</xdr:colOff>
      <xdr:row>54</xdr:row>
      <xdr:rowOff>79002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23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70129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328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159314</xdr:rowOff>
    </xdr:from>
    <xdr:to>
      <xdr:col>24</xdr:col>
      <xdr:colOff>63500</xdr:colOff>
      <xdr:row>77</xdr:row>
      <xdr:rowOff>131671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89514"/>
          <a:ext cx="838200" cy="14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143387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30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131671</xdr:rowOff>
    </xdr:from>
    <xdr:to>
      <xdr:col>19</xdr:col>
      <xdr:colOff>177800</xdr:colOff>
      <xdr:row>78</xdr:row>
      <xdr:rowOff>17810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333321"/>
          <a:ext cx="889000" cy="5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16494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75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148103</xdr:rowOff>
    </xdr:from>
    <xdr:to>
      <xdr:col>15</xdr:col>
      <xdr:colOff>50800</xdr:colOff>
      <xdr:row>78</xdr:row>
      <xdr:rowOff>17810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349753"/>
          <a:ext cx="889000" cy="41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109808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968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148103</xdr:rowOff>
    </xdr:from>
    <xdr:to>
      <xdr:col>10</xdr:col>
      <xdr:colOff>114300</xdr:colOff>
      <xdr:row>79</xdr:row>
      <xdr:rowOff>8666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49753"/>
          <a:ext cx="889000" cy="203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32687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9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26346</xdr:rowOff>
    </xdr:from>
    <xdr:to>
      <xdr:col>6</xdr:col>
      <xdr:colOff>38100</xdr:colOff>
      <xdr:row>77</xdr:row>
      <xdr:rowOff>127946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22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144473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003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108514</xdr:rowOff>
    </xdr:from>
    <xdr:to>
      <xdr:col>24</xdr:col>
      <xdr:colOff>114300</xdr:colOff>
      <xdr:row>77</xdr:row>
      <xdr:rowOff>38664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3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86941</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17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80871</xdr:rowOff>
    </xdr:from>
    <xdr:to>
      <xdr:col>20</xdr:col>
      <xdr:colOff>38100</xdr:colOff>
      <xdr:row>78</xdr:row>
      <xdr:rowOff>11021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8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2148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75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138460</xdr:rowOff>
    </xdr:from>
    <xdr:to>
      <xdr:col>15</xdr:col>
      <xdr:colOff>101600</xdr:colOff>
      <xdr:row>78</xdr:row>
      <xdr:rowOff>68610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34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59737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432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97303</xdr:rowOff>
    </xdr:from>
    <xdr:to>
      <xdr:col>10</xdr:col>
      <xdr:colOff>165100</xdr:colOff>
      <xdr:row>78</xdr:row>
      <xdr:rowOff>27453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9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18580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91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129316</xdr:rowOff>
    </xdr:from>
    <xdr:to>
      <xdr:col>6</xdr:col>
      <xdr:colOff>38100</xdr:colOff>
      <xdr:row>79</xdr:row>
      <xdr:rowOff>59466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50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50593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595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105608</xdr:rowOff>
    </xdr:from>
    <xdr:to>
      <xdr:col>24</xdr:col>
      <xdr:colOff>63500</xdr:colOff>
      <xdr:row>98</xdr:row>
      <xdr:rowOff>116387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907708"/>
          <a:ext cx="838200" cy="10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101485</xdr:rowOff>
    </xdr:from>
    <xdr:to>
      <xdr:col>19</xdr:col>
      <xdr:colOff>177800</xdr:colOff>
      <xdr:row>98</xdr:row>
      <xdr:rowOff>105608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903585"/>
          <a:ext cx="889000" cy="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119035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5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101485</xdr:rowOff>
    </xdr:from>
    <xdr:to>
      <xdr:col>15</xdr:col>
      <xdr:colOff>50800</xdr:colOff>
      <xdr:row>98</xdr:row>
      <xdr:rowOff>110728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903585"/>
          <a:ext cx="889000" cy="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112287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110728</xdr:rowOff>
    </xdr:from>
    <xdr:to>
      <xdr:col>10</xdr:col>
      <xdr:colOff>114300</xdr:colOff>
      <xdr:row>98</xdr:row>
      <xdr:rowOff>136801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12828"/>
          <a:ext cx="889000" cy="2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117587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5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160844</xdr:rowOff>
    </xdr:from>
    <xdr:to>
      <xdr:col>6</xdr:col>
      <xdr:colOff>38100</xdr:colOff>
      <xdr:row>98</xdr:row>
      <xdr:rowOff>90994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79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107521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56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65587</xdr:rowOff>
    </xdr:from>
    <xdr:to>
      <xdr:col>24</xdr:col>
      <xdr:colOff>114300</xdr:colOff>
      <xdr:row>98</xdr:row>
      <xdr:rowOff>167187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6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151964</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78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54808</xdr:rowOff>
    </xdr:from>
    <xdr:to>
      <xdr:col>20</xdr:col>
      <xdr:colOff>38100</xdr:colOff>
      <xdr:row>98</xdr:row>
      <xdr:rowOff>156408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5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147535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4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50685</xdr:rowOff>
    </xdr:from>
    <xdr:to>
      <xdr:col>15</xdr:col>
      <xdr:colOff>101600</xdr:colOff>
      <xdr:row>98</xdr:row>
      <xdr:rowOff>152285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143412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4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59928</xdr:rowOff>
    </xdr:from>
    <xdr:to>
      <xdr:col>10</xdr:col>
      <xdr:colOff>165100</xdr:colOff>
      <xdr:row>98</xdr:row>
      <xdr:rowOff>161528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6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152655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5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86001</xdr:rowOff>
    </xdr:from>
    <xdr:to>
      <xdr:col>6</xdr:col>
      <xdr:colOff>38100</xdr:colOff>
      <xdr:row>99</xdr:row>
      <xdr:rowOff>16151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8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7278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8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136144</xdr:rowOff>
    </xdr:from>
    <xdr:to>
      <xdr:col>55</xdr:col>
      <xdr:colOff>0</xdr:colOff>
      <xdr:row>38</xdr:row>
      <xdr:rowOff>146431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651244"/>
          <a:ext cx="8382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82169</xdr:rowOff>
    </xdr:from>
    <xdr:to>
      <xdr:col>50</xdr:col>
      <xdr:colOff>114300</xdr:colOff>
      <xdr:row>38</xdr:row>
      <xdr:rowOff>146431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597269"/>
          <a:ext cx="889000" cy="6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82169</xdr:rowOff>
    </xdr:from>
    <xdr:to>
      <xdr:col>45</xdr:col>
      <xdr:colOff>177800</xdr:colOff>
      <xdr:row>38</xdr:row>
      <xdr:rowOff>139192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597269"/>
          <a:ext cx="889000" cy="5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13733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700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139192</xdr:rowOff>
    </xdr:from>
    <xdr:to>
      <xdr:col>41</xdr:col>
      <xdr:colOff>50800</xdr:colOff>
      <xdr:row>38</xdr:row>
      <xdr:rowOff>140208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654292"/>
          <a:ext cx="889000"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11447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697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48895</xdr:rowOff>
    </xdr:from>
    <xdr:to>
      <xdr:col>36</xdr:col>
      <xdr:colOff>165100</xdr:colOff>
      <xdr:row>38</xdr:row>
      <xdr:rowOff>150495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5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167022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39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85344</xdr:rowOff>
    </xdr:from>
    <xdr:to>
      <xdr:col>55</xdr:col>
      <xdr:colOff>50800</xdr:colOff>
      <xdr:row>39</xdr:row>
      <xdr:rowOff>15494</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59199</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74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95631</xdr:rowOff>
    </xdr:from>
    <xdr:to>
      <xdr:col>50</xdr:col>
      <xdr:colOff>165100</xdr:colOff>
      <xdr:row>39</xdr:row>
      <xdr:rowOff>25781</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1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16908</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703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31369</xdr:rowOff>
    </xdr:from>
    <xdr:to>
      <xdr:col>46</xdr:col>
      <xdr:colOff>38100</xdr:colOff>
      <xdr:row>38</xdr:row>
      <xdr:rowOff>132969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54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149496</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15428" y="632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88392</xdr:rowOff>
    </xdr:from>
    <xdr:to>
      <xdr:col>41</xdr:col>
      <xdr:colOff>101600</xdr:colOff>
      <xdr:row>39</xdr:row>
      <xdr:rowOff>18542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0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35069</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378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89408</xdr:rowOff>
    </xdr:from>
    <xdr:to>
      <xdr:col>36</xdr:col>
      <xdr:colOff>165100</xdr:colOff>
      <xdr:row>39</xdr:row>
      <xdr:rowOff>19558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0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10685</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697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11417</xdr:rowOff>
    </xdr:from>
    <xdr:to>
      <xdr:col>55</xdr:col>
      <xdr:colOff>0</xdr:colOff>
      <xdr:row>59</xdr:row>
      <xdr:rowOff>12141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10126967"/>
          <a:ext cx="8382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129188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10693</xdr:rowOff>
    </xdr:from>
    <xdr:to>
      <xdr:col>50</xdr:col>
      <xdr:colOff>114300</xdr:colOff>
      <xdr:row>59</xdr:row>
      <xdr:rowOff>11417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10126243"/>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42930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64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10693</xdr:rowOff>
    </xdr:from>
    <xdr:to>
      <xdr:col>45</xdr:col>
      <xdr:colOff>177800</xdr:colOff>
      <xdr:row>59</xdr:row>
      <xdr:rowOff>11988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10126243"/>
          <a:ext cx="8890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45064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11988</xdr:rowOff>
    </xdr:from>
    <xdr:to>
      <xdr:col>41</xdr:col>
      <xdr:colOff>50800</xdr:colOff>
      <xdr:row>59</xdr:row>
      <xdr:rowOff>12370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10127538"/>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98463</xdr:rowOff>
    </xdr:from>
    <xdr:to>
      <xdr:col>36</xdr:col>
      <xdr:colOff>165100</xdr:colOff>
      <xdr:row>54</xdr:row>
      <xdr:rowOff>28613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18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45140</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896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132791</xdr:rowOff>
    </xdr:from>
    <xdr:to>
      <xdr:col>55</xdr:col>
      <xdr:colOff>50800</xdr:colOff>
      <xdr:row>59</xdr:row>
      <xdr:rowOff>62941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1007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47718</xdr:rowOff>
    </xdr:from>
    <xdr:ext cx="378565"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91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132067</xdr:rowOff>
    </xdr:from>
    <xdr:to>
      <xdr:col>50</xdr:col>
      <xdr:colOff>165100</xdr:colOff>
      <xdr:row>59</xdr:row>
      <xdr:rowOff>62217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1007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53344</xdr:rowOff>
    </xdr:from>
    <xdr:ext cx="378565"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50017" y="10168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131343</xdr:rowOff>
    </xdr:from>
    <xdr:to>
      <xdr:col>46</xdr:col>
      <xdr:colOff>38100</xdr:colOff>
      <xdr:row>59</xdr:row>
      <xdr:rowOff>61493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1007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52620</xdr:rowOff>
    </xdr:from>
    <xdr:ext cx="378565"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61017" y="10168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132638</xdr:rowOff>
    </xdr:from>
    <xdr:to>
      <xdr:col>41</xdr:col>
      <xdr:colOff>101600</xdr:colOff>
      <xdr:row>59</xdr:row>
      <xdr:rowOff>62788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1007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53915</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2017" y="10169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133020</xdr:rowOff>
    </xdr:from>
    <xdr:to>
      <xdr:col>36</xdr:col>
      <xdr:colOff>165100</xdr:colOff>
      <xdr:row>59</xdr:row>
      <xdr:rowOff>63170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100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54297</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3017" y="101698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54814</xdr:rowOff>
    </xdr:from>
    <xdr:to>
      <xdr:col>55</xdr:col>
      <xdr:colOff>0</xdr:colOff>
      <xdr:row>78</xdr:row>
      <xdr:rowOff>118021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427914"/>
          <a:ext cx="838200" cy="63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41783</xdr:rowOff>
    </xdr:from>
    <xdr:to>
      <xdr:col>50</xdr:col>
      <xdr:colOff>114300</xdr:colOff>
      <xdr:row>78</xdr:row>
      <xdr:rowOff>118021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414883"/>
          <a:ext cx="889000" cy="76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41783</xdr:rowOff>
    </xdr:from>
    <xdr:to>
      <xdr:col>45</xdr:col>
      <xdr:colOff>177800</xdr:colOff>
      <xdr:row>78</xdr:row>
      <xdr:rowOff>71996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414883"/>
          <a:ext cx="889000" cy="3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71996</xdr:rowOff>
    </xdr:from>
    <xdr:to>
      <xdr:col>41</xdr:col>
      <xdr:colOff>50800</xdr:colOff>
      <xdr:row>78</xdr:row>
      <xdr:rowOff>88455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445096"/>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8395</xdr:rowOff>
    </xdr:from>
    <xdr:to>
      <xdr:col>36</xdr:col>
      <xdr:colOff>165100</xdr:colOff>
      <xdr:row>74</xdr:row>
      <xdr:rowOff>109995</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26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126522</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47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4014</xdr:rowOff>
    </xdr:from>
    <xdr:to>
      <xdr:col>55</xdr:col>
      <xdr:colOff>50800</xdr:colOff>
      <xdr:row>78</xdr:row>
      <xdr:rowOff>105614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7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153891</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5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67221</xdr:rowOff>
    </xdr:from>
    <xdr:to>
      <xdr:col>50</xdr:col>
      <xdr:colOff>165100</xdr:colOff>
      <xdr:row>78</xdr:row>
      <xdr:rowOff>168821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40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159948</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533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162433</xdr:rowOff>
    </xdr:from>
    <xdr:to>
      <xdr:col>46</xdr:col>
      <xdr:colOff>38100</xdr:colOff>
      <xdr:row>78</xdr:row>
      <xdr:rowOff>92583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6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83710</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45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21196</xdr:rowOff>
    </xdr:from>
    <xdr:to>
      <xdr:col>41</xdr:col>
      <xdr:colOff>101600</xdr:colOff>
      <xdr:row>78</xdr:row>
      <xdr:rowOff>122796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9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113923</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487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37655</xdr:rowOff>
    </xdr:from>
    <xdr:to>
      <xdr:col>36</xdr:col>
      <xdr:colOff>165100</xdr:colOff>
      <xdr:row>78</xdr:row>
      <xdr:rowOff>139255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1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130382</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50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60110</xdr:rowOff>
    </xdr:from>
    <xdr:to>
      <xdr:col>55</xdr:col>
      <xdr:colOff>0</xdr:colOff>
      <xdr:row>96</xdr:row>
      <xdr:rowOff>5454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347860"/>
          <a:ext cx="838200" cy="11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66564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525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156463</xdr:rowOff>
    </xdr:from>
    <xdr:to>
      <xdr:col>50</xdr:col>
      <xdr:colOff>114300</xdr:colOff>
      <xdr:row>96</xdr:row>
      <xdr:rowOff>5454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272763"/>
          <a:ext cx="889000" cy="191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34389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6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103563</xdr:rowOff>
    </xdr:from>
    <xdr:to>
      <xdr:col>45</xdr:col>
      <xdr:colOff>177800</xdr:colOff>
      <xdr:row>94</xdr:row>
      <xdr:rowOff>156463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219863"/>
          <a:ext cx="889000" cy="5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31666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66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103563</xdr:rowOff>
    </xdr:from>
    <xdr:to>
      <xdr:col>41</xdr:col>
      <xdr:colOff>50800</xdr:colOff>
      <xdr:row>96</xdr:row>
      <xdr:rowOff>15684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219863"/>
          <a:ext cx="889000" cy="255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41248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7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84271</xdr:rowOff>
    </xdr:from>
    <xdr:to>
      <xdr:col>36</xdr:col>
      <xdr:colOff>165100</xdr:colOff>
      <xdr:row>96</xdr:row>
      <xdr:rowOff>14421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372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30948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14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9310</xdr:rowOff>
    </xdr:from>
    <xdr:to>
      <xdr:col>55</xdr:col>
      <xdr:colOff>50800</xdr:colOff>
      <xdr:row>95</xdr:row>
      <xdr:rowOff>110910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29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32187</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14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126104</xdr:rowOff>
    </xdr:from>
    <xdr:to>
      <xdr:col>50</xdr:col>
      <xdr:colOff>165100</xdr:colOff>
      <xdr:row>96</xdr:row>
      <xdr:rowOff>56254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41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72781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18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105663</xdr:rowOff>
    </xdr:from>
    <xdr:to>
      <xdr:col>46</xdr:col>
      <xdr:colOff>38100</xdr:colOff>
      <xdr:row>95</xdr:row>
      <xdr:rowOff>35813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22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52340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5997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52763</xdr:rowOff>
    </xdr:from>
    <xdr:to>
      <xdr:col>41</xdr:col>
      <xdr:colOff>101600</xdr:colOff>
      <xdr:row>94</xdr:row>
      <xdr:rowOff>154363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16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170890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5944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136334</xdr:rowOff>
    </xdr:from>
    <xdr:to>
      <xdr:col>36</xdr:col>
      <xdr:colOff>165100</xdr:colOff>
      <xdr:row>96</xdr:row>
      <xdr:rowOff>66484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42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57611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51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121603</xdr:rowOff>
    </xdr:from>
    <xdr:to>
      <xdr:col>85</xdr:col>
      <xdr:colOff>127000</xdr:colOff>
      <xdr:row>37</xdr:row>
      <xdr:rowOff>134842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465253"/>
          <a:ext cx="838200" cy="1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121603</xdr:rowOff>
    </xdr:from>
    <xdr:to>
      <xdr:col>81</xdr:col>
      <xdr:colOff>50800</xdr:colOff>
      <xdr:row>37</xdr:row>
      <xdr:rowOff>157150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65253"/>
          <a:ext cx="889000" cy="3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150639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152940</xdr:rowOff>
    </xdr:from>
    <xdr:to>
      <xdr:col>76</xdr:col>
      <xdr:colOff>114300</xdr:colOff>
      <xdr:row>37</xdr:row>
      <xdr:rowOff>157150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496590"/>
          <a:ext cx="889000" cy="4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167841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16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136023</xdr:rowOff>
    </xdr:from>
    <xdr:to>
      <xdr:col>71</xdr:col>
      <xdr:colOff>177800</xdr:colOff>
      <xdr:row>37</xdr:row>
      <xdr:rowOff>152940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479673"/>
          <a:ext cx="8890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171423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17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104959</xdr:rowOff>
    </xdr:from>
    <xdr:to>
      <xdr:col>67</xdr:col>
      <xdr:colOff>101600</xdr:colOff>
      <xdr:row>37</xdr:row>
      <xdr:rowOff>35109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77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51636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05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84042</xdr:rowOff>
    </xdr:from>
    <xdr:to>
      <xdr:col>85</xdr:col>
      <xdr:colOff>177800</xdr:colOff>
      <xdr:row>38</xdr:row>
      <xdr:rowOff>14192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170419</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4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70803</xdr:rowOff>
    </xdr:from>
    <xdr:to>
      <xdr:col>81</xdr:col>
      <xdr:colOff>101600</xdr:colOff>
      <xdr:row>38</xdr:row>
      <xdr:rowOff>953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1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163530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0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106350</xdr:rowOff>
    </xdr:from>
    <xdr:to>
      <xdr:col>76</xdr:col>
      <xdr:colOff>165100</xdr:colOff>
      <xdr:row>38</xdr:row>
      <xdr:rowOff>36500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27627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4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102140</xdr:rowOff>
    </xdr:from>
    <xdr:to>
      <xdr:col>72</xdr:col>
      <xdr:colOff>38100</xdr:colOff>
      <xdr:row>38</xdr:row>
      <xdr:rowOff>32290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4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23417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3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85223</xdr:rowOff>
    </xdr:from>
    <xdr:to>
      <xdr:col>67</xdr:col>
      <xdr:colOff>101600</xdr:colOff>
      <xdr:row>38</xdr:row>
      <xdr:rowOff>15373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2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6500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2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67970</xdr:rowOff>
    </xdr:from>
    <xdr:to>
      <xdr:col>85</xdr:col>
      <xdr:colOff>127000</xdr:colOff>
      <xdr:row>58</xdr:row>
      <xdr:rowOff>85839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10012070"/>
          <a:ext cx="838200" cy="1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32224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33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135013</xdr:rowOff>
    </xdr:from>
    <xdr:to>
      <xdr:col>81</xdr:col>
      <xdr:colOff>50800</xdr:colOff>
      <xdr:row>58</xdr:row>
      <xdr:rowOff>85839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9907663"/>
          <a:ext cx="889000" cy="12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5198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135013</xdr:rowOff>
    </xdr:from>
    <xdr:to>
      <xdr:col>76</xdr:col>
      <xdr:colOff>114300</xdr:colOff>
      <xdr:row>58</xdr:row>
      <xdr:rowOff>120218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907663"/>
          <a:ext cx="889000" cy="15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24833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96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120218</xdr:rowOff>
    </xdr:from>
    <xdr:to>
      <xdr:col>71</xdr:col>
      <xdr:colOff>177800</xdr:colOff>
      <xdr:row>58</xdr:row>
      <xdr:rowOff>158915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10064318"/>
          <a:ext cx="889000" cy="3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65574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66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159576</xdr:rowOff>
    </xdr:from>
    <xdr:to>
      <xdr:col>67</xdr:col>
      <xdr:colOff>101600</xdr:colOff>
      <xdr:row>57</xdr:row>
      <xdr:rowOff>89726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76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106253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3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17170</xdr:rowOff>
    </xdr:from>
    <xdr:to>
      <xdr:col>85</xdr:col>
      <xdr:colOff>177800</xdr:colOff>
      <xdr:row>58</xdr:row>
      <xdr:rowOff>118770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96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167047</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93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35039</xdr:rowOff>
    </xdr:from>
    <xdr:to>
      <xdr:col>81</xdr:col>
      <xdr:colOff>101600</xdr:colOff>
      <xdr:row>58</xdr:row>
      <xdr:rowOff>136639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97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127766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10071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84213</xdr:rowOff>
    </xdr:from>
    <xdr:to>
      <xdr:col>76</xdr:col>
      <xdr:colOff>165100</xdr:colOff>
      <xdr:row>58</xdr:row>
      <xdr:rowOff>14363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85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30890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632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69418</xdr:rowOff>
    </xdr:from>
    <xdr:to>
      <xdr:col>72</xdr:col>
      <xdr:colOff>38100</xdr:colOff>
      <xdr:row>58</xdr:row>
      <xdr:rowOff>171018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1001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162145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10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108115</xdr:rowOff>
    </xdr:from>
    <xdr:to>
      <xdr:col>67</xdr:col>
      <xdr:colOff>101600</xdr:colOff>
      <xdr:row>59</xdr:row>
      <xdr:rowOff>38265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100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29392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14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98834</xdr:rowOff>
    </xdr:from>
    <xdr:to>
      <xdr:col>71</xdr:col>
      <xdr:colOff>177800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643384"/>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134717</xdr:rowOff>
    </xdr:from>
    <xdr:to>
      <xdr:col>67</xdr:col>
      <xdr:colOff>101600</xdr:colOff>
      <xdr:row>79</xdr:row>
      <xdr:rowOff>64867</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07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81394</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283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9078</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53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48034</xdr:rowOff>
    </xdr:from>
    <xdr:to>
      <xdr:col>67</xdr:col>
      <xdr:colOff>101600</xdr:colOff>
      <xdr:row>79</xdr:row>
      <xdr:rowOff>149634</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9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140761</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6853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35052</xdr:rowOff>
    </xdr:from>
    <xdr:to>
      <xdr:col>85</xdr:col>
      <xdr:colOff>127000</xdr:colOff>
      <xdr:row>97</xdr:row>
      <xdr:rowOff>77432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665702"/>
          <a:ext cx="838200" cy="42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83114</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70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23140</xdr:rowOff>
    </xdr:from>
    <xdr:to>
      <xdr:col>81</xdr:col>
      <xdr:colOff>50800</xdr:colOff>
      <xdr:row>97</xdr:row>
      <xdr:rowOff>35052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6653790"/>
          <a:ext cx="889000" cy="1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2658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23140</xdr:rowOff>
    </xdr:from>
    <xdr:to>
      <xdr:col>76</xdr:col>
      <xdr:colOff>114300</xdr:colOff>
      <xdr:row>97</xdr:row>
      <xdr:rowOff>25552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653790"/>
          <a:ext cx="889000" cy="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166767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25552</xdr:rowOff>
    </xdr:from>
    <xdr:to>
      <xdr:col>71</xdr:col>
      <xdr:colOff>177800</xdr:colOff>
      <xdr:row>97</xdr:row>
      <xdr:rowOff>25984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656202"/>
          <a:ext cx="889000" cy="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171048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154229</xdr:rowOff>
    </xdr:from>
    <xdr:to>
      <xdr:col>67</xdr:col>
      <xdr:colOff>101600</xdr:colOff>
      <xdr:row>95</xdr:row>
      <xdr:rowOff>84379</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270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100906</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04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26632</xdr:rowOff>
    </xdr:from>
    <xdr:to>
      <xdr:col>85</xdr:col>
      <xdr:colOff>177800</xdr:colOff>
      <xdr:row>97</xdr:row>
      <xdr:rowOff>128232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65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5059</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63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155702</xdr:rowOff>
    </xdr:from>
    <xdr:to>
      <xdr:col>81</xdr:col>
      <xdr:colOff>101600</xdr:colOff>
      <xdr:row>97</xdr:row>
      <xdr:rowOff>85852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61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76979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70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143790</xdr:rowOff>
    </xdr:from>
    <xdr:to>
      <xdr:col>76</xdr:col>
      <xdr:colOff>165100</xdr:colOff>
      <xdr:row>97</xdr:row>
      <xdr:rowOff>73940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60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65067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69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146202</xdr:rowOff>
    </xdr:from>
    <xdr:to>
      <xdr:col>72</xdr:col>
      <xdr:colOff>38100</xdr:colOff>
      <xdr:row>97</xdr:row>
      <xdr:rowOff>76352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60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67479</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69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146634</xdr:rowOff>
    </xdr:from>
    <xdr:to>
      <xdr:col>67</xdr:col>
      <xdr:colOff>101600</xdr:colOff>
      <xdr:row>97</xdr:row>
      <xdr:rowOff>76784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60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67911</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698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79436</xdr:rowOff>
    </xdr:from>
    <xdr:to>
      <xdr:col>98</xdr:col>
      <xdr:colOff>38100</xdr:colOff>
      <xdr:row>39</xdr:row>
      <xdr:rowOff>9586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9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26113</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36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住民一人当たり１８５，３５５円となっており、前年度から１５，７２７円増加し、決算額全体に対する構成比は４４．２％である。民生費の中では児童福祉費が４１．４％を占め、昨年度と比較すると、保育所整備事業等補助金が増加している。また、総務費では、住民一人当たり６５，４７８円となっており、前年度から６３，４２４円減少し、決算全体に対する構成比は１５．６％である。総務費の中では総務管理費が８７．１％を占め、昨年度と比較すると、新庁舎建設工事費等が減少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埼玉県八潮市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財政調整基金については、決算剰余金を中心に積み立てるとともに、過度な取崩しとならないように努めており、令和６年度残高は３，４４３，５２８千円となり、令和５年度残高に比べ、１６４，６４０千円減少した。</a:t>
          </a:r>
        </a:p>
        <a:p>
          <a:r>
            <a:rPr kumimoji="1" lang="ja-JP" altLang="en-US" sz="1400">
              <a:latin typeface="ＭＳ Ｐゴシック" panose="020B0600070205080204" pitchFamily="50" charset="-128"/>
              <a:ea typeface="ＭＳ Ｐゴシック" panose="020B0600070205080204" pitchFamily="50" charset="-128"/>
            </a:rPr>
            <a:t>　令和６年度の実質収支額については、３，２０４，９６４千円となり、令和５年度の実質収支額に比べ、７２６，９５０千円の増加となった。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埼玉県八潮市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すべての会計において、赤字はなく黒字であり、令和６年度の標準財政規模比は３５．１９％となり、前年度の３１．９６％と比較して３．２３ポイント増加した。</a:t>
          </a:r>
        </a:p>
        <a:p>
          <a:r>
            <a:rPr kumimoji="1" lang="ja-JP" altLang="en-US" sz="1400">
              <a:latin typeface="ＭＳ Ｐゴシック" panose="020B0600070205080204" pitchFamily="50" charset="-128"/>
              <a:ea typeface="ＭＳ Ｐゴシック" panose="020B0600070205080204" pitchFamily="50" charset="-128"/>
            </a:rPr>
            <a:t>　主な要因として、一般会計においては、歳入では地方税等が増加し、歳出においては投資的経費等が大幅に減少したことなどにより、実質黒字比率が増加した。他方、公共下水道事業会計は前年度と比較して０．４７ポイント減少したものの、全体での比率は増加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R10" sqref="R10:V10"/>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42775270</v>
      </c>
      <c r="BO4" s="449"/>
      <c r="BP4" s="449"/>
      <c r="BQ4" s="449"/>
      <c r="BR4" s="449"/>
      <c r="BS4" s="449"/>
      <c r="BT4" s="449"/>
      <c r="BU4" s="450"/>
      <c r="BV4" s="448">
        <v>45982265</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15.8</v>
      </c>
      <c r="CU4" s="589"/>
      <c r="CV4" s="589"/>
      <c r="CW4" s="589"/>
      <c r="CX4" s="589"/>
      <c r="CY4" s="589"/>
      <c r="CZ4" s="589"/>
      <c r="DA4" s="590"/>
      <c r="DB4" s="588">
        <v>12.6</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39307484</v>
      </c>
      <c r="BO5" s="420"/>
      <c r="BP5" s="420"/>
      <c r="BQ5" s="420"/>
      <c r="BR5" s="420"/>
      <c r="BS5" s="420"/>
      <c r="BT5" s="420"/>
      <c r="BU5" s="421"/>
      <c r="BV5" s="419">
        <v>43283129</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91</v>
      </c>
      <c r="CU5" s="417"/>
      <c r="CV5" s="417"/>
      <c r="CW5" s="417"/>
      <c r="CX5" s="417"/>
      <c r="CY5" s="417"/>
      <c r="CZ5" s="417"/>
      <c r="DA5" s="418"/>
      <c r="DB5" s="416">
        <v>88.2</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98</v>
      </c>
      <c r="AV6" s="478"/>
      <c r="AW6" s="478"/>
      <c r="AX6" s="478"/>
      <c r="AY6" s="433" t="s">
        <v>99</v>
      </c>
      <c r="AZ6" s="434"/>
      <c r="BA6" s="434"/>
      <c r="BB6" s="434"/>
      <c r="BC6" s="434"/>
      <c r="BD6" s="434"/>
      <c r="BE6" s="434"/>
      <c r="BF6" s="434"/>
      <c r="BG6" s="434"/>
      <c r="BH6" s="434"/>
      <c r="BI6" s="434"/>
      <c r="BJ6" s="434"/>
      <c r="BK6" s="434"/>
      <c r="BL6" s="434"/>
      <c r="BM6" s="435"/>
      <c r="BN6" s="419">
        <v>3467786</v>
      </c>
      <c r="BO6" s="420"/>
      <c r="BP6" s="420"/>
      <c r="BQ6" s="420"/>
      <c r="BR6" s="420"/>
      <c r="BS6" s="420"/>
      <c r="BT6" s="420"/>
      <c r="BU6" s="421"/>
      <c r="BV6" s="419">
        <v>2699136</v>
      </c>
      <c r="BW6" s="420"/>
      <c r="BX6" s="420"/>
      <c r="BY6" s="420"/>
      <c r="BZ6" s="420"/>
      <c r="CA6" s="420"/>
      <c r="CB6" s="420"/>
      <c r="CC6" s="421"/>
      <c r="CD6" s="459" t="s">
        <v>100</v>
      </c>
      <c r="CE6" s="379"/>
      <c r="CF6" s="379"/>
      <c r="CG6" s="379"/>
      <c r="CH6" s="379"/>
      <c r="CI6" s="379"/>
      <c r="CJ6" s="379"/>
      <c r="CK6" s="379"/>
      <c r="CL6" s="379"/>
      <c r="CM6" s="379"/>
      <c r="CN6" s="379"/>
      <c r="CO6" s="379"/>
      <c r="CP6" s="379"/>
      <c r="CQ6" s="379"/>
      <c r="CR6" s="379"/>
      <c r="CS6" s="460"/>
      <c r="CT6" s="562">
        <v>91</v>
      </c>
      <c r="CU6" s="563"/>
      <c r="CV6" s="563"/>
      <c r="CW6" s="563"/>
      <c r="CX6" s="563"/>
      <c r="CY6" s="563"/>
      <c r="CZ6" s="563"/>
      <c r="DA6" s="564"/>
      <c r="DB6" s="562">
        <v>88.2</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101</v>
      </c>
      <c r="AN7" s="376"/>
      <c r="AO7" s="376"/>
      <c r="AP7" s="376"/>
      <c r="AQ7" s="376"/>
      <c r="AR7" s="376"/>
      <c r="AS7" s="376"/>
      <c r="AT7" s="377"/>
      <c r="AU7" s="477" t="s">
        <v>98</v>
      </c>
      <c r="AV7" s="478"/>
      <c r="AW7" s="478"/>
      <c r="AX7" s="478"/>
      <c r="AY7" s="433" t="s">
        <v>102</v>
      </c>
      <c r="AZ7" s="434"/>
      <c r="BA7" s="434"/>
      <c r="BB7" s="434"/>
      <c r="BC7" s="434"/>
      <c r="BD7" s="434"/>
      <c r="BE7" s="434"/>
      <c r="BF7" s="434"/>
      <c r="BG7" s="434"/>
      <c r="BH7" s="434"/>
      <c r="BI7" s="434"/>
      <c r="BJ7" s="434"/>
      <c r="BK7" s="434"/>
      <c r="BL7" s="434"/>
      <c r="BM7" s="435"/>
      <c r="BN7" s="419">
        <v>262822</v>
      </c>
      <c r="BO7" s="420"/>
      <c r="BP7" s="420"/>
      <c r="BQ7" s="420"/>
      <c r="BR7" s="420"/>
      <c r="BS7" s="420"/>
      <c r="BT7" s="420"/>
      <c r="BU7" s="421"/>
      <c r="BV7" s="419">
        <v>221122</v>
      </c>
      <c r="BW7" s="420"/>
      <c r="BX7" s="420"/>
      <c r="BY7" s="420"/>
      <c r="BZ7" s="420"/>
      <c r="CA7" s="420"/>
      <c r="CB7" s="420"/>
      <c r="CC7" s="421"/>
      <c r="CD7" s="459" t="s">
        <v>103</v>
      </c>
      <c r="CE7" s="379"/>
      <c r="CF7" s="379"/>
      <c r="CG7" s="379"/>
      <c r="CH7" s="379"/>
      <c r="CI7" s="379"/>
      <c r="CJ7" s="379"/>
      <c r="CK7" s="379"/>
      <c r="CL7" s="379"/>
      <c r="CM7" s="379"/>
      <c r="CN7" s="379"/>
      <c r="CO7" s="379"/>
      <c r="CP7" s="379"/>
      <c r="CQ7" s="379"/>
      <c r="CR7" s="379"/>
      <c r="CS7" s="460"/>
      <c r="CT7" s="419">
        <v>20334805</v>
      </c>
      <c r="CU7" s="420"/>
      <c r="CV7" s="420"/>
      <c r="CW7" s="420"/>
      <c r="CX7" s="420"/>
      <c r="CY7" s="420"/>
      <c r="CZ7" s="420"/>
      <c r="DA7" s="421"/>
      <c r="DB7" s="419">
        <v>19683140</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104</v>
      </c>
      <c r="AN8" s="376"/>
      <c r="AO8" s="376"/>
      <c r="AP8" s="376"/>
      <c r="AQ8" s="376"/>
      <c r="AR8" s="376"/>
      <c r="AS8" s="376"/>
      <c r="AT8" s="377"/>
      <c r="AU8" s="477" t="s">
        <v>90</v>
      </c>
      <c r="AV8" s="478"/>
      <c r="AW8" s="478"/>
      <c r="AX8" s="478"/>
      <c r="AY8" s="433" t="s">
        <v>105</v>
      </c>
      <c r="AZ8" s="434"/>
      <c r="BA8" s="434"/>
      <c r="BB8" s="434"/>
      <c r="BC8" s="434"/>
      <c r="BD8" s="434"/>
      <c r="BE8" s="434"/>
      <c r="BF8" s="434"/>
      <c r="BG8" s="434"/>
      <c r="BH8" s="434"/>
      <c r="BI8" s="434"/>
      <c r="BJ8" s="434"/>
      <c r="BK8" s="434"/>
      <c r="BL8" s="434"/>
      <c r="BM8" s="435"/>
      <c r="BN8" s="419">
        <v>3204964</v>
      </c>
      <c r="BO8" s="420"/>
      <c r="BP8" s="420"/>
      <c r="BQ8" s="420"/>
      <c r="BR8" s="420"/>
      <c r="BS8" s="420"/>
      <c r="BT8" s="420"/>
      <c r="BU8" s="421"/>
      <c r="BV8" s="419">
        <v>2478014</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1.03</v>
      </c>
      <c r="CU8" s="523"/>
      <c r="CV8" s="523"/>
      <c r="CW8" s="523"/>
      <c r="CX8" s="523"/>
      <c r="CY8" s="523"/>
      <c r="CZ8" s="523"/>
      <c r="DA8" s="524"/>
      <c r="DB8" s="522">
        <v>1.01</v>
      </c>
      <c r="DC8" s="523"/>
      <c r="DD8" s="523"/>
      <c r="DE8" s="523"/>
      <c r="DF8" s="523"/>
      <c r="DG8" s="523"/>
      <c r="DH8" s="523"/>
      <c r="DI8" s="524"/>
    </row>
    <row r="9" spans="1:119" ht="18.75" customHeight="1" thickBot="1" x14ac:dyDescent="0.2">
      <c r="A9" s="169"/>
      <c r="B9" s="551" t="s">
        <v>107</v>
      </c>
      <c r="C9" s="552"/>
      <c r="D9" s="552"/>
      <c r="E9" s="552"/>
      <c r="F9" s="552"/>
      <c r="G9" s="552"/>
      <c r="H9" s="552"/>
      <c r="I9" s="552"/>
      <c r="J9" s="552"/>
      <c r="K9" s="470"/>
      <c r="L9" s="553" t="s">
        <v>108</v>
      </c>
      <c r="M9" s="554"/>
      <c r="N9" s="554"/>
      <c r="O9" s="554"/>
      <c r="P9" s="554"/>
      <c r="Q9" s="555"/>
      <c r="R9" s="556">
        <v>93363</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726950</v>
      </c>
      <c r="BO9" s="420"/>
      <c r="BP9" s="420"/>
      <c r="BQ9" s="420"/>
      <c r="BR9" s="420"/>
      <c r="BS9" s="420"/>
      <c r="BT9" s="420"/>
      <c r="BU9" s="421"/>
      <c r="BV9" s="419">
        <v>-638276</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6.9</v>
      </c>
      <c r="CU9" s="417"/>
      <c r="CV9" s="417"/>
      <c r="CW9" s="417"/>
      <c r="CX9" s="417"/>
      <c r="CY9" s="417"/>
      <c r="CZ9" s="417"/>
      <c r="DA9" s="418"/>
      <c r="DB9" s="416">
        <v>7.5</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113</v>
      </c>
      <c r="M10" s="376"/>
      <c r="N10" s="376"/>
      <c r="O10" s="376"/>
      <c r="P10" s="376"/>
      <c r="Q10" s="377"/>
      <c r="R10" s="372">
        <v>86717</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1863077</v>
      </c>
      <c r="BO10" s="420"/>
      <c r="BP10" s="420"/>
      <c r="BQ10" s="420"/>
      <c r="BR10" s="420"/>
      <c r="BS10" s="420"/>
      <c r="BT10" s="420"/>
      <c r="BU10" s="421"/>
      <c r="BV10" s="419">
        <v>1472050</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93655</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2027718</v>
      </c>
      <c r="BO12" s="420"/>
      <c r="BP12" s="420"/>
      <c r="BQ12" s="420"/>
      <c r="BR12" s="420"/>
      <c r="BS12" s="420"/>
      <c r="BT12" s="420"/>
      <c r="BU12" s="421"/>
      <c r="BV12" s="419">
        <v>1727968</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88559</v>
      </c>
      <c r="S13" s="507"/>
      <c r="T13" s="507"/>
      <c r="U13" s="507"/>
      <c r="V13" s="508"/>
      <c r="W13" s="509" t="s">
        <v>131</v>
      </c>
      <c r="X13" s="405"/>
      <c r="Y13" s="405"/>
      <c r="Z13" s="405"/>
      <c r="AA13" s="405"/>
      <c r="AB13" s="406"/>
      <c r="AC13" s="372">
        <v>359</v>
      </c>
      <c r="AD13" s="373"/>
      <c r="AE13" s="373"/>
      <c r="AF13" s="373"/>
      <c r="AG13" s="374"/>
      <c r="AH13" s="372">
        <v>426</v>
      </c>
      <c r="AI13" s="373"/>
      <c r="AJ13" s="373"/>
      <c r="AK13" s="373"/>
      <c r="AL13" s="432"/>
      <c r="AM13" s="476" t="s">
        <v>132</v>
      </c>
      <c r="AN13" s="376"/>
      <c r="AO13" s="376"/>
      <c r="AP13" s="376"/>
      <c r="AQ13" s="376"/>
      <c r="AR13" s="376"/>
      <c r="AS13" s="376"/>
      <c r="AT13" s="377"/>
      <c r="AU13" s="477" t="s">
        <v>98</v>
      </c>
      <c r="AV13" s="478"/>
      <c r="AW13" s="478"/>
      <c r="AX13" s="478"/>
      <c r="AY13" s="433" t="s">
        <v>133</v>
      </c>
      <c r="AZ13" s="434"/>
      <c r="BA13" s="434"/>
      <c r="BB13" s="434"/>
      <c r="BC13" s="434"/>
      <c r="BD13" s="434"/>
      <c r="BE13" s="434"/>
      <c r="BF13" s="434"/>
      <c r="BG13" s="434"/>
      <c r="BH13" s="434"/>
      <c r="BI13" s="434"/>
      <c r="BJ13" s="434"/>
      <c r="BK13" s="434"/>
      <c r="BL13" s="434"/>
      <c r="BM13" s="435"/>
      <c r="BN13" s="419">
        <v>562309</v>
      </c>
      <c r="BO13" s="420"/>
      <c r="BP13" s="420"/>
      <c r="BQ13" s="420"/>
      <c r="BR13" s="420"/>
      <c r="BS13" s="420"/>
      <c r="BT13" s="420"/>
      <c r="BU13" s="421"/>
      <c r="BV13" s="419">
        <v>-894194</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7.2</v>
      </c>
      <c r="CU13" s="417"/>
      <c r="CV13" s="417"/>
      <c r="CW13" s="417"/>
      <c r="CX13" s="417"/>
      <c r="CY13" s="417"/>
      <c r="CZ13" s="417"/>
      <c r="DA13" s="418"/>
      <c r="DB13" s="416">
        <v>7.4</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93065</v>
      </c>
      <c r="S14" s="507"/>
      <c r="T14" s="507"/>
      <c r="U14" s="507"/>
      <c r="V14" s="508"/>
      <c r="W14" s="510"/>
      <c r="X14" s="408"/>
      <c r="Y14" s="408"/>
      <c r="Z14" s="408"/>
      <c r="AA14" s="408"/>
      <c r="AB14" s="409"/>
      <c r="AC14" s="499">
        <v>0.8</v>
      </c>
      <c r="AD14" s="500"/>
      <c r="AE14" s="500"/>
      <c r="AF14" s="500"/>
      <c r="AG14" s="501"/>
      <c r="AH14" s="499">
        <v>1.1000000000000001</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55.4</v>
      </c>
      <c r="CU14" s="517"/>
      <c r="CV14" s="517"/>
      <c r="CW14" s="517"/>
      <c r="CX14" s="517"/>
      <c r="CY14" s="517"/>
      <c r="CZ14" s="517"/>
      <c r="DA14" s="518"/>
      <c r="DB14" s="516">
        <v>53.5</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88626</v>
      </c>
      <c r="S15" s="507"/>
      <c r="T15" s="507"/>
      <c r="U15" s="507"/>
      <c r="V15" s="508"/>
      <c r="W15" s="509" t="s">
        <v>137</v>
      </c>
      <c r="X15" s="405"/>
      <c r="Y15" s="405"/>
      <c r="Z15" s="405"/>
      <c r="AA15" s="405"/>
      <c r="AB15" s="406"/>
      <c r="AC15" s="372">
        <v>12802</v>
      </c>
      <c r="AD15" s="373"/>
      <c r="AE15" s="373"/>
      <c r="AF15" s="373"/>
      <c r="AG15" s="374"/>
      <c r="AH15" s="372">
        <v>13524</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15857772</v>
      </c>
      <c r="BO15" s="449"/>
      <c r="BP15" s="449"/>
      <c r="BQ15" s="449"/>
      <c r="BR15" s="449"/>
      <c r="BS15" s="449"/>
      <c r="BT15" s="449"/>
      <c r="BU15" s="450"/>
      <c r="BV15" s="448">
        <v>15370274</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30.1</v>
      </c>
      <c r="AD16" s="500"/>
      <c r="AE16" s="500"/>
      <c r="AF16" s="500"/>
      <c r="AG16" s="501"/>
      <c r="AH16" s="499">
        <v>34.4</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15330040</v>
      </c>
      <c r="BO16" s="420"/>
      <c r="BP16" s="420"/>
      <c r="BQ16" s="420"/>
      <c r="BR16" s="420"/>
      <c r="BS16" s="420"/>
      <c r="BT16" s="420"/>
      <c r="BU16" s="421"/>
      <c r="BV16" s="419">
        <v>14845676</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29348</v>
      </c>
      <c r="AD17" s="373"/>
      <c r="AE17" s="373"/>
      <c r="AF17" s="373"/>
      <c r="AG17" s="374"/>
      <c r="AH17" s="372">
        <v>25346</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20334805</v>
      </c>
      <c r="BO17" s="420"/>
      <c r="BP17" s="420"/>
      <c r="BQ17" s="420"/>
      <c r="BR17" s="420"/>
      <c r="BS17" s="420"/>
      <c r="BT17" s="420"/>
      <c r="BU17" s="421"/>
      <c r="BV17" s="419">
        <v>19683140</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18.02</v>
      </c>
      <c r="M18" s="472"/>
      <c r="N18" s="472"/>
      <c r="O18" s="472"/>
      <c r="P18" s="472"/>
      <c r="Q18" s="472"/>
      <c r="R18" s="473"/>
      <c r="S18" s="473"/>
      <c r="T18" s="473"/>
      <c r="U18" s="473"/>
      <c r="V18" s="474"/>
      <c r="W18" s="490"/>
      <c r="X18" s="491"/>
      <c r="Y18" s="491"/>
      <c r="Z18" s="491"/>
      <c r="AA18" s="491"/>
      <c r="AB18" s="515"/>
      <c r="AC18" s="389">
        <v>69</v>
      </c>
      <c r="AD18" s="390"/>
      <c r="AE18" s="390"/>
      <c r="AF18" s="390"/>
      <c r="AG18" s="475"/>
      <c r="AH18" s="389">
        <v>64.5</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19139889</v>
      </c>
      <c r="BO18" s="420"/>
      <c r="BP18" s="420"/>
      <c r="BQ18" s="420"/>
      <c r="BR18" s="420"/>
      <c r="BS18" s="420"/>
      <c r="BT18" s="420"/>
      <c r="BU18" s="421"/>
      <c r="BV18" s="419">
        <v>17825621</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5181</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29115372</v>
      </c>
      <c r="BO19" s="420"/>
      <c r="BP19" s="420"/>
      <c r="BQ19" s="420"/>
      <c r="BR19" s="420"/>
      <c r="BS19" s="420"/>
      <c r="BT19" s="420"/>
      <c r="BU19" s="421"/>
      <c r="BV19" s="419">
        <v>29254050</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42183</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24068907</v>
      </c>
      <c r="BO22" s="449"/>
      <c r="BP22" s="449"/>
      <c r="BQ22" s="449"/>
      <c r="BR22" s="449"/>
      <c r="BS22" s="449"/>
      <c r="BT22" s="449"/>
      <c r="BU22" s="450"/>
      <c r="BV22" s="448">
        <v>24286987</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16511203</v>
      </c>
      <c r="BO23" s="420"/>
      <c r="BP23" s="420"/>
      <c r="BQ23" s="420"/>
      <c r="BR23" s="420"/>
      <c r="BS23" s="420"/>
      <c r="BT23" s="420"/>
      <c r="BU23" s="421"/>
      <c r="BV23" s="419">
        <v>16576261</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7240</v>
      </c>
      <c r="R24" s="373"/>
      <c r="S24" s="373"/>
      <c r="T24" s="373"/>
      <c r="U24" s="373"/>
      <c r="V24" s="374"/>
      <c r="W24" s="462"/>
      <c r="X24" s="399"/>
      <c r="Y24" s="400"/>
      <c r="Z24" s="375" t="s">
        <v>162</v>
      </c>
      <c r="AA24" s="376"/>
      <c r="AB24" s="376"/>
      <c r="AC24" s="376"/>
      <c r="AD24" s="376"/>
      <c r="AE24" s="376"/>
      <c r="AF24" s="376"/>
      <c r="AG24" s="377"/>
      <c r="AH24" s="372">
        <v>537</v>
      </c>
      <c r="AI24" s="373"/>
      <c r="AJ24" s="373"/>
      <c r="AK24" s="373"/>
      <c r="AL24" s="374"/>
      <c r="AM24" s="372">
        <v>1605093</v>
      </c>
      <c r="AN24" s="373"/>
      <c r="AO24" s="373"/>
      <c r="AP24" s="373"/>
      <c r="AQ24" s="373"/>
      <c r="AR24" s="374"/>
      <c r="AS24" s="372">
        <v>2989</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20928488</v>
      </c>
      <c r="BO24" s="420"/>
      <c r="BP24" s="420"/>
      <c r="BQ24" s="420"/>
      <c r="BR24" s="420"/>
      <c r="BS24" s="420"/>
      <c r="BT24" s="420"/>
      <c r="BU24" s="421"/>
      <c r="BV24" s="419">
        <v>20612283</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6975</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6651440</v>
      </c>
      <c r="BO25" s="449"/>
      <c r="BP25" s="449"/>
      <c r="BQ25" s="449"/>
      <c r="BR25" s="449"/>
      <c r="BS25" s="449"/>
      <c r="BT25" s="449"/>
      <c r="BU25" s="450"/>
      <c r="BV25" s="448">
        <v>8346003</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6888</v>
      </c>
      <c r="R26" s="373"/>
      <c r="S26" s="373"/>
      <c r="T26" s="373"/>
      <c r="U26" s="373"/>
      <c r="V26" s="374"/>
      <c r="W26" s="462"/>
      <c r="X26" s="399"/>
      <c r="Y26" s="400"/>
      <c r="Z26" s="375" t="s">
        <v>168</v>
      </c>
      <c r="AA26" s="430"/>
      <c r="AB26" s="430"/>
      <c r="AC26" s="430"/>
      <c r="AD26" s="430"/>
      <c r="AE26" s="430"/>
      <c r="AF26" s="430"/>
      <c r="AG26" s="431"/>
      <c r="AH26" s="372">
        <v>15</v>
      </c>
      <c r="AI26" s="373"/>
      <c r="AJ26" s="373"/>
      <c r="AK26" s="373"/>
      <c r="AL26" s="374"/>
      <c r="AM26" s="372">
        <v>45870</v>
      </c>
      <c r="AN26" s="373"/>
      <c r="AO26" s="373"/>
      <c r="AP26" s="373"/>
      <c r="AQ26" s="373"/>
      <c r="AR26" s="374"/>
      <c r="AS26" s="372">
        <v>3058</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4550</v>
      </c>
      <c r="R27" s="373"/>
      <c r="S27" s="373"/>
      <c r="T27" s="373"/>
      <c r="U27" s="373"/>
      <c r="V27" s="374"/>
      <c r="W27" s="462"/>
      <c r="X27" s="399"/>
      <c r="Y27" s="400"/>
      <c r="Z27" s="375" t="s">
        <v>171</v>
      </c>
      <c r="AA27" s="376"/>
      <c r="AB27" s="376"/>
      <c r="AC27" s="376"/>
      <c r="AD27" s="376"/>
      <c r="AE27" s="376"/>
      <c r="AF27" s="376"/>
      <c r="AG27" s="377"/>
      <c r="AH27" s="372">
        <v>12</v>
      </c>
      <c r="AI27" s="373"/>
      <c r="AJ27" s="373"/>
      <c r="AK27" s="373"/>
      <c r="AL27" s="374"/>
      <c r="AM27" s="372">
        <v>48012</v>
      </c>
      <c r="AN27" s="373"/>
      <c r="AO27" s="373"/>
      <c r="AP27" s="373"/>
      <c r="AQ27" s="373"/>
      <c r="AR27" s="374"/>
      <c r="AS27" s="372">
        <v>4001</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4150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3443528</v>
      </c>
      <c r="BO28" s="449"/>
      <c r="BP28" s="449"/>
      <c r="BQ28" s="449"/>
      <c r="BR28" s="449"/>
      <c r="BS28" s="449"/>
      <c r="BT28" s="449"/>
      <c r="BU28" s="450"/>
      <c r="BV28" s="448">
        <v>3608168</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19</v>
      </c>
      <c r="M29" s="373"/>
      <c r="N29" s="373"/>
      <c r="O29" s="373"/>
      <c r="P29" s="374"/>
      <c r="Q29" s="372">
        <v>3950</v>
      </c>
      <c r="R29" s="373"/>
      <c r="S29" s="373"/>
      <c r="T29" s="373"/>
      <c r="U29" s="373"/>
      <c r="V29" s="374"/>
      <c r="W29" s="463"/>
      <c r="X29" s="464"/>
      <c r="Y29" s="465"/>
      <c r="Z29" s="375" t="s">
        <v>177</v>
      </c>
      <c r="AA29" s="376"/>
      <c r="AB29" s="376"/>
      <c r="AC29" s="376"/>
      <c r="AD29" s="376"/>
      <c r="AE29" s="376"/>
      <c r="AF29" s="376"/>
      <c r="AG29" s="377"/>
      <c r="AH29" s="372">
        <v>549</v>
      </c>
      <c r="AI29" s="373"/>
      <c r="AJ29" s="373"/>
      <c r="AK29" s="373"/>
      <c r="AL29" s="374"/>
      <c r="AM29" s="372">
        <v>1653105</v>
      </c>
      <c r="AN29" s="373"/>
      <c r="AO29" s="373"/>
      <c r="AP29" s="373"/>
      <c r="AQ29" s="373"/>
      <c r="AR29" s="374"/>
      <c r="AS29" s="372">
        <v>3011</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470728</v>
      </c>
      <c r="BO29" s="420"/>
      <c r="BP29" s="420"/>
      <c r="BQ29" s="420"/>
      <c r="BR29" s="420"/>
      <c r="BS29" s="420"/>
      <c r="BT29" s="420"/>
      <c r="BU29" s="421"/>
      <c r="BV29" s="419">
        <v>470474</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101</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2212541</v>
      </c>
      <c r="BO30" s="454"/>
      <c r="BP30" s="454"/>
      <c r="BQ30" s="454"/>
      <c r="BR30" s="454"/>
      <c r="BS30" s="454"/>
      <c r="BT30" s="454"/>
      <c r="BU30" s="455"/>
      <c r="BV30" s="453">
        <v>2484223</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八潮市国民健康保険特別会計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八潮市上水道事業会計</v>
      </c>
      <c r="AP34" s="368"/>
      <c r="AQ34" s="368"/>
      <c r="AR34" s="368"/>
      <c r="AS34" s="368"/>
      <c r="AT34" s="368"/>
      <c r="AU34" s="368"/>
      <c r="AV34" s="368"/>
      <c r="AW34" s="368"/>
      <c r="AX34" s="368"/>
      <c r="AY34" s="368"/>
      <c r="AZ34" s="368"/>
      <c r="BA34" s="368"/>
      <c r="BB34" s="368"/>
      <c r="BC34" s="368"/>
      <c r="BD34" s="169"/>
      <c r="BE34" s="367">
        <f>IF(BG34="","",MAX(C34:D43,U34:V43,AM34:AN43)+1)</f>
        <v>7</v>
      </c>
      <c r="BF34" s="367"/>
      <c r="BG34" s="368" t="str">
        <f>IF('各会計、関係団体の財政状況及び健全化判断比率'!B33="","",'各会計、関係団体の財政状況及び健全化判断比率'!B33)</f>
        <v>稲荷伊草第二土地区画整理事業特別会計</v>
      </c>
      <c r="BH34" s="368"/>
      <c r="BI34" s="368"/>
      <c r="BJ34" s="368"/>
      <c r="BK34" s="368"/>
      <c r="BL34" s="368"/>
      <c r="BM34" s="368"/>
      <c r="BN34" s="368"/>
      <c r="BO34" s="368"/>
      <c r="BP34" s="368"/>
      <c r="BQ34" s="368"/>
      <c r="BR34" s="368"/>
      <c r="BS34" s="368"/>
      <c r="BT34" s="368"/>
      <c r="BU34" s="368"/>
      <c r="BV34" s="169"/>
      <c r="BW34" s="367">
        <f>IF(BY34="","",MAX(C34:D43,U34:V43,AM34:AN43,BE34:BF43)+1)</f>
        <v>12</v>
      </c>
      <c r="BX34" s="367"/>
      <c r="BY34" s="368" t="str">
        <f>IF('各会計、関係団体の財政状況及び健全化判断比率'!B68="","",'各会計、関係団体の財政状況及び健全化判断比率'!B68)</f>
        <v>東埼玉資源環境組合</v>
      </c>
      <c r="BZ34" s="368"/>
      <c r="CA34" s="368"/>
      <c r="CB34" s="368"/>
      <c r="CC34" s="368"/>
      <c r="CD34" s="368"/>
      <c r="CE34" s="368"/>
      <c r="CF34" s="368"/>
      <c r="CG34" s="368"/>
      <c r="CH34" s="368"/>
      <c r="CI34" s="368"/>
      <c r="CJ34" s="368"/>
      <c r="CK34" s="368"/>
      <c r="CL34" s="368"/>
      <c r="CM34" s="368"/>
      <c r="CN34" s="169"/>
      <c r="CO34" s="367">
        <f>IF(CQ34="","",MAX(C34:D43,U34:V43,AM34:AN43,BE34:BF43,BW34:BX43)+1)</f>
        <v>19</v>
      </c>
      <c r="CP34" s="367"/>
      <c r="CQ34" s="368" t="str">
        <f>IF('各会計、関係団体の財政状況及び健全化判断比率'!BS7="","",'各会計、関係団体の財政状況及び健全化判断比率'!BS7)</f>
        <v>八潮市土地開発公社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八潮市介護保険特別会計</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IF('各会計、関係団体の財政状況及び健全化判断比率'!B32="","",'各会計、関係団体の財政状況及び健全化判断比率'!B32)</f>
        <v>八潮市公共下水道事業会計</v>
      </c>
      <c r="AP35" s="368"/>
      <c r="AQ35" s="368"/>
      <c r="AR35" s="368"/>
      <c r="AS35" s="368"/>
      <c r="AT35" s="368"/>
      <c r="AU35" s="368"/>
      <c r="AV35" s="368"/>
      <c r="AW35" s="368"/>
      <c r="AX35" s="368"/>
      <c r="AY35" s="368"/>
      <c r="AZ35" s="368"/>
      <c r="BA35" s="368"/>
      <c r="BB35" s="368"/>
      <c r="BC35" s="368"/>
      <c r="BD35" s="169"/>
      <c r="BE35" s="367">
        <f t="shared" ref="BE35:BE43" si="1">IF(BG35="","",BE34+1)</f>
        <v>8</v>
      </c>
      <c r="BF35" s="367"/>
      <c r="BG35" s="368" t="str">
        <f>IF('各会計、関係団体の財政状況及び健全化判断比率'!B34="","",'各会計、関係団体の財政状況及び健全化判断比率'!B34)</f>
        <v>鶴ケ曽根・二丁目土地区画整理事業特別会計</v>
      </c>
      <c r="BH35" s="368"/>
      <c r="BI35" s="368"/>
      <c r="BJ35" s="368"/>
      <c r="BK35" s="368"/>
      <c r="BL35" s="368"/>
      <c r="BM35" s="368"/>
      <c r="BN35" s="368"/>
      <c r="BO35" s="368"/>
      <c r="BP35" s="368"/>
      <c r="BQ35" s="368"/>
      <c r="BR35" s="368"/>
      <c r="BS35" s="368"/>
      <c r="BT35" s="368"/>
      <c r="BU35" s="368"/>
      <c r="BV35" s="169"/>
      <c r="BW35" s="367">
        <f t="shared" ref="BW35:BW43" si="2">IF(BY35="","",BW34+1)</f>
        <v>13</v>
      </c>
      <c r="BX35" s="367"/>
      <c r="BY35" s="368" t="str">
        <f>IF('各会計、関係団体の財政状況及び健全化判断比率'!B69="","",'各会計、関係団体の財政状況及び健全化判断比率'!B69)</f>
        <v>埼玉県後期高齢者医療広域連合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八潮市後期高齢者医療特別会計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f t="shared" si="1"/>
        <v>9</v>
      </c>
      <c r="BF36" s="367"/>
      <c r="BG36" s="368" t="str">
        <f>IF('各会計、関係団体の財政状況及び健全化判断比率'!B35="","",'各会計、関係団体の財政状況及び健全化判断比率'!B35)</f>
        <v>大瀬古新田土地区画整理事業特別会計</v>
      </c>
      <c r="BH36" s="368"/>
      <c r="BI36" s="368"/>
      <c r="BJ36" s="368"/>
      <c r="BK36" s="368"/>
      <c r="BL36" s="368"/>
      <c r="BM36" s="368"/>
      <c r="BN36" s="368"/>
      <c r="BO36" s="368"/>
      <c r="BP36" s="368"/>
      <c r="BQ36" s="368"/>
      <c r="BR36" s="368"/>
      <c r="BS36" s="368"/>
      <c r="BT36" s="368"/>
      <c r="BU36" s="368"/>
      <c r="BV36" s="169"/>
      <c r="BW36" s="367">
        <f t="shared" si="2"/>
        <v>14</v>
      </c>
      <c r="BX36" s="367"/>
      <c r="BY36" s="368" t="str">
        <f>IF('各会計、関係団体の財政状況及び健全化判断比率'!B70="","",'各会計、関係団体の財政状況及び健全化判断比率'!B70)</f>
        <v>埼玉県後期高齢者医療広域連合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f t="shared" si="1"/>
        <v>10</v>
      </c>
      <c r="BF37" s="367"/>
      <c r="BG37" s="368" t="str">
        <f>IF('各会計、関係団体の財政状況及び健全化判断比率'!B36="","",'各会計、関係団体の財政状況及び健全化判断比率'!B36)</f>
        <v>西袋上馬場土地区画整理事業特別会計</v>
      </c>
      <c r="BH37" s="368"/>
      <c r="BI37" s="368"/>
      <c r="BJ37" s="368"/>
      <c r="BK37" s="368"/>
      <c r="BL37" s="368"/>
      <c r="BM37" s="368"/>
      <c r="BN37" s="368"/>
      <c r="BO37" s="368"/>
      <c r="BP37" s="368"/>
      <c r="BQ37" s="368"/>
      <c r="BR37" s="368"/>
      <c r="BS37" s="368"/>
      <c r="BT37" s="368"/>
      <c r="BU37" s="368"/>
      <c r="BV37" s="169"/>
      <c r="BW37" s="367">
        <f t="shared" si="2"/>
        <v>15</v>
      </c>
      <c r="BX37" s="367"/>
      <c r="BY37" s="368" t="str">
        <f>IF('各会計、関係団体の財政状況及び健全化判断比率'!B71="","",'各会計、関係団体の財政状況及び健全化判断比率'!B71)</f>
        <v>埼玉県市町村総合事務組合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f t="shared" si="1"/>
        <v>11</v>
      </c>
      <c r="BF38" s="367"/>
      <c r="BG38" s="368" t="str">
        <f>IF('各会計、関係団体の財政状況及び健全化判断比率'!B37="","",'各会計、関係団体の財政状況及び健全化判断比率'!B37)</f>
        <v>八潮南部東一体型特定土地区画整理事業特別会計</v>
      </c>
      <c r="BH38" s="368"/>
      <c r="BI38" s="368"/>
      <c r="BJ38" s="368"/>
      <c r="BK38" s="368"/>
      <c r="BL38" s="368"/>
      <c r="BM38" s="368"/>
      <c r="BN38" s="368"/>
      <c r="BO38" s="368"/>
      <c r="BP38" s="368"/>
      <c r="BQ38" s="368"/>
      <c r="BR38" s="368"/>
      <c r="BS38" s="368"/>
      <c r="BT38" s="368"/>
      <c r="BU38" s="368"/>
      <c r="BV38" s="169"/>
      <c r="BW38" s="367">
        <f t="shared" si="2"/>
        <v>16</v>
      </c>
      <c r="BX38" s="367"/>
      <c r="BY38" s="368" t="str">
        <f>IF('各会計、関係団体の財政状況及び健全化判断比率'!B72="","",'各会計、関係団体の財政状況及び健全化判断比率'!B72)</f>
        <v>埼玉県市町村総合事務組合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17</v>
      </c>
      <c r="BX39" s="367"/>
      <c r="BY39" s="368" t="str">
        <f>IF('各会計、関係団体の財政状況及び健全化判断比率'!B73="","",'各会計、関係団体の財政状況及び健全化判断比率'!B73)</f>
        <v>彩の国さいたま人づくり広域連合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18</v>
      </c>
      <c r="BX40" s="367"/>
      <c r="BY40" s="368" t="str">
        <f>IF('各会計、関係団体の財政状況及び健全化判断比率'!B74="","",'各会計、関係団体の財政状況及び健全化判断比率'!B74)</f>
        <v>草加八潮消防組合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Ga294cLOwrIPz/+ATXZ/DYrgyrCcrQvjaV6Qj/mMNT6f8CuHJ+//KF2jRBVUI8W38V2Ng22s0UQ/g5/bwu86GA==" saltValue="rEu4OPecLiEXn6VInM2sM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activeCell="J34" sqref="J34:J41"/>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51" t="s">
        <v>536</v>
      </c>
      <c r="D34" s="1151"/>
      <c r="E34" s="1152"/>
      <c r="F34" s="32">
        <v>9.8800000000000008</v>
      </c>
      <c r="G34" s="33">
        <v>14.15</v>
      </c>
      <c r="H34" s="33">
        <v>16.420000000000002</v>
      </c>
      <c r="I34" s="33">
        <v>12.58</v>
      </c>
      <c r="J34" s="34">
        <v>15.76</v>
      </c>
      <c r="K34" s="22"/>
      <c r="L34" s="22"/>
      <c r="M34" s="22"/>
      <c r="N34" s="22"/>
      <c r="O34" s="22"/>
      <c r="P34" s="22"/>
    </row>
    <row r="35" spans="1:16" ht="39" customHeight="1" x14ac:dyDescent="0.15">
      <c r="A35" s="22"/>
      <c r="B35" s="35"/>
      <c r="C35" s="1145" t="s">
        <v>537</v>
      </c>
      <c r="D35" s="1146"/>
      <c r="E35" s="1147"/>
      <c r="F35" s="36">
        <v>11.09</v>
      </c>
      <c r="G35" s="37">
        <v>11.41</v>
      </c>
      <c r="H35" s="37">
        <v>12.13</v>
      </c>
      <c r="I35" s="37">
        <v>11.56</v>
      </c>
      <c r="J35" s="38">
        <v>12.04</v>
      </c>
      <c r="K35" s="22"/>
      <c r="L35" s="22"/>
      <c r="M35" s="22"/>
      <c r="N35" s="22"/>
      <c r="O35" s="22"/>
      <c r="P35" s="22"/>
    </row>
    <row r="36" spans="1:16" ht="39" customHeight="1" x14ac:dyDescent="0.15">
      <c r="A36" s="22"/>
      <c r="B36" s="35"/>
      <c r="C36" s="1145" t="s">
        <v>538</v>
      </c>
      <c r="D36" s="1146"/>
      <c r="E36" s="1147"/>
      <c r="F36" s="36">
        <v>1.58</v>
      </c>
      <c r="G36" s="37">
        <v>2.29</v>
      </c>
      <c r="H36" s="37">
        <v>3.47</v>
      </c>
      <c r="I36" s="37">
        <v>5.07</v>
      </c>
      <c r="J36" s="38">
        <v>4.5999999999999996</v>
      </c>
      <c r="K36" s="22"/>
      <c r="L36" s="22"/>
      <c r="M36" s="22"/>
      <c r="N36" s="22"/>
      <c r="O36" s="22"/>
      <c r="P36" s="22"/>
    </row>
    <row r="37" spans="1:16" ht="39" customHeight="1" x14ac:dyDescent="0.15">
      <c r="A37" s="22"/>
      <c r="B37" s="35"/>
      <c r="C37" s="1145" t="s">
        <v>539</v>
      </c>
      <c r="D37" s="1146"/>
      <c r="E37" s="1147"/>
      <c r="F37" s="36">
        <v>1.84</v>
      </c>
      <c r="G37" s="37">
        <v>1.62</v>
      </c>
      <c r="H37" s="37">
        <v>1.43</v>
      </c>
      <c r="I37" s="37">
        <v>0.93</v>
      </c>
      <c r="J37" s="38">
        <v>1.23</v>
      </c>
      <c r="K37" s="22"/>
      <c r="L37" s="22"/>
      <c r="M37" s="22"/>
      <c r="N37" s="22"/>
      <c r="O37" s="22"/>
      <c r="P37" s="22"/>
    </row>
    <row r="38" spans="1:16" ht="39" customHeight="1" x14ac:dyDescent="0.15">
      <c r="A38" s="22"/>
      <c r="B38" s="35"/>
      <c r="C38" s="1145" t="s">
        <v>540</v>
      </c>
      <c r="D38" s="1146"/>
      <c r="E38" s="1147"/>
      <c r="F38" s="36">
        <v>1.1599999999999999</v>
      </c>
      <c r="G38" s="37">
        <v>0.97</v>
      </c>
      <c r="H38" s="37">
        <v>0.9</v>
      </c>
      <c r="I38" s="37">
        <v>0.87</v>
      </c>
      <c r="J38" s="38">
        <v>0.7</v>
      </c>
      <c r="K38" s="22"/>
      <c r="L38" s="22"/>
      <c r="M38" s="22"/>
      <c r="N38" s="22"/>
      <c r="O38" s="22"/>
      <c r="P38" s="22"/>
    </row>
    <row r="39" spans="1:16" ht="39" customHeight="1" x14ac:dyDescent="0.15">
      <c r="A39" s="22"/>
      <c r="B39" s="35"/>
      <c r="C39" s="1145" t="s">
        <v>541</v>
      </c>
      <c r="D39" s="1146"/>
      <c r="E39" s="1147"/>
      <c r="F39" s="36">
        <v>2.96</v>
      </c>
      <c r="G39" s="37">
        <v>1.3</v>
      </c>
      <c r="H39" s="37">
        <v>1.38</v>
      </c>
      <c r="I39" s="37">
        <v>0.76</v>
      </c>
      <c r="J39" s="38">
        <v>0.68</v>
      </c>
      <c r="K39" s="22"/>
      <c r="L39" s="22"/>
      <c r="M39" s="22"/>
      <c r="N39" s="22"/>
      <c r="O39" s="22"/>
      <c r="P39" s="22"/>
    </row>
    <row r="40" spans="1:16" ht="39" customHeight="1" x14ac:dyDescent="0.15">
      <c r="A40" s="22"/>
      <c r="B40" s="35"/>
      <c r="C40" s="1145" t="s">
        <v>542</v>
      </c>
      <c r="D40" s="1146"/>
      <c r="E40" s="1147"/>
      <c r="F40" s="36">
        <v>0.2</v>
      </c>
      <c r="G40" s="37">
        <v>0.13</v>
      </c>
      <c r="H40" s="37">
        <v>0.14000000000000001</v>
      </c>
      <c r="I40" s="37">
        <v>0.12</v>
      </c>
      <c r="J40" s="38">
        <v>0.14000000000000001</v>
      </c>
      <c r="K40" s="22"/>
      <c r="L40" s="22"/>
      <c r="M40" s="22"/>
      <c r="N40" s="22"/>
      <c r="O40" s="22"/>
      <c r="P40" s="22"/>
    </row>
    <row r="41" spans="1:16" ht="39" customHeight="1" x14ac:dyDescent="0.15">
      <c r="A41" s="22"/>
      <c r="B41" s="35"/>
      <c r="C41" s="1145" t="s">
        <v>543</v>
      </c>
      <c r="D41" s="1146"/>
      <c r="E41" s="1147"/>
      <c r="F41" s="36">
        <v>0.53</v>
      </c>
      <c r="G41" s="37">
        <v>0.84</v>
      </c>
      <c r="H41" s="37">
        <v>0.08</v>
      </c>
      <c r="I41" s="37">
        <v>7.0000000000000007E-2</v>
      </c>
      <c r="J41" s="38">
        <v>0.04</v>
      </c>
      <c r="K41" s="22"/>
      <c r="L41" s="22"/>
      <c r="M41" s="22"/>
      <c r="N41" s="22"/>
      <c r="O41" s="22"/>
      <c r="P41" s="22"/>
    </row>
    <row r="42" spans="1:16" ht="39" customHeight="1" x14ac:dyDescent="0.15">
      <c r="A42" s="22"/>
      <c r="B42" s="39"/>
      <c r="C42" s="1145" t="s">
        <v>544</v>
      </c>
      <c r="D42" s="1146"/>
      <c r="E42" s="1147"/>
      <c r="F42" s="36" t="s">
        <v>492</v>
      </c>
      <c r="G42" s="37" t="s">
        <v>492</v>
      </c>
      <c r="H42" s="37" t="s">
        <v>492</v>
      </c>
      <c r="I42" s="37" t="s">
        <v>492</v>
      </c>
      <c r="J42" s="38" t="s">
        <v>492</v>
      </c>
      <c r="K42" s="22"/>
      <c r="L42" s="22"/>
      <c r="M42" s="22"/>
      <c r="N42" s="22"/>
      <c r="O42" s="22"/>
      <c r="P42" s="22"/>
    </row>
    <row r="43" spans="1:16" ht="39" customHeight="1" thickBot="1" x14ac:dyDescent="0.2">
      <c r="A43" s="22"/>
      <c r="B43" s="40"/>
      <c r="C43" s="1148" t="s">
        <v>545</v>
      </c>
      <c r="D43" s="1149"/>
      <c r="E43" s="1150"/>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qDycpC1FXukTHwyUlRYpAgau3d9ylzO1O/SYzc2zrvTuypshzqt0WtqoR4gOZtR4/aoPnRvnvtZLFhRS1BDc0Q==" saltValue="IslQgKO1QH2+Io1Iquh9F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115" zoomScaleNormal="115" zoomScaleSheetLayoutView="55" workbookViewId="0">
      <selection activeCell="O48" sqref="O4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2633</v>
      </c>
      <c r="L45" s="60">
        <v>2626</v>
      </c>
      <c r="M45" s="60">
        <v>2649</v>
      </c>
      <c r="N45" s="60">
        <v>2572</v>
      </c>
      <c r="O45" s="61">
        <v>2296</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492</v>
      </c>
      <c r="L46" s="64" t="s">
        <v>492</v>
      </c>
      <c r="M46" s="64" t="s">
        <v>492</v>
      </c>
      <c r="N46" s="64" t="s">
        <v>492</v>
      </c>
      <c r="O46" s="65" t="s">
        <v>492</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492</v>
      </c>
      <c r="L47" s="64" t="s">
        <v>492</v>
      </c>
      <c r="M47" s="64" t="s">
        <v>492</v>
      </c>
      <c r="N47" s="64" t="s">
        <v>492</v>
      </c>
      <c r="O47" s="65" t="s">
        <v>492</v>
      </c>
      <c r="P47" s="48"/>
      <c r="Q47" s="48"/>
      <c r="R47" s="48"/>
      <c r="S47" s="48"/>
      <c r="T47" s="48"/>
      <c r="U47" s="48"/>
    </row>
    <row r="48" spans="1:21" ht="30.75" customHeight="1" x14ac:dyDescent="0.15">
      <c r="A48" s="48"/>
      <c r="B48" s="1178"/>
      <c r="C48" s="1179"/>
      <c r="D48" s="62"/>
      <c r="E48" s="1155" t="s">
        <v>13</v>
      </c>
      <c r="F48" s="1155"/>
      <c r="G48" s="1155"/>
      <c r="H48" s="1155"/>
      <c r="I48" s="1155"/>
      <c r="J48" s="1156"/>
      <c r="K48" s="63">
        <v>1412</v>
      </c>
      <c r="L48" s="64">
        <v>1490</v>
      </c>
      <c r="M48" s="64">
        <v>1518</v>
      </c>
      <c r="N48" s="64">
        <v>1462</v>
      </c>
      <c r="O48" s="65">
        <v>1393</v>
      </c>
      <c r="P48" s="48"/>
      <c r="Q48" s="48"/>
      <c r="R48" s="48"/>
      <c r="S48" s="48"/>
      <c r="T48" s="48"/>
      <c r="U48" s="48"/>
    </row>
    <row r="49" spans="1:21" ht="30.75" customHeight="1" x14ac:dyDescent="0.15">
      <c r="A49" s="48"/>
      <c r="B49" s="1178"/>
      <c r="C49" s="1179"/>
      <c r="D49" s="62"/>
      <c r="E49" s="1155" t="s">
        <v>14</v>
      </c>
      <c r="F49" s="1155"/>
      <c r="G49" s="1155"/>
      <c r="H49" s="1155"/>
      <c r="I49" s="1155"/>
      <c r="J49" s="1156"/>
      <c r="K49" s="63">
        <v>124</v>
      </c>
      <c r="L49" s="64">
        <v>144</v>
      </c>
      <c r="M49" s="64">
        <v>151</v>
      </c>
      <c r="N49" s="64">
        <v>188</v>
      </c>
      <c r="O49" s="65">
        <v>180</v>
      </c>
      <c r="P49" s="48"/>
      <c r="Q49" s="48"/>
      <c r="R49" s="48"/>
      <c r="S49" s="48"/>
      <c r="T49" s="48"/>
      <c r="U49" s="48"/>
    </row>
    <row r="50" spans="1:21" ht="30.75" customHeight="1" x14ac:dyDescent="0.15">
      <c r="A50" s="48"/>
      <c r="B50" s="1178"/>
      <c r="C50" s="1179"/>
      <c r="D50" s="62"/>
      <c r="E50" s="1155" t="s">
        <v>15</v>
      </c>
      <c r="F50" s="1155"/>
      <c r="G50" s="1155"/>
      <c r="H50" s="1155"/>
      <c r="I50" s="1155"/>
      <c r="J50" s="1156"/>
      <c r="K50" s="63">
        <v>277</v>
      </c>
      <c r="L50" s="64">
        <v>276</v>
      </c>
      <c r="M50" s="64">
        <v>279</v>
      </c>
      <c r="N50" s="64">
        <v>229</v>
      </c>
      <c r="O50" s="65">
        <v>208</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492</v>
      </c>
      <c r="L51" s="64" t="s">
        <v>492</v>
      </c>
      <c r="M51" s="64" t="s">
        <v>492</v>
      </c>
      <c r="N51" s="64" t="s">
        <v>492</v>
      </c>
      <c r="O51" s="65" t="s">
        <v>492</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3407</v>
      </c>
      <c r="L52" s="64">
        <v>3382</v>
      </c>
      <c r="M52" s="64">
        <v>3198</v>
      </c>
      <c r="N52" s="64">
        <v>3086</v>
      </c>
      <c r="O52" s="65">
        <v>2936</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1039</v>
      </c>
      <c r="L53" s="69">
        <v>1154</v>
      </c>
      <c r="M53" s="69">
        <v>1399</v>
      </c>
      <c r="N53" s="69">
        <v>1365</v>
      </c>
      <c r="O53" s="70">
        <v>1141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0QXb9Is9UlVzXK6RxQigF5LfTkr4OzTqsoddslIZ7zhYD5LBAv+MROw3/YOf7QvbDYYJ8LKRzCeeUCZoQ3hHjQ==" saltValue="C/Ju9IlwUOywD3+gUZdxu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M48" sqref="M48"/>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530</v>
      </c>
      <c r="J40" s="103" t="s">
        <v>531</v>
      </c>
      <c r="K40" s="103" t="s">
        <v>532</v>
      </c>
      <c r="L40" s="103" t="s">
        <v>533</v>
      </c>
      <c r="M40" s="104" t="s">
        <v>534</v>
      </c>
    </row>
    <row r="41" spans="2:13" ht="27.75" customHeight="1" x14ac:dyDescent="0.15">
      <c r="B41" s="1196" t="s">
        <v>30</v>
      </c>
      <c r="C41" s="1197"/>
      <c r="D41" s="105"/>
      <c r="E41" s="1198" t="s">
        <v>31</v>
      </c>
      <c r="F41" s="1198"/>
      <c r="G41" s="1198"/>
      <c r="H41" s="1199"/>
      <c r="I41" s="343">
        <v>19414</v>
      </c>
      <c r="J41" s="344">
        <v>19737</v>
      </c>
      <c r="K41" s="344">
        <v>21620</v>
      </c>
      <c r="L41" s="344">
        <v>24359</v>
      </c>
      <c r="M41" s="345">
        <v>24130</v>
      </c>
    </row>
    <row r="42" spans="2:13" ht="27.75" customHeight="1" x14ac:dyDescent="0.15">
      <c r="B42" s="1186"/>
      <c r="C42" s="1187"/>
      <c r="D42" s="106"/>
      <c r="E42" s="1190" t="s">
        <v>32</v>
      </c>
      <c r="F42" s="1190"/>
      <c r="G42" s="1190"/>
      <c r="H42" s="1191"/>
      <c r="I42" s="346">
        <v>3176</v>
      </c>
      <c r="J42" s="347">
        <v>3063</v>
      </c>
      <c r="K42" s="347">
        <v>2794</v>
      </c>
      <c r="L42" s="347">
        <v>1927</v>
      </c>
      <c r="M42" s="348">
        <v>1717</v>
      </c>
    </row>
    <row r="43" spans="2:13" ht="27.75" customHeight="1" x14ac:dyDescent="0.15">
      <c r="B43" s="1186"/>
      <c r="C43" s="1187"/>
      <c r="D43" s="106"/>
      <c r="E43" s="1190" t="s">
        <v>33</v>
      </c>
      <c r="F43" s="1190"/>
      <c r="G43" s="1190"/>
      <c r="H43" s="1191"/>
      <c r="I43" s="346">
        <v>16217</v>
      </c>
      <c r="J43" s="347">
        <v>16832</v>
      </c>
      <c r="K43" s="347">
        <v>18378</v>
      </c>
      <c r="L43" s="347">
        <v>18411</v>
      </c>
      <c r="M43" s="348">
        <v>18682</v>
      </c>
    </row>
    <row r="44" spans="2:13" ht="27.75" customHeight="1" x14ac:dyDescent="0.15">
      <c r="B44" s="1186"/>
      <c r="C44" s="1187"/>
      <c r="D44" s="106"/>
      <c r="E44" s="1190" t="s">
        <v>34</v>
      </c>
      <c r="F44" s="1190"/>
      <c r="G44" s="1190"/>
      <c r="H44" s="1191"/>
      <c r="I44" s="346">
        <v>1073</v>
      </c>
      <c r="J44" s="347">
        <v>1109</v>
      </c>
      <c r="K44" s="347">
        <v>1017</v>
      </c>
      <c r="L44" s="347">
        <v>942</v>
      </c>
      <c r="M44" s="348">
        <v>799</v>
      </c>
    </row>
    <row r="45" spans="2:13" ht="27.75" customHeight="1" x14ac:dyDescent="0.15">
      <c r="B45" s="1186"/>
      <c r="C45" s="1187"/>
      <c r="D45" s="106"/>
      <c r="E45" s="1190" t="s">
        <v>35</v>
      </c>
      <c r="F45" s="1190"/>
      <c r="G45" s="1190"/>
      <c r="H45" s="1191"/>
      <c r="I45" s="346">
        <v>1665</v>
      </c>
      <c r="J45" s="347">
        <v>1601</v>
      </c>
      <c r="K45" s="347">
        <v>1576</v>
      </c>
      <c r="L45" s="347">
        <v>1641</v>
      </c>
      <c r="M45" s="348">
        <v>1578</v>
      </c>
    </row>
    <row r="46" spans="2:13" ht="27.75" customHeight="1" x14ac:dyDescent="0.15">
      <c r="B46" s="1186"/>
      <c r="C46" s="1187"/>
      <c r="D46" s="107"/>
      <c r="E46" s="1190" t="s">
        <v>36</v>
      </c>
      <c r="F46" s="1190"/>
      <c r="G46" s="1190"/>
      <c r="H46" s="1191"/>
      <c r="I46" s="346" t="s">
        <v>492</v>
      </c>
      <c r="J46" s="347">
        <v>0</v>
      </c>
      <c r="K46" s="347">
        <v>0</v>
      </c>
      <c r="L46" s="347">
        <v>1</v>
      </c>
      <c r="M46" s="348">
        <v>4</v>
      </c>
    </row>
    <row r="47" spans="2:13" ht="27.75" customHeight="1" x14ac:dyDescent="0.15">
      <c r="B47" s="1186"/>
      <c r="C47" s="1187"/>
      <c r="D47" s="108"/>
      <c r="E47" s="1200" t="s">
        <v>37</v>
      </c>
      <c r="F47" s="1201"/>
      <c r="G47" s="1201"/>
      <c r="H47" s="1202"/>
      <c r="I47" s="346" t="s">
        <v>492</v>
      </c>
      <c r="J47" s="347" t="s">
        <v>492</v>
      </c>
      <c r="K47" s="347" t="s">
        <v>492</v>
      </c>
      <c r="L47" s="347" t="s">
        <v>492</v>
      </c>
      <c r="M47" s="348" t="s">
        <v>492</v>
      </c>
    </row>
    <row r="48" spans="2:13" ht="27.75" customHeight="1" x14ac:dyDescent="0.15">
      <c r="B48" s="1186"/>
      <c r="C48" s="1187"/>
      <c r="D48" s="106"/>
      <c r="E48" s="1190" t="s">
        <v>38</v>
      </c>
      <c r="F48" s="1190"/>
      <c r="G48" s="1190"/>
      <c r="H48" s="1191"/>
      <c r="I48" s="346" t="s">
        <v>492</v>
      </c>
      <c r="J48" s="347" t="s">
        <v>492</v>
      </c>
      <c r="K48" s="347" t="s">
        <v>492</v>
      </c>
      <c r="L48" s="347" t="s">
        <v>492</v>
      </c>
      <c r="M48" s="348" t="s">
        <v>492</v>
      </c>
    </row>
    <row r="49" spans="2:13" ht="27.75" customHeight="1" x14ac:dyDescent="0.15">
      <c r="B49" s="1188"/>
      <c r="C49" s="1189"/>
      <c r="D49" s="106"/>
      <c r="E49" s="1190" t="s">
        <v>39</v>
      </c>
      <c r="F49" s="1190"/>
      <c r="G49" s="1190"/>
      <c r="H49" s="1191"/>
      <c r="I49" s="346" t="s">
        <v>492</v>
      </c>
      <c r="J49" s="347" t="s">
        <v>492</v>
      </c>
      <c r="K49" s="347" t="s">
        <v>492</v>
      </c>
      <c r="L49" s="347" t="s">
        <v>492</v>
      </c>
      <c r="M49" s="348" t="s">
        <v>492</v>
      </c>
    </row>
    <row r="50" spans="2:13" ht="27.75" customHeight="1" x14ac:dyDescent="0.15">
      <c r="B50" s="1184" t="s">
        <v>40</v>
      </c>
      <c r="C50" s="1185"/>
      <c r="D50" s="109"/>
      <c r="E50" s="1190" t="s">
        <v>41</v>
      </c>
      <c r="F50" s="1190"/>
      <c r="G50" s="1190"/>
      <c r="H50" s="1191"/>
      <c r="I50" s="346">
        <v>7732</v>
      </c>
      <c r="J50" s="347">
        <v>9003</v>
      </c>
      <c r="K50" s="347">
        <v>8463</v>
      </c>
      <c r="L50" s="347">
        <v>7299</v>
      </c>
      <c r="M50" s="348">
        <v>6683</v>
      </c>
    </row>
    <row r="51" spans="2:13" ht="27.75" customHeight="1" x14ac:dyDescent="0.15">
      <c r="B51" s="1186"/>
      <c r="C51" s="1187"/>
      <c r="D51" s="106"/>
      <c r="E51" s="1190" t="s">
        <v>42</v>
      </c>
      <c r="F51" s="1190"/>
      <c r="G51" s="1190"/>
      <c r="H51" s="1191"/>
      <c r="I51" s="346">
        <v>9328</v>
      </c>
      <c r="J51" s="347">
        <v>9023</v>
      </c>
      <c r="K51" s="347">
        <v>8856</v>
      </c>
      <c r="L51" s="347">
        <v>9487</v>
      </c>
      <c r="M51" s="348">
        <v>9597</v>
      </c>
    </row>
    <row r="52" spans="2:13" ht="27.75" customHeight="1" x14ac:dyDescent="0.15">
      <c r="B52" s="1188"/>
      <c r="C52" s="1189"/>
      <c r="D52" s="106"/>
      <c r="E52" s="1190" t="s">
        <v>43</v>
      </c>
      <c r="F52" s="1190"/>
      <c r="G52" s="1190"/>
      <c r="H52" s="1191"/>
      <c r="I52" s="346">
        <v>20056</v>
      </c>
      <c r="J52" s="347">
        <v>20357</v>
      </c>
      <c r="K52" s="347">
        <v>20247</v>
      </c>
      <c r="L52" s="347">
        <v>20837</v>
      </c>
      <c r="M52" s="348">
        <v>20245</v>
      </c>
    </row>
    <row r="53" spans="2:13" ht="27.75" customHeight="1" thickBot="1" x14ac:dyDescent="0.2">
      <c r="B53" s="1192" t="s">
        <v>19</v>
      </c>
      <c r="C53" s="1193"/>
      <c r="D53" s="110"/>
      <c r="E53" s="1194" t="s">
        <v>44</v>
      </c>
      <c r="F53" s="1194"/>
      <c r="G53" s="1194"/>
      <c r="H53" s="1195"/>
      <c r="I53" s="349">
        <v>4428</v>
      </c>
      <c r="J53" s="350">
        <v>3959</v>
      </c>
      <c r="K53" s="350">
        <v>7818</v>
      </c>
      <c r="L53" s="350">
        <v>9657</v>
      </c>
      <c r="M53" s="351">
        <v>10387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QFu62InwbrcwyKXU87Au5ON92Ao1vwHRqDzAgdiAYqb3J6jXvBNGaPl+K11GRT8kvfSMdbk6V7VYQrZ8Y5I+Ig==" saltValue="tetRpVUnw6TlX7Rid1JU6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E53" zoomScale="85" zoomScaleNormal="85" zoomScaleSheetLayoutView="100" workbookViewId="0">
      <selection activeCell="F58" sqref="F58"/>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532</v>
      </c>
      <c r="G54" s="119" t="s">
        <v>533</v>
      </c>
      <c r="H54" s="120" t="s">
        <v>534</v>
      </c>
    </row>
    <row r="55" spans="2:8" ht="52.5" customHeight="1" x14ac:dyDescent="0.15">
      <c r="B55" s="121"/>
      <c r="C55" s="1211" t="s">
        <v>46</v>
      </c>
      <c r="D55" s="1211"/>
      <c r="E55" s="1212"/>
      <c r="F55" s="352">
        <v>3864</v>
      </c>
      <c r="G55" s="352">
        <v>3608</v>
      </c>
      <c r="H55" s="353">
        <v>3444</v>
      </c>
    </row>
    <row r="56" spans="2:8" ht="52.5" customHeight="1" x14ac:dyDescent="0.15">
      <c r="B56" s="122"/>
      <c r="C56" s="1213" t="s">
        <v>47</v>
      </c>
      <c r="D56" s="1213"/>
      <c r="E56" s="1214"/>
      <c r="F56" s="354">
        <v>270</v>
      </c>
      <c r="G56" s="354">
        <v>470</v>
      </c>
      <c r="H56" s="355">
        <v>471</v>
      </c>
    </row>
    <row r="57" spans="2:8" ht="53.25" customHeight="1" x14ac:dyDescent="0.15">
      <c r="B57" s="122"/>
      <c r="C57" s="1215" t="s">
        <v>48</v>
      </c>
      <c r="D57" s="1215"/>
      <c r="E57" s="1216"/>
      <c r="F57" s="356">
        <v>3487</v>
      </c>
      <c r="G57" s="356">
        <v>2484</v>
      </c>
      <c r="H57" s="357">
        <v>2213</v>
      </c>
    </row>
    <row r="58" spans="2:8" ht="45.75" customHeight="1" x14ac:dyDescent="0.15">
      <c r="B58" s="123"/>
      <c r="C58" s="1203" t="s">
        <v>557</v>
      </c>
      <c r="D58" s="1204"/>
      <c r="E58" s="1205"/>
      <c r="F58" s="358">
        <v>949</v>
      </c>
      <c r="G58" s="358">
        <v>1324</v>
      </c>
      <c r="H58" s="359">
        <v>1088</v>
      </c>
    </row>
    <row r="59" spans="2:8" ht="45.75" customHeight="1" x14ac:dyDescent="0.15">
      <c r="B59" s="123"/>
      <c r="C59" s="1203" t="s">
        <v>558</v>
      </c>
      <c r="D59" s="1204"/>
      <c r="E59" s="1205"/>
      <c r="F59" s="358">
        <v>469</v>
      </c>
      <c r="G59" s="358">
        <v>869</v>
      </c>
      <c r="H59" s="359">
        <v>834</v>
      </c>
    </row>
    <row r="60" spans="2:8" ht="45.75" customHeight="1" x14ac:dyDescent="0.15">
      <c r="B60" s="123"/>
      <c r="C60" s="1203" t="s">
        <v>559</v>
      </c>
      <c r="D60" s="1204"/>
      <c r="E60" s="1205"/>
      <c r="F60" s="358">
        <v>129</v>
      </c>
      <c r="G60" s="358">
        <v>127</v>
      </c>
      <c r="H60" s="359">
        <v>127</v>
      </c>
    </row>
    <row r="61" spans="2:8" ht="45.75" customHeight="1" x14ac:dyDescent="0.15">
      <c r="B61" s="123"/>
      <c r="C61" s="1203" t="s">
        <v>560</v>
      </c>
      <c r="D61" s="1204"/>
      <c r="E61" s="1205"/>
      <c r="F61" s="358">
        <v>100</v>
      </c>
      <c r="G61" s="358">
        <v>100</v>
      </c>
      <c r="H61" s="359">
        <v>100</v>
      </c>
    </row>
    <row r="62" spans="2:8" ht="45.75" customHeight="1" thickBot="1" x14ac:dyDescent="0.2">
      <c r="B62" s="124"/>
      <c r="C62" s="1206" t="s">
        <v>561</v>
      </c>
      <c r="D62" s="1207"/>
      <c r="E62" s="1208"/>
      <c r="F62" s="360">
        <v>1803</v>
      </c>
      <c r="G62" s="360">
        <v>29</v>
      </c>
      <c r="H62" s="361">
        <v>29</v>
      </c>
    </row>
    <row r="63" spans="2:8" ht="52.5" customHeight="1" thickBot="1" x14ac:dyDescent="0.2">
      <c r="B63" s="125"/>
      <c r="C63" s="1209" t="s">
        <v>49</v>
      </c>
      <c r="D63" s="1209"/>
      <c r="E63" s="1210"/>
      <c r="F63" s="362">
        <v>7622</v>
      </c>
      <c r="G63" s="362">
        <v>6563</v>
      </c>
      <c r="H63" s="363">
        <v>6127</v>
      </c>
    </row>
    <row r="64" spans="2:8" x14ac:dyDescent="0.15"/>
  </sheetData>
  <sheetProtection algorithmName="SHA-512" hashValue="k2H8+JDGCGarSNo1lrnhG+Jw3PQ2oTiZh6EaNjzMUVfcE1tNzBvCWsZ5o3R3LKB/9q4IGGd9fDgJDwfI+69FXA==" saltValue="9E3Upz0O/qi7OvPv1fd1F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529</v>
      </c>
      <c r="G2" s="139"/>
      <c r="H2" s="140"/>
    </row>
    <row r="3" spans="1:8" x14ac:dyDescent="0.15">
      <c r="A3" s="136" t="s">
        <v>522</v>
      </c>
      <c r="B3" s="141"/>
      <c r="C3" s="142"/>
      <c r="D3" s="143">
        <v>22765</v>
      </c>
      <c r="E3" s="144"/>
      <c r="F3" s="145">
        <v>70329</v>
      </c>
      <c r="G3" s="146"/>
      <c r="H3" s="147"/>
    </row>
    <row r="4" spans="1:8" x14ac:dyDescent="0.15">
      <c r="A4" s="148"/>
      <c r="B4" s="149"/>
      <c r="C4" s="150"/>
      <c r="D4" s="151">
        <v>11267</v>
      </c>
      <c r="E4" s="152"/>
      <c r="F4" s="153">
        <v>39403</v>
      </c>
      <c r="G4" s="154"/>
      <c r="H4" s="155"/>
    </row>
    <row r="5" spans="1:8" x14ac:dyDescent="0.15">
      <c r="A5" s="136" t="s">
        <v>524</v>
      </c>
      <c r="B5" s="141"/>
      <c r="C5" s="142"/>
      <c r="D5" s="143">
        <v>41528</v>
      </c>
      <c r="E5" s="144"/>
      <c r="F5" s="145">
        <v>45945</v>
      </c>
      <c r="G5" s="146"/>
      <c r="H5" s="147"/>
    </row>
    <row r="6" spans="1:8" x14ac:dyDescent="0.15">
      <c r="A6" s="148"/>
      <c r="B6" s="149"/>
      <c r="C6" s="150"/>
      <c r="D6" s="151">
        <v>21561</v>
      </c>
      <c r="E6" s="152"/>
      <c r="F6" s="153">
        <v>25180</v>
      </c>
      <c r="G6" s="154"/>
      <c r="H6" s="155"/>
    </row>
    <row r="7" spans="1:8" x14ac:dyDescent="0.15">
      <c r="A7" s="136" t="s">
        <v>525</v>
      </c>
      <c r="B7" s="141"/>
      <c r="C7" s="142"/>
      <c r="D7" s="143">
        <v>74129</v>
      </c>
      <c r="E7" s="144"/>
      <c r="F7" s="145">
        <v>44475</v>
      </c>
      <c r="G7" s="146"/>
      <c r="H7" s="147"/>
    </row>
    <row r="8" spans="1:8" x14ac:dyDescent="0.15">
      <c r="A8" s="148"/>
      <c r="B8" s="149"/>
      <c r="C8" s="150"/>
      <c r="D8" s="151">
        <v>57433</v>
      </c>
      <c r="E8" s="152"/>
      <c r="F8" s="153">
        <v>24780</v>
      </c>
      <c r="G8" s="154"/>
      <c r="H8" s="155"/>
    </row>
    <row r="9" spans="1:8" x14ac:dyDescent="0.15">
      <c r="A9" s="136" t="s">
        <v>526</v>
      </c>
      <c r="B9" s="141"/>
      <c r="C9" s="142"/>
      <c r="D9" s="143">
        <v>87298</v>
      </c>
      <c r="E9" s="144"/>
      <c r="F9" s="145">
        <v>45982</v>
      </c>
      <c r="G9" s="146"/>
      <c r="H9" s="147"/>
    </row>
    <row r="10" spans="1:8" x14ac:dyDescent="0.15">
      <c r="A10" s="148"/>
      <c r="B10" s="149"/>
      <c r="C10" s="150"/>
      <c r="D10" s="151">
        <v>76992</v>
      </c>
      <c r="E10" s="152"/>
      <c r="F10" s="153">
        <v>25583</v>
      </c>
      <c r="G10" s="154"/>
      <c r="H10" s="155"/>
    </row>
    <row r="11" spans="1:8" x14ac:dyDescent="0.15">
      <c r="A11" s="136" t="s">
        <v>527</v>
      </c>
      <c r="B11" s="141"/>
      <c r="C11" s="142"/>
      <c r="D11" s="143">
        <v>38638</v>
      </c>
      <c r="E11" s="144"/>
      <c r="F11" s="145">
        <v>50538</v>
      </c>
      <c r="G11" s="146"/>
      <c r="H11" s="147"/>
    </row>
    <row r="12" spans="1:8" x14ac:dyDescent="0.15">
      <c r="A12" s="148"/>
      <c r="B12" s="149"/>
      <c r="C12" s="156"/>
      <c r="D12" s="151">
        <v>19729</v>
      </c>
      <c r="E12" s="152"/>
      <c r="F12" s="153">
        <v>29053</v>
      </c>
      <c r="G12" s="154"/>
      <c r="H12" s="155"/>
    </row>
    <row r="13" spans="1:8" x14ac:dyDescent="0.15">
      <c r="A13" s="136"/>
      <c r="B13" s="141"/>
      <c r="C13" s="157"/>
      <c r="D13" s="158">
        <v>52872</v>
      </c>
      <c r="E13" s="159"/>
      <c r="F13" s="160">
        <v>51454</v>
      </c>
      <c r="G13" s="161"/>
      <c r="H13" s="147"/>
    </row>
    <row r="14" spans="1:8" x14ac:dyDescent="0.15">
      <c r="A14" s="148"/>
      <c r="B14" s="149"/>
      <c r="C14" s="150"/>
      <c r="D14" s="151">
        <v>37396</v>
      </c>
      <c r="E14" s="152"/>
      <c r="F14" s="153">
        <v>28800</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9.8800000000000008</v>
      </c>
      <c r="C19" s="162">
        <f>ROUND(VALUE(SUBSTITUTE(実質収支比率等に係る経年分析!G$48,"▲","-")),2)</f>
        <v>14.15</v>
      </c>
      <c r="D19" s="162">
        <f>ROUND(VALUE(SUBSTITUTE(実質収支比率等に係る経年分析!H$48,"▲","-")),2)</f>
        <v>16.420000000000002</v>
      </c>
      <c r="E19" s="162">
        <f>ROUND(VALUE(SUBSTITUTE(実質収支比率等に係る経年分析!I$48,"▲","-")),2)</f>
        <v>12.59</v>
      </c>
      <c r="F19" s="162">
        <f>ROUND(VALUE(SUBSTITUTE(実質収支比率等に係る経年分析!J$48,"▲","-")),2)</f>
        <v>15.76</v>
      </c>
    </row>
    <row r="20" spans="1:11" x14ac:dyDescent="0.15">
      <c r="A20" s="162" t="s">
        <v>53</v>
      </c>
      <c r="B20" s="162">
        <f>ROUND(VALUE(SUBSTITUTE(実質収支比率等に係る経年分析!F$47,"▲","-")),2)</f>
        <v>15.15</v>
      </c>
      <c r="C20" s="162">
        <f>ROUND(VALUE(SUBSTITUTE(実質収支比率等に係る経年分析!G$47,"▲","-")),2)</f>
        <v>17.3</v>
      </c>
      <c r="D20" s="162">
        <f>ROUND(VALUE(SUBSTITUTE(実質収支比率等に係る経年分析!H$47,"▲","-")),2)</f>
        <v>20.37</v>
      </c>
      <c r="E20" s="162">
        <f>ROUND(VALUE(SUBSTITUTE(実質収支比率等に係る経年分析!I$47,"▲","-")),2)</f>
        <v>18.329999999999998</v>
      </c>
      <c r="F20" s="162">
        <f>ROUND(VALUE(SUBSTITUTE(実質収支比率等に係る経年分析!J$47,"▲","-")),2)</f>
        <v>16.93</v>
      </c>
    </row>
    <row r="21" spans="1:11" x14ac:dyDescent="0.15">
      <c r="A21" s="162" t="s">
        <v>54</v>
      </c>
      <c r="B21" s="162">
        <f>IF(ISNUMBER(VALUE(SUBSTITUTE(実質収支比率等に係る経年分析!F$49,"▲","-"))),ROUND(VALUE(SUBSTITUTE(実質収支比率等に係る経年分析!F$49,"▲","-")),2),NA())</f>
        <v>4.58</v>
      </c>
      <c r="C21" s="162">
        <f>IF(ISNUMBER(VALUE(SUBSTITUTE(実質収支比率等に係る経年分析!G$49,"▲","-"))),ROUND(VALUE(SUBSTITUTE(実質収支比率等に係る経年分析!G$49,"▲","-")),2),NA())</f>
        <v>7.01</v>
      </c>
      <c r="D21" s="162">
        <f>IF(ISNUMBER(VALUE(SUBSTITUTE(実質収支比率等に係る経年分析!H$49,"▲","-"))),ROUND(VALUE(SUBSTITUTE(実質収支比率等に係る経年分析!H$49,"▲","-")),2),NA())</f>
        <v>5.6</v>
      </c>
      <c r="E21" s="162">
        <f>IF(ISNUMBER(VALUE(SUBSTITUTE(実質収支比率等に係る経年分析!I$49,"▲","-"))),ROUND(VALUE(SUBSTITUTE(実質収支比率等に係る経年分析!I$49,"▲","-")),2),NA())</f>
        <v>-4.54</v>
      </c>
      <c r="F21" s="162">
        <f>IF(ISNUMBER(VALUE(SUBSTITUTE(実質収支比率等に係る経年分析!J$49,"▲","-"))),ROUND(VALUE(SUBSTITUTE(実質収支比率等に係る経年分析!J$49,"▲","-")),2),NA())</f>
        <v>2.77</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稲荷伊草第二土地区画整理事業特別会計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0.53</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0.84</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0.08</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7.0000000000000007E-2</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0.04</v>
      </c>
    </row>
    <row r="30" spans="1:11" x14ac:dyDescent="0.15">
      <c r="A30" s="163" t="str">
        <f>IF(連結実質赤字比率に係る赤字・黒字の構成分析!C$40="",NA(),連結実質赤字比率に係る赤字・黒字の構成分析!C$40)</f>
        <v>八潮市後期高齢者医療特別会計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0.13</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0.14000000000000001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0.12</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0.14000000000000001</v>
      </c>
    </row>
    <row r="31" spans="1:11" x14ac:dyDescent="0.15">
      <c r="A31" s="163" t="str">
        <f>IF(連結実質赤字比率に係る赤字・黒字の構成分析!C$39="",NA(),連結実質赤字比率に係る赤字・黒字の構成分析!C$39)</f>
        <v>八潮市介護保険特別会計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2.96</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1.3</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1.38</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0.76</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0.68</v>
      </c>
    </row>
    <row r="32" spans="1:11" x14ac:dyDescent="0.15">
      <c r="A32" s="163" t="str">
        <f>IF(連結実質赤字比率に係る赤字・黒字の構成分析!C$38="",NA(),連結実質赤字比率に係る赤字・黒字の構成分析!C$38)</f>
        <v>鶴ケ曽根・二丁目土地区画整理事業特別会計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1.1599999999999999</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0.97</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0.9</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0.87</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0.7</v>
      </c>
    </row>
    <row r="33" spans="1:16" x14ac:dyDescent="0.15">
      <c r="A33" s="163" t="str">
        <f>IF(連結実質赤字比率に係る赤字・黒字の構成分析!C$37="",NA(),連結実質赤字比率に係る赤字・黒字の構成分析!C$37)</f>
        <v>八潮市国民健康保険特別会計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1.84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1.62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1.43</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0.93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1.23</v>
      </c>
    </row>
    <row r="34" spans="1:16" x14ac:dyDescent="0.15">
      <c r="A34" s="163" t="str">
        <f>IF(連結実質赤字比率に係る赤字・黒字の構成分析!C$36="",NA(),連結実質赤字比率に係る赤字・黒字の構成分析!C$36)</f>
        <v>八潮市公共下水道事業会計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1.58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2.29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3.47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5.07</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4.5999999999999996</v>
      </c>
    </row>
    <row r="35" spans="1:16" x14ac:dyDescent="0.15">
      <c r="A35" s="163" t="str">
        <f>IF(連結実質赤字比率に係る赤字・黒字の構成分析!C$35="",NA(),連結実質赤字比率に係る赤字・黒字の構成分析!C$35)</f>
        <v>八潮市上水道事業会計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11.09</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11.41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12.13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11.56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12.04</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9.8800000000000008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14.15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16.420000000000002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12.58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15.76</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3407</v>
      </c>
      <c r="E42" s="164"/>
      <c r="F42" s="164"/>
      <c r="G42" s="164">
        <f>'実質公債費比率（分子）の構造'!L$52</f>
        <v>3382</v>
      </c>
      <c r="H42" s="164"/>
      <c r="I42" s="164"/>
      <c r="J42" s="164">
        <f>'実質公債費比率（分子）の構造'!M$52</f>
        <v>3198</v>
      </c>
      <c r="K42" s="164"/>
      <c r="L42" s="164"/>
      <c r="M42" s="164">
        <f>'実質公債費比率（分子）の構造'!N$52</f>
        <v>3086</v>
      </c>
      <c r="N42" s="164"/>
      <c r="O42" s="164"/>
      <c r="P42" s="164">
        <f>'実質公債費比率（分子）の構造'!O$52</f>
        <v>2936</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277</v>
      </c>
      <c r="C44" s="164"/>
      <c r="D44" s="164"/>
      <c r="E44" s="164">
        <f>'実質公債費比率（分子）の構造'!L$50</f>
        <v>276</v>
      </c>
      <c r="F44" s="164"/>
      <c r="G44" s="164"/>
      <c r="H44" s="164">
        <f>'実質公債費比率（分子）の構造'!M$50</f>
        <v>279</v>
      </c>
      <c r="I44" s="164"/>
      <c r="J44" s="164"/>
      <c r="K44" s="164">
        <f>'実質公債費比率（分子）の構造'!N$50</f>
        <v>229</v>
      </c>
      <c r="L44" s="164"/>
      <c r="M44" s="164"/>
      <c r="N44" s="164">
        <f>'実質公債費比率（分子）の構造'!O$50</f>
        <v>208</v>
      </c>
      <c r="O44" s="164"/>
      <c r="P44" s="164"/>
    </row>
    <row r="45" spans="1:16" x14ac:dyDescent="0.15">
      <c r="A45" s="164" t="s">
        <v>63</v>
      </c>
      <c r="B45" s="164">
        <f>'実質公債費比率（分子）の構造'!K$49</f>
        <v>124</v>
      </c>
      <c r="C45" s="164"/>
      <c r="D45" s="164"/>
      <c r="E45" s="164">
        <f>'実質公債費比率（分子）の構造'!L$49</f>
        <v>144</v>
      </c>
      <c r="F45" s="164"/>
      <c r="G45" s="164"/>
      <c r="H45" s="164">
        <f>'実質公債費比率（分子）の構造'!M$49</f>
        <v>151</v>
      </c>
      <c r="I45" s="164"/>
      <c r="J45" s="164"/>
      <c r="K45" s="164">
        <f>'実質公債費比率（分子）の構造'!N$49</f>
        <v>188</v>
      </c>
      <c r="L45" s="164"/>
      <c r="M45" s="164"/>
      <c r="N45" s="164">
        <f>'実質公債費比率（分子）の構造'!O$49</f>
        <v>180</v>
      </c>
      <c r="O45" s="164"/>
      <c r="P45" s="164"/>
    </row>
    <row r="46" spans="1:16" x14ac:dyDescent="0.15">
      <c r="A46" s="164" t="s">
        <v>64</v>
      </c>
      <c r="B46" s="164">
        <f>'実質公債費比率（分子）の構造'!K$48</f>
        <v>1412</v>
      </c>
      <c r="C46" s="164"/>
      <c r="D46" s="164"/>
      <c r="E46" s="164">
        <f>'実質公債費比率（分子）の構造'!L$48</f>
        <v>1490</v>
      </c>
      <c r="F46" s="164"/>
      <c r="G46" s="164"/>
      <c r="H46" s="164">
        <f>'実質公債費比率（分子）の構造'!M$48</f>
        <v>1518</v>
      </c>
      <c r="I46" s="164"/>
      <c r="J46" s="164"/>
      <c r="K46" s="164">
        <f>'実質公債費比率（分子）の構造'!N$48</f>
        <v>1462</v>
      </c>
      <c r="L46" s="164"/>
      <c r="M46" s="164"/>
      <c r="N46" s="164">
        <f>'実質公債費比率（分子）の構造'!O$48</f>
        <v>1393</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2633</v>
      </c>
      <c r="C49" s="164"/>
      <c r="D49" s="164"/>
      <c r="E49" s="164">
        <f>'実質公債費比率（分子）の構造'!L$45</f>
        <v>2626</v>
      </c>
      <c r="F49" s="164"/>
      <c r="G49" s="164"/>
      <c r="H49" s="164">
        <f>'実質公債費比率（分子）の構造'!M$45</f>
        <v>2649</v>
      </c>
      <c r="I49" s="164"/>
      <c r="J49" s="164"/>
      <c r="K49" s="164">
        <f>'実質公債費比率（分子）の構造'!N$45</f>
        <v>2572</v>
      </c>
      <c r="L49" s="164"/>
      <c r="M49" s="164"/>
      <c r="N49" s="164">
        <f>'実質公債費比率（分子）の構造'!O$45</f>
        <v>2296</v>
      </c>
      <c r="O49" s="164"/>
      <c r="P49" s="164"/>
    </row>
    <row r="50" spans="1:16" x14ac:dyDescent="0.15">
      <c r="A50" s="164" t="s">
        <v>67</v>
      </c>
      <c r="B50" s="164" t="e">
        <f>NA()</f>
        <v>#N/A</v>
      </c>
      <c r="C50" s="164">
        <f>IF(ISNUMBER('実質公債費比率（分子）の構造'!K$53),'実質公債費比率（分子）の構造'!K$53,NA())</f>
        <v>1039</v>
      </c>
      <c r="D50" s="164" t="e">
        <f>NA()</f>
        <v>#N/A</v>
      </c>
      <c r="E50" s="164" t="e">
        <f>NA()</f>
        <v>#N/A</v>
      </c>
      <c r="F50" s="164">
        <f>IF(ISNUMBER('実質公債費比率（分子）の構造'!L$53),'実質公債費比率（分子）の構造'!L$53,NA())</f>
        <v>1154</v>
      </c>
      <c r="G50" s="164" t="e">
        <f>NA()</f>
        <v>#N/A</v>
      </c>
      <c r="H50" s="164" t="e">
        <f>NA()</f>
        <v>#N/A</v>
      </c>
      <c r="I50" s="164">
        <f>IF(ISNUMBER('実質公債費比率（分子）の構造'!M$53),'実質公債費比率（分子）の構造'!M$53,NA())</f>
        <v>1399</v>
      </c>
      <c r="J50" s="164" t="e">
        <f>NA()</f>
        <v>#N/A</v>
      </c>
      <c r="K50" s="164" t="e">
        <f>NA()</f>
        <v>#N/A</v>
      </c>
      <c r="L50" s="164">
        <f>IF(ISNUMBER('実質公債費比率（分子）の構造'!N$53),'実質公債費比率（分子）の構造'!N$53,NA())</f>
        <v>1365</v>
      </c>
      <c r="M50" s="164" t="e">
        <f>NA()</f>
        <v>#N/A</v>
      </c>
      <c r="N50" s="164" t="e">
        <f>NA()</f>
        <v>#N/A</v>
      </c>
      <c r="O50" s="164">
        <f>IF(ISNUMBER('実質公債費比率（分子）の構造'!O$53),'実質公債費比率（分子）の構造'!O$53,NA())</f>
        <v>1141</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20056</v>
      </c>
      <c r="E56" s="163"/>
      <c r="F56" s="163"/>
      <c r="G56" s="163">
        <f>'将来負担比率（分子）の構造'!J$52</f>
        <v>20357</v>
      </c>
      <c r="H56" s="163"/>
      <c r="I56" s="163"/>
      <c r="J56" s="163">
        <f>'将来負担比率（分子）の構造'!K$52</f>
        <v>20247</v>
      </c>
      <c r="K56" s="163"/>
      <c r="L56" s="163"/>
      <c r="M56" s="163">
        <f>'将来負担比率（分子）の構造'!L$52</f>
        <v>20837</v>
      </c>
      <c r="N56" s="163"/>
      <c r="O56" s="163"/>
      <c r="P56" s="163">
        <f>'将来負担比率（分子）の構造'!M$52</f>
        <v>20245</v>
      </c>
    </row>
    <row r="57" spans="1:16" x14ac:dyDescent="0.15">
      <c r="A57" s="163" t="s">
        <v>42</v>
      </c>
      <c r="B57" s="163"/>
      <c r="C57" s="163"/>
      <c r="D57" s="163">
        <f>'将来負担比率（分子）の構造'!I$51</f>
        <v>9328</v>
      </c>
      <c r="E57" s="163"/>
      <c r="F57" s="163"/>
      <c r="G57" s="163">
        <f>'将来負担比率（分子）の構造'!J$51</f>
        <v>9023</v>
      </c>
      <c r="H57" s="163"/>
      <c r="I57" s="163"/>
      <c r="J57" s="163">
        <f>'将来負担比率（分子）の構造'!K$51</f>
        <v>8856</v>
      </c>
      <c r="K57" s="163"/>
      <c r="L57" s="163"/>
      <c r="M57" s="163">
        <f>'将来負担比率（分子）の構造'!L$51</f>
        <v>9487</v>
      </c>
      <c r="N57" s="163"/>
      <c r="O57" s="163"/>
      <c r="P57" s="163">
        <f>'将来負担比率（分子）の構造'!M$51</f>
        <v>9597</v>
      </c>
    </row>
    <row r="58" spans="1:16" x14ac:dyDescent="0.15">
      <c r="A58" s="163" t="s">
        <v>41</v>
      </c>
      <c r="B58" s="163"/>
      <c r="C58" s="163"/>
      <c r="D58" s="163">
        <f>'将来負担比率（分子）の構造'!I$50</f>
        <v>7732</v>
      </c>
      <c r="E58" s="163"/>
      <c r="F58" s="163"/>
      <c r="G58" s="163">
        <f>'将来負担比率（分子）の構造'!J$50</f>
        <v>9003</v>
      </c>
      <c r="H58" s="163"/>
      <c r="I58" s="163"/>
      <c r="J58" s="163">
        <f>'将来負担比率（分子）の構造'!K$50</f>
        <v>8463</v>
      </c>
      <c r="K58" s="163"/>
      <c r="L58" s="163"/>
      <c r="M58" s="163">
        <f>'将来負担比率（分子）の構造'!L$50</f>
        <v>7299</v>
      </c>
      <c r="N58" s="163"/>
      <c r="O58" s="163"/>
      <c r="P58" s="163">
        <f>'将来負担比率（分子）の構造'!M$50</f>
        <v>6683</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f>'将来負担比率（分子）の構造'!J$46</f>
        <v>0</v>
      </c>
      <c r="F61" s="163"/>
      <c r="G61" s="163"/>
      <c r="H61" s="163">
        <f>'将来負担比率（分子）の構造'!K$46</f>
        <v>0</v>
      </c>
      <c r="I61" s="163"/>
      <c r="J61" s="163"/>
      <c r="K61" s="163">
        <f>'将来負担比率（分子）の構造'!L$46</f>
        <v>1</v>
      </c>
      <c r="L61" s="163"/>
      <c r="M61" s="163"/>
      <c r="N61" s="163">
        <f>'将来負担比率（分子）の構造'!M$46</f>
        <v>4</v>
      </c>
      <c r="O61" s="163"/>
      <c r="P61" s="163"/>
    </row>
    <row r="62" spans="1:16" x14ac:dyDescent="0.15">
      <c r="A62" s="163" t="s">
        <v>35</v>
      </c>
      <c r="B62" s="163">
        <f>'将来負担比率（分子）の構造'!I$45</f>
        <v>1665</v>
      </c>
      <c r="C62" s="163"/>
      <c r="D62" s="163"/>
      <c r="E62" s="163">
        <f>'将来負担比率（分子）の構造'!J$45</f>
        <v>1601</v>
      </c>
      <c r="F62" s="163"/>
      <c r="G62" s="163"/>
      <c r="H62" s="163">
        <f>'将来負担比率（分子）の構造'!K$45</f>
        <v>1576</v>
      </c>
      <c r="I62" s="163"/>
      <c r="J62" s="163"/>
      <c r="K62" s="163">
        <f>'将来負担比率（分子）の構造'!L$45</f>
        <v>1641</v>
      </c>
      <c r="L62" s="163"/>
      <c r="M62" s="163"/>
      <c r="N62" s="163">
        <f>'将来負担比率（分子）の構造'!M$45</f>
        <v>1578</v>
      </c>
      <c r="O62" s="163"/>
      <c r="P62" s="163"/>
    </row>
    <row r="63" spans="1:16" x14ac:dyDescent="0.15">
      <c r="A63" s="163" t="s">
        <v>34</v>
      </c>
      <c r="B63" s="163">
        <f>'将来負担比率（分子）の構造'!I$44</f>
        <v>1073</v>
      </c>
      <c r="C63" s="163"/>
      <c r="D63" s="163"/>
      <c r="E63" s="163">
        <f>'将来負担比率（分子）の構造'!J$44</f>
        <v>1109</v>
      </c>
      <c r="F63" s="163"/>
      <c r="G63" s="163"/>
      <c r="H63" s="163">
        <f>'将来負担比率（分子）の構造'!K$44</f>
        <v>1017</v>
      </c>
      <c r="I63" s="163"/>
      <c r="J63" s="163"/>
      <c r="K63" s="163">
        <f>'将来負担比率（分子）の構造'!L$44</f>
        <v>942</v>
      </c>
      <c r="L63" s="163"/>
      <c r="M63" s="163"/>
      <c r="N63" s="163">
        <f>'将来負担比率（分子）の構造'!M$44</f>
        <v>799</v>
      </c>
      <c r="O63" s="163"/>
      <c r="P63" s="163"/>
    </row>
    <row r="64" spans="1:16" x14ac:dyDescent="0.15">
      <c r="A64" s="163" t="s">
        <v>33</v>
      </c>
      <c r="B64" s="163">
        <f>'将来負担比率（分子）の構造'!I$43</f>
        <v>16217</v>
      </c>
      <c r="C64" s="163"/>
      <c r="D64" s="163"/>
      <c r="E64" s="163">
        <f>'将来負担比率（分子）の構造'!J$43</f>
        <v>16832</v>
      </c>
      <c r="F64" s="163"/>
      <c r="G64" s="163"/>
      <c r="H64" s="163">
        <f>'将来負担比率（分子）の構造'!K$43</f>
        <v>18378</v>
      </c>
      <c r="I64" s="163"/>
      <c r="J64" s="163"/>
      <c r="K64" s="163">
        <f>'将来負担比率（分子）の構造'!L$43</f>
        <v>18411</v>
      </c>
      <c r="L64" s="163"/>
      <c r="M64" s="163"/>
      <c r="N64" s="163">
        <f>'将来負担比率（分子）の構造'!M$43</f>
        <v>18682</v>
      </c>
      <c r="O64" s="163"/>
      <c r="P64" s="163"/>
    </row>
    <row r="65" spans="1:16" x14ac:dyDescent="0.15">
      <c r="A65" s="163" t="s">
        <v>32</v>
      </c>
      <c r="B65" s="163">
        <f>'将来負担比率（分子）の構造'!I$42</f>
        <v>3176</v>
      </c>
      <c r="C65" s="163"/>
      <c r="D65" s="163"/>
      <c r="E65" s="163">
        <f>'将来負担比率（分子）の構造'!J$42</f>
        <v>3063</v>
      </c>
      <c r="F65" s="163"/>
      <c r="G65" s="163"/>
      <c r="H65" s="163">
        <f>'将来負担比率（分子）の構造'!K$42</f>
        <v>2794</v>
      </c>
      <c r="I65" s="163"/>
      <c r="J65" s="163"/>
      <c r="K65" s="163">
        <f>'将来負担比率（分子）の構造'!L$42</f>
        <v>1927</v>
      </c>
      <c r="L65" s="163"/>
      <c r="M65" s="163"/>
      <c r="N65" s="163">
        <f>'将来負担比率（分子）の構造'!M$42</f>
        <v>1717</v>
      </c>
      <c r="O65" s="163"/>
      <c r="P65" s="163"/>
    </row>
    <row r="66" spans="1:16" x14ac:dyDescent="0.15">
      <c r="A66" s="163" t="s">
        <v>31</v>
      </c>
      <c r="B66" s="163">
        <f>'将来負担比率（分子）の構造'!I$41</f>
        <v>19414</v>
      </c>
      <c r="C66" s="163"/>
      <c r="D66" s="163"/>
      <c r="E66" s="163">
        <f>'将来負担比率（分子）の構造'!J$41</f>
        <v>19737</v>
      </c>
      <c r="F66" s="163"/>
      <c r="G66" s="163"/>
      <c r="H66" s="163">
        <f>'将来負担比率（分子）の構造'!K$41</f>
        <v>21620</v>
      </c>
      <c r="I66" s="163"/>
      <c r="J66" s="163"/>
      <c r="K66" s="163">
        <f>'将来負担比率（分子）の構造'!L$41</f>
        <v>24359</v>
      </c>
      <c r="L66" s="163"/>
      <c r="M66" s="163"/>
      <c r="N66" s="163">
        <f>'将来負担比率（分子）の構造'!M$41</f>
        <v>24130</v>
      </c>
      <c r="O66" s="163"/>
      <c r="P66" s="163"/>
    </row>
    <row r="67" spans="1:16" x14ac:dyDescent="0.15">
      <c r="A67" s="163" t="s">
        <v>71</v>
      </c>
      <c r="B67" s="163" t="e">
        <f>NA()</f>
        <v>#N/A</v>
      </c>
      <c r="C67" s="163">
        <f>IF(ISNUMBER('将来負担比率（分子）の構造'!I$53), IF('将来負担比率（分子）の構造'!I$53 &lt; 0, 0, '将来負担比率（分子）の構造'!I$53), NA())</f>
        <v>4428</v>
      </c>
      <c r="D67" s="163" t="e">
        <f>NA()</f>
        <v>#N/A</v>
      </c>
      <c r="E67" s="163" t="e">
        <f>NA()</f>
        <v>#N/A</v>
      </c>
      <c r="F67" s="163">
        <f>IF(ISNUMBER('将来負担比率（分子）の構造'!J$53), IF('将来負担比率（分子）の構造'!J$53 &lt; 0, 0, '将来負担比率（分子）の構造'!J$53), NA())</f>
        <v>3959</v>
      </c>
      <c r="G67" s="163" t="e">
        <f>NA()</f>
        <v>#N/A</v>
      </c>
      <c r="H67" s="163" t="e">
        <f>NA()</f>
        <v>#N/A</v>
      </c>
      <c r="I67" s="163">
        <f>IF(ISNUMBER('将来負担比率（分子）の構造'!K$53), IF('将来負担比率（分子）の構造'!K$53 &lt; 0, 0, '将来負担比率（分子）の構造'!K$53), NA())</f>
        <v>7818</v>
      </c>
      <c r="J67" s="163" t="e">
        <f>NA()</f>
        <v>#N/A</v>
      </c>
      <c r="K67" s="163" t="e">
        <f>NA()</f>
        <v>#N/A</v>
      </c>
      <c r="L67" s="163">
        <f>IF(ISNUMBER('将来負担比率（分子）の構造'!L$53), IF('将来負担比率（分子）の構造'!L$53 &lt; 0, 0, '将来負担比率（分子）の構造'!L$53), NA())</f>
        <v>9657</v>
      </c>
      <c r="M67" s="163" t="e">
        <f>NA()</f>
        <v>#N/A</v>
      </c>
      <c r="N67" s="163" t="e">
        <f>NA()</f>
        <v>#N/A</v>
      </c>
      <c r="O67" s="163">
        <f>IF(ISNUMBER('将来負担比率（分子）の構造'!M$53), IF('将来負担比率（分子）の構造'!M$53 &lt; 0, 0, '将来負担比率（分子）の構造'!M$53), NA())</f>
        <v>10387</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3864</v>
      </c>
      <c r="C72" s="167">
        <f>基金残高に係る経年分析!G55</f>
        <v>3608</v>
      </c>
      <c r="D72" s="167">
        <f>基金残高に係る経年分析!H55</f>
        <v>3444</v>
      </c>
    </row>
    <row r="73" spans="1:16" x14ac:dyDescent="0.15">
      <c r="A73" s="166" t="s">
        <v>74</v>
      </c>
      <c r="B73" s="167">
        <f>基金残高に係る経年分析!F56</f>
        <v>270</v>
      </c>
      <c r="C73" s="167">
        <f>基金残高に係る経年分析!G56</f>
        <v>470</v>
      </c>
      <c r="D73" s="167">
        <f>基金残高に係る経年分析!H56</f>
        <v>471</v>
      </c>
    </row>
    <row r="74" spans="1:16" x14ac:dyDescent="0.15">
      <c r="A74" s="166" t="s">
        <v>75</v>
      </c>
      <c r="B74" s="167">
        <f>基金残高に係る経年分析!F57</f>
        <v>3487</v>
      </c>
      <c r="C74" s="167">
        <f>基金残高に係る経年分析!G57</f>
        <v>2484</v>
      </c>
      <c r="D74" s="167">
        <f>基金残高に係る経年分析!H57</f>
        <v>2213</v>
      </c>
    </row>
  </sheetData>
  <sheetProtection algorithmName="SHA-512" hashValue="D0/WW92N3TLxuKj/GCAnPgTXZQl07UKOViAfqBnWF4WJ1nStosxwWOpykEMGZujIz8KPQV3rGVv2hPm4wT2gSg==" saltValue="c/avclZHyPP/X6hJRxYz0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26" workbookViewId="0">
      <selection activeCell="AP24" sqref="AP24:BF24"/>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18497705</v>
      </c>
      <c r="S5" s="677"/>
      <c r="T5" s="677"/>
      <c r="U5" s="677"/>
      <c r="V5" s="677"/>
      <c r="W5" s="677"/>
      <c r="X5" s="677"/>
      <c r="Y5" s="702"/>
      <c r="Z5" s="715">
        <v>43.2</v>
      </c>
      <c r="AA5" s="715"/>
      <c r="AB5" s="715"/>
      <c r="AC5" s="715"/>
      <c r="AD5" s="716">
        <v>17076541</v>
      </c>
      <c r="AE5" s="716"/>
      <c r="AF5" s="716"/>
      <c r="AG5" s="716"/>
      <c r="AH5" s="716"/>
      <c r="AI5" s="716"/>
      <c r="AJ5" s="716"/>
      <c r="AK5" s="716"/>
      <c r="AL5" s="703">
        <v>81.2</v>
      </c>
      <c r="AM5" s="685"/>
      <c r="AN5" s="685"/>
      <c r="AO5" s="704"/>
      <c r="AP5" s="679" t="s">
        <v>216</v>
      </c>
      <c r="AQ5" s="680"/>
      <c r="AR5" s="680"/>
      <c r="AS5" s="680"/>
      <c r="AT5" s="680"/>
      <c r="AU5" s="680"/>
      <c r="AV5" s="680"/>
      <c r="AW5" s="680"/>
      <c r="AX5" s="680"/>
      <c r="AY5" s="680"/>
      <c r="AZ5" s="680"/>
      <c r="BA5" s="680"/>
      <c r="BB5" s="680"/>
      <c r="BC5" s="680"/>
      <c r="BD5" s="680"/>
      <c r="BE5" s="680"/>
      <c r="BF5" s="681"/>
      <c r="BG5" s="621">
        <v>17076541</v>
      </c>
      <c r="BH5" s="622"/>
      <c r="BI5" s="622"/>
      <c r="BJ5" s="622"/>
      <c r="BK5" s="622"/>
      <c r="BL5" s="622"/>
      <c r="BM5" s="622"/>
      <c r="BN5" s="623"/>
      <c r="BO5" s="659">
        <v>92.3</v>
      </c>
      <c r="BP5" s="659"/>
      <c r="BQ5" s="659"/>
      <c r="BR5" s="659"/>
      <c r="BS5" s="660">
        <v>124880</v>
      </c>
      <c r="BT5" s="660"/>
      <c r="BU5" s="660"/>
      <c r="BV5" s="660"/>
      <c r="BW5" s="660"/>
      <c r="BX5" s="660"/>
      <c r="BY5" s="660"/>
      <c r="BZ5" s="660"/>
      <c r="CA5" s="660"/>
      <c r="CB5" s="695"/>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190671</v>
      </c>
      <c r="S6" s="622"/>
      <c r="T6" s="622"/>
      <c r="U6" s="622"/>
      <c r="V6" s="622"/>
      <c r="W6" s="622"/>
      <c r="X6" s="622"/>
      <c r="Y6" s="623"/>
      <c r="Z6" s="659">
        <v>0.4</v>
      </c>
      <c r="AA6" s="659"/>
      <c r="AB6" s="659"/>
      <c r="AC6" s="659"/>
      <c r="AD6" s="660">
        <v>190671</v>
      </c>
      <c r="AE6" s="660"/>
      <c r="AF6" s="660"/>
      <c r="AG6" s="660"/>
      <c r="AH6" s="660"/>
      <c r="AI6" s="660"/>
      <c r="AJ6" s="660"/>
      <c r="AK6" s="660"/>
      <c r="AL6" s="624">
        <v>0.9</v>
      </c>
      <c r="AM6" s="625"/>
      <c r="AN6" s="625"/>
      <c r="AO6" s="661"/>
      <c r="AP6" s="618" t="s">
        <v>221</v>
      </c>
      <c r="AQ6" s="619"/>
      <c r="AR6" s="619"/>
      <c r="AS6" s="619"/>
      <c r="AT6" s="619"/>
      <c r="AU6" s="619"/>
      <c r="AV6" s="619"/>
      <c r="AW6" s="619"/>
      <c r="AX6" s="619"/>
      <c r="AY6" s="619"/>
      <c r="AZ6" s="619"/>
      <c r="BA6" s="619"/>
      <c r="BB6" s="619"/>
      <c r="BC6" s="619"/>
      <c r="BD6" s="619"/>
      <c r="BE6" s="619"/>
      <c r="BF6" s="620"/>
      <c r="BG6" s="621">
        <v>17076541</v>
      </c>
      <c r="BH6" s="622"/>
      <c r="BI6" s="622"/>
      <c r="BJ6" s="622"/>
      <c r="BK6" s="622"/>
      <c r="BL6" s="622"/>
      <c r="BM6" s="622"/>
      <c r="BN6" s="623"/>
      <c r="BO6" s="659">
        <v>92.3</v>
      </c>
      <c r="BP6" s="659"/>
      <c r="BQ6" s="659"/>
      <c r="BR6" s="659"/>
      <c r="BS6" s="660">
        <v>124880</v>
      </c>
      <c r="BT6" s="660"/>
      <c r="BU6" s="660"/>
      <c r="BV6" s="660"/>
      <c r="BW6" s="660"/>
      <c r="BX6" s="660"/>
      <c r="BY6" s="660"/>
      <c r="BZ6" s="660"/>
      <c r="CA6" s="660"/>
      <c r="CB6" s="695"/>
      <c r="CD6" s="679" t="s">
        <v>222</v>
      </c>
      <c r="CE6" s="680"/>
      <c r="CF6" s="680"/>
      <c r="CG6" s="680"/>
      <c r="CH6" s="680"/>
      <c r="CI6" s="680"/>
      <c r="CJ6" s="680"/>
      <c r="CK6" s="680"/>
      <c r="CL6" s="680"/>
      <c r="CM6" s="680"/>
      <c r="CN6" s="680"/>
      <c r="CO6" s="680"/>
      <c r="CP6" s="680"/>
      <c r="CQ6" s="681"/>
      <c r="CR6" s="621">
        <v>240324</v>
      </c>
      <c r="CS6" s="622"/>
      <c r="CT6" s="622"/>
      <c r="CU6" s="622"/>
      <c r="CV6" s="622"/>
      <c r="CW6" s="622"/>
      <c r="CX6" s="622"/>
      <c r="CY6" s="623"/>
      <c r="CZ6" s="703">
        <v>0.6</v>
      </c>
      <c r="DA6" s="685"/>
      <c r="DB6" s="685"/>
      <c r="DC6" s="705"/>
      <c r="DD6" s="627" t="s">
        <v>122</v>
      </c>
      <c r="DE6" s="622"/>
      <c r="DF6" s="622"/>
      <c r="DG6" s="622"/>
      <c r="DH6" s="622"/>
      <c r="DI6" s="622"/>
      <c r="DJ6" s="622"/>
      <c r="DK6" s="622"/>
      <c r="DL6" s="622"/>
      <c r="DM6" s="622"/>
      <c r="DN6" s="622"/>
      <c r="DO6" s="622"/>
      <c r="DP6" s="623"/>
      <c r="DQ6" s="627">
        <v>240324</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7093</v>
      </c>
      <c r="S7" s="622"/>
      <c r="T7" s="622"/>
      <c r="U7" s="622"/>
      <c r="V7" s="622"/>
      <c r="W7" s="622"/>
      <c r="X7" s="622"/>
      <c r="Y7" s="623"/>
      <c r="Z7" s="659">
        <v>0</v>
      </c>
      <c r="AA7" s="659"/>
      <c r="AB7" s="659"/>
      <c r="AC7" s="659"/>
      <c r="AD7" s="660">
        <v>7093</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7546402</v>
      </c>
      <c r="BH7" s="622"/>
      <c r="BI7" s="622"/>
      <c r="BJ7" s="622"/>
      <c r="BK7" s="622"/>
      <c r="BL7" s="622"/>
      <c r="BM7" s="622"/>
      <c r="BN7" s="623"/>
      <c r="BO7" s="659">
        <v>40.799999999999997</v>
      </c>
      <c r="BP7" s="659"/>
      <c r="BQ7" s="659"/>
      <c r="BR7" s="659"/>
      <c r="BS7" s="660">
        <v>124880</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6132330</v>
      </c>
      <c r="CS7" s="622"/>
      <c r="CT7" s="622"/>
      <c r="CU7" s="622"/>
      <c r="CV7" s="622"/>
      <c r="CW7" s="622"/>
      <c r="CX7" s="622"/>
      <c r="CY7" s="623"/>
      <c r="CZ7" s="659">
        <v>15.6</v>
      </c>
      <c r="DA7" s="659"/>
      <c r="DB7" s="659"/>
      <c r="DC7" s="659"/>
      <c r="DD7" s="627">
        <v>610300</v>
      </c>
      <c r="DE7" s="622"/>
      <c r="DF7" s="622"/>
      <c r="DG7" s="622"/>
      <c r="DH7" s="622"/>
      <c r="DI7" s="622"/>
      <c r="DJ7" s="622"/>
      <c r="DK7" s="622"/>
      <c r="DL7" s="622"/>
      <c r="DM7" s="622"/>
      <c r="DN7" s="622"/>
      <c r="DO7" s="622"/>
      <c r="DP7" s="623"/>
      <c r="DQ7" s="627">
        <v>4994425</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135984</v>
      </c>
      <c r="S8" s="622"/>
      <c r="T8" s="622"/>
      <c r="U8" s="622"/>
      <c r="V8" s="622"/>
      <c r="W8" s="622"/>
      <c r="X8" s="622"/>
      <c r="Y8" s="623"/>
      <c r="Z8" s="659">
        <v>0.3</v>
      </c>
      <c r="AA8" s="659"/>
      <c r="AB8" s="659"/>
      <c r="AC8" s="659"/>
      <c r="AD8" s="660">
        <v>135984</v>
      </c>
      <c r="AE8" s="660"/>
      <c r="AF8" s="660"/>
      <c r="AG8" s="660"/>
      <c r="AH8" s="660"/>
      <c r="AI8" s="660"/>
      <c r="AJ8" s="660"/>
      <c r="AK8" s="660"/>
      <c r="AL8" s="624">
        <v>0.6</v>
      </c>
      <c r="AM8" s="625"/>
      <c r="AN8" s="625"/>
      <c r="AO8" s="661"/>
      <c r="AP8" s="618" t="s">
        <v>227</v>
      </c>
      <c r="AQ8" s="619"/>
      <c r="AR8" s="619"/>
      <c r="AS8" s="619"/>
      <c r="AT8" s="619"/>
      <c r="AU8" s="619"/>
      <c r="AV8" s="619"/>
      <c r="AW8" s="619"/>
      <c r="AX8" s="619"/>
      <c r="AY8" s="619"/>
      <c r="AZ8" s="619"/>
      <c r="BA8" s="619"/>
      <c r="BB8" s="619"/>
      <c r="BC8" s="619"/>
      <c r="BD8" s="619"/>
      <c r="BE8" s="619"/>
      <c r="BF8" s="620"/>
      <c r="BG8" s="621">
        <v>159657</v>
      </c>
      <c r="BH8" s="622"/>
      <c r="BI8" s="622"/>
      <c r="BJ8" s="622"/>
      <c r="BK8" s="622"/>
      <c r="BL8" s="622"/>
      <c r="BM8" s="622"/>
      <c r="BN8" s="623"/>
      <c r="BO8" s="659">
        <v>0.9</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17359380</v>
      </c>
      <c r="CS8" s="622"/>
      <c r="CT8" s="622"/>
      <c r="CU8" s="622"/>
      <c r="CV8" s="622"/>
      <c r="CW8" s="622"/>
      <c r="CX8" s="622"/>
      <c r="CY8" s="623"/>
      <c r="CZ8" s="659">
        <v>44.2</v>
      </c>
      <c r="DA8" s="659"/>
      <c r="DB8" s="659"/>
      <c r="DC8" s="659"/>
      <c r="DD8" s="627">
        <v>396056</v>
      </c>
      <c r="DE8" s="622"/>
      <c r="DF8" s="622"/>
      <c r="DG8" s="622"/>
      <c r="DH8" s="622"/>
      <c r="DI8" s="622"/>
      <c r="DJ8" s="622"/>
      <c r="DK8" s="622"/>
      <c r="DL8" s="622"/>
      <c r="DM8" s="622"/>
      <c r="DN8" s="622"/>
      <c r="DO8" s="622"/>
      <c r="DP8" s="623"/>
      <c r="DQ8" s="627">
        <v>8457479</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195844</v>
      </c>
      <c r="S9" s="622"/>
      <c r="T9" s="622"/>
      <c r="U9" s="622"/>
      <c r="V9" s="622"/>
      <c r="W9" s="622"/>
      <c r="X9" s="622"/>
      <c r="Y9" s="623"/>
      <c r="Z9" s="659">
        <v>0.5</v>
      </c>
      <c r="AA9" s="659"/>
      <c r="AB9" s="659"/>
      <c r="AC9" s="659"/>
      <c r="AD9" s="660">
        <v>195844</v>
      </c>
      <c r="AE9" s="660"/>
      <c r="AF9" s="660"/>
      <c r="AG9" s="660"/>
      <c r="AH9" s="660"/>
      <c r="AI9" s="660"/>
      <c r="AJ9" s="660"/>
      <c r="AK9" s="660"/>
      <c r="AL9" s="624">
        <v>0.9</v>
      </c>
      <c r="AM9" s="625"/>
      <c r="AN9" s="625"/>
      <c r="AO9" s="661"/>
      <c r="AP9" s="618" t="s">
        <v>230</v>
      </c>
      <c r="AQ9" s="619"/>
      <c r="AR9" s="619"/>
      <c r="AS9" s="619"/>
      <c r="AT9" s="619"/>
      <c r="AU9" s="619"/>
      <c r="AV9" s="619"/>
      <c r="AW9" s="619"/>
      <c r="AX9" s="619"/>
      <c r="AY9" s="619"/>
      <c r="AZ9" s="619"/>
      <c r="BA9" s="619"/>
      <c r="BB9" s="619"/>
      <c r="BC9" s="619"/>
      <c r="BD9" s="619"/>
      <c r="BE9" s="619"/>
      <c r="BF9" s="620"/>
      <c r="BG9" s="621">
        <v>6175369</v>
      </c>
      <c r="BH9" s="622"/>
      <c r="BI9" s="622"/>
      <c r="BJ9" s="622"/>
      <c r="BK9" s="622"/>
      <c r="BL9" s="622"/>
      <c r="BM9" s="622"/>
      <c r="BN9" s="623"/>
      <c r="BO9" s="659">
        <v>33.4</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2446198</v>
      </c>
      <c r="CS9" s="622"/>
      <c r="CT9" s="622"/>
      <c r="CU9" s="622"/>
      <c r="CV9" s="622"/>
      <c r="CW9" s="622"/>
      <c r="CX9" s="622"/>
      <c r="CY9" s="623"/>
      <c r="CZ9" s="659">
        <v>6.2</v>
      </c>
      <c r="DA9" s="659"/>
      <c r="DB9" s="659"/>
      <c r="DC9" s="659"/>
      <c r="DD9" s="627">
        <v>33151</v>
      </c>
      <c r="DE9" s="622"/>
      <c r="DF9" s="622"/>
      <c r="DG9" s="622"/>
      <c r="DH9" s="622"/>
      <c r="DI9" s="622"/>
      <c r="DJ9" s="622"/>
      <c r="DK9" s="622"/>
      <c r="DL9" s="622"/>
      <c r="DM9" s="622"/>
      <c r="DN9" s="622"/>
      <c r="DO9" s="622"/>
      <c r="DP9" s="623"/>
      <c r="DQ9" s="627">
        <v>2144321</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365157</v>
      </c>
      <c r="BH10" s="622"/>
      <c r="BI10" s="622"/>
      <c r="BJ10" s="622"/>
      <c r="BK10" s="622"/>
      <c r="BL10" s="622"/>
      <c r="BM10" s="622"/>
      <c r="BN10" s="623"/>
      <c r="BO10" s="659">
        <v>2</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58776</v>
      </c>
      <c r="CS10" s="622"/>
      <c r="CT10" s="622"/>
      <c r="CU10" s="622"/>
      <c r="CV10" s="622"/>
      <c r="CW10" s="622"/>
      <c r="CX10" s="622"/>
      <c r="CY10" s="623"/>
      <c r="CZ10" s="659">
        <v>0.1</v>
      </c>
      <c r="DA10" s="659"/>
      <c r="DB10" s="659"/>
      <c r="DC10" s="659"/>
      <c r="DD10" s="627">
        <v>2158</v>
      </c>
      <c r="DE10" s="622"/>
      <c r="DF10" s="622"/>
      <c r="DG10" s="622"/>
      <c r="DH10" s="622"/>
      <c r="DI10" s="622"/>
      <c r="DJ10" s="622"/>
      <c r="DK10" s="622"/>
      <c r="DL10" s="622"/>
      <c r="DM10" s="622"/>
      <c r="DN10" s="622"/>
      <c r="DO10" s="622"/>
      <c r="DP10" s="623"/>
      <c r="DQ10" s="627">
        <v>45813</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2429909</v>
      </c>
      <c r="S11" s="622"/>
      <c r="T11" s="622"/>
      <c r="U11" s="622"/>
      <c r="V11" s="622"/>
      <c r="W11" s="622"/>
      <c r="X11" s="622"/>
      <c r="Y11" s="623"/>
      <c r="Z11" s="624">
        <v>5.7</v>
      </c>
      <c r="AA11" s="625"/>
      <c r="AB11" s="625"/>
      <c r="AC11" s="626"/>
      <c r="AD11" s="627">
        <v>2429909</v>
      </c>
      <c r="AE11" s="622"/>
      <c r="AF11" s="622"/>
      <c r="AG11" s="622"/>
      <c r="AH11" s="622"/>
      <c r="AI11" s="622"/>
      <c r="AJ11" s="622"/>
      <c r="AK11" s="623"/>
      <c r="AL11" s="624">
        <v>11.6</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846219</v>
      </c>
      <c r="BH11" s="622"/>
      <c r="BI11" s="622"/>
      <c r="BJ11" s="622"/>
      <c r="BK11" s="622"/>
      <c r="BL11" s="622"/>
      <c r="BM11" s="622"/>
      <c r="BN11" s="623"/>
      <c r="BO11" s="659">
        <v>4.5999999999999996</v>
      </c>
      <c r="BP11" s="659"/>
      <c r="BQ11" s="659"/>
      <c r="BR11" s="659"/>
      <c r="BS11" s="660">
        <v>124880</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79409</v>
      </c>
      <c r="CS11" s="622"/>
      <c r="CT11" s="622"/>
      <c r="CU11" s="622"/>
      <c r="CV11" s="622"/>
      <c r="CW11" s="622"/>
      <c r="CX11" s="622"/>
      <c r="CY11" s="623"/>
      <c r="CZ11" s="659">
        <v>0.2</v>
      </c>
      <c r="DA11" s="659"/>
      <c r="DB11" s="659"/>
      <c r="DC11" s="659"/>
      <c r="DD11" s="627">
        <v>6155</v>
      </c>
      <c r="DE11" s="622"/>
      <c r="DF11" s="622"/>
      <c r="DG11" s="622"/>
      <c r="DH11" s="622"/>
      <c r="DI11" s="622"/>
      <c r="DJ11" s="622"/>
      <c r="DK11" s="622"/>
      <c r="DL11" s="622"/>
      <c r="DM11" s="622"/>
      <c r="DN11" s="622"/>
      <c r="DO11" s="622"/>
      <c r="DP11" s="623"/>
      <c r="DQ11" s="627">
        <v>74678</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8472526</v>
      </c>
      <c r="BH12" s="622"/>
      <c r="BI12" s="622"/>
      <c r="BJ12" s="622"/>
      <c r="BK12" s="622"/>
      <c r="BL12" s="622"/>
      <c r="BM12" s="622"/>
      <c r="BN12" s="623"/>
      <c r="BO12" s="659">
        <v>45.8</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395931</v>
      </c>
      <c r="CS12" s="622"/>
      <c r="CT12" s="622"/>
      <c r="CU12" s="622"/>
      <c r="CV12" s="622"/>
      <c r="CW12" s="622"/>
      <c r="CX12" s="622"/>
      <c r="CY12" s="623"/>
      <c r="CZ12" s="659">
        <v>1</v>
      </c>
      <c r="DA12" s="659"/>
      <c r="DB12" s="659"/>
      <c r="DC12" s="659"/>
      <c r="DD12" s="627">
        <v>9705</v>
      </c>
      <c r="DE12" s="622"/>
      <c r="DF12" s="622"/>
      <c r="DG12" s="622"/>
      <c r="DH12" s="622"/>
      <c r="DI12" s="622"/>
      <c r="DJ12" s="622"/>
      <c r="DK12" s="622"/>
      <c r="DL12" s="622"/>
      <c r="DM12" s="622"/>
      <c r="DN12" s="622"/>
      <c r="DO12" s="622"/>
      <c r="DP12" s="623"/>
      <c r="DQ12" s="627">
        <v>302024</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8467781</v>
      </c>
      <c r="BH13" s="622"/>
      <c r="BI13" s="622"/>
      <c r="BJ13" s="622"/>
      <c r="BK13" s="622"/>
      <c r="BL13" s="622"/>
      <c r="BM13" s="622"/>
      <c r="BN13" s="623"/>
      <c r="BO13" s="659">
        <v>45.8</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5167737</v>
      </c>
      <c r="CS13" s="622"/>
      <c r="CT13" s="622"/>
      <c r="CU13" s="622"/>
      <c r="CV13" s="622"/>
      <c r="CW13" s="622"/>
      <c r="CX13" s="622"/>
      <c r="CY13" s="623"/>
      <c r="CZ13" s="659">
        <v>13.1</v>
      </c>
      <c r="DA13" s="659"/>
      <c r="DB13" s="659"/>
      <c r="DC13" s="659"/>
      <c r="DD13" s="627">
        <v>1965016</v>
      </c>
      <c r="DE13" s="622"/>
      <c r="DF13" s="622"/>
      <c r="DG13" s="622"/>
      <c r="DH13" s="622"/>
      <c r="DI13" s="622"/>
      <c r="DJ13" s="622"/>
      <c r="DK13" s="622"/>
      <c r="DL13" s="622"/>
      <c r="DM13" s="622"/>
      <c r="DN13" s="622"/>
      <c r="DO13" s="622"/>
      <c r="DP13" s="623"/>
      <c r="DQ13" s="627">
        <v>3362330</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169257</v>
      </c>
      <c r="BH14" s="622"/>
      <c r="BI14" s="622"/>
      <c r="BJ14" s="622"/>
      <c r="BK14" s="622"/>
      <c r="BL14" s="622"/>
      <c r="BM14" s="622"/>
      <c r="BN14" s="623"/>
      <c r="BO14" s="659">
        <v>0.9</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1241431</v>
      </c>
      <c r="CS14" s="622"/>
      <c r="CT14" s="622"/>
      <c r="CU14" s="622"/>
      <c r="CV14" s="622"/>
      <c r="CW14" s="622"/>
      <c r="CX14" s="622"/>
      <c r="CY14" s="623"/>
      <c r="CZ14" s="659">
        <v>3.2</v>
      </c>
      <c r="DA14" s="659"/>
      <c r="DB14" s="659"/>
      <c r="DC14" s="659"/>
      <c r="DD14" s="627" t="s">
        <v>122</v>
      </c>
      <c r="DE14" s="622"/>
      <c r="DF14" s="622"/>
      <c r="DG14" s="622"/>
      <c r="DH14" s="622"/>
      <c r="DI14" s="622"/>
      <c r="DJ14" s="622"/>
      <c r="DK14" s="622"/>
      <c r="DL14" s="622"/>
      <c r="DM14" s="622"/>
      <c r="DN14" s="622"/>
      <c r="DO14" s="622"/>
      <c r="DP14" s="623"/>
      <c r="DQ14" s="627">
        <v>1240211</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40836</v>
      </c>
      <c r="S15" s="622"/>
      <c r="T15" s="622"/>
      <c r="U15" s="622"/>
      <c r="V15" s="622"/>
      <c r="W15" s="622"/>
      <c r="X15" s="622"/>
      <c r="Y15" s="623"/>
      <c r="Z15" s="659">
        <v>0.1</v>
      </c>
      <c r="AA15" s="659"/>
      <c r="AB15" s="659"/>
      <c r="AC15" s="659"/>
      <c r="AD15" s="660">
        <v>40836</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888356</v>
      </c>
      <c r="BH15" s="622"/>
      <c r="BI15" s="622"/>
      <c r="BJ15" s="622"/>
      <c r="BK15" s="622"/>
      <c r="BL15" s="622"/>
      <c r="BM15" s="622"/>
      <c r="BN15" s="623"/>
      <c r="BO15" s="659">
        <v>4.8</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3900511</v>
      </c>
      <c r="CS15" s="622"/>
      <c r="CT15" s="622"/>
      <c r="CU15" s="622"/>
      <c r="CV15" s="622"/>
      <c r="CW15" s="622"/>
      <c r="CX15" s="622"/>
      <c r="CY15" s="623"/>
      <c r="CZ15" s="659">
        <v>9.9</v>
      </c>
      <c r="DA15" s="659"/>
      <c r="DB15" s="659"/>
      <c r="DC15" s="659"/>
      <c r="DD15" s="627">
        <v>596129</v>
      </c>
      <c r="DE15" s="622"/>
      <c r="DF15" s="622"/>
      <c r="DG15" s="622"/>
      <c r="DH15" s="622"/>
      <c r="DI15" s="622"/>
      <c r="DJ15" s="622"/>
      <c r="DK15" s="622"/>
      <c r="DL15" s="622"/>
      <c r="DM15" s="622"/>
      <c r="DN15" s="622"/>
      <c r="DO15" s="622"/>
      <c r="DP15" s="623"/>
      <c r="DQ15" s="627">
        <v>2781729</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244429</v>
      </c>
      <c r="S16" s="622"/>
      <c r="T16" s="622"/>
      <c r="U16" s="622"/>
      <c r="V16" s="622"/>
      <c r="W16" s="622"/>
      <c r="X16" s="622"/>
      <c r="Y16" s="623"/>
      <c r="Z16" s="659">
        <v>0.6</v>
      </c>
      <c r="AA16" s="659"/>
      <c r="AB16" s="659"/>
      <c r="AC16" s="659"/>
      <c r="AD16" s="660">
        <v>244429</v>
      </c>
      <c r="AE16" s="660"/>
      <c r="AF16" s="660"/>
      <c r="AG16" s="660"/>
      <c r="AH16" s="660"/>
      <c r="AI16" s="660"/>
      <c r="AJ16" s="660"/>
      <c r="AK16" s="660"/>
      <c r="AL16" s="624">
        <v>1.2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582113</v>
      </c>
      <c r="S17" s="622"/>
      <c r="T17" s="622"/>
      <c r="U17" s="622"/>
      <c r="V17" s="622"/>
      <c r="W17" s="622"/>
      <c r="X17" s="622"/>
      <c r="Y17" s="623"/>
      <c r="Z17" s="659">
        <v>1.4</v>
      </c>
      <c r="AA17" s="659"/>
      <c r="AB17" s="659"/>
      <c r="AC17" s="659"/>
      <c r="AD17" s="660">
        <v>582113</v>
      </c>
      <c r="AE17" s="660"/>
      <c r="AF17" s="660"/>
      <c r="AG17" s="660"/>
      <c r="AH17" s="660"/>
      <c r="AI17" s="660"/>
      <c r="AJ17" s="660"/>
      <c r="AK17" s="660"/>
      <c r="AL17" s="624">
        <v>2.8</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2285457</v>
      </c>
      <c r="CS17" s="622"/>
      <c r="CT17" s="622"/>
      <c r="CU17" s="622"/>
      <c r="CV17" s="622"/>
      <c r="CW17" s="622"/>
      <c r="CX17" s="622"/>
      <c r="CY17" s="623"/>
      <c r="CZ17" s="659">
        <v>5.8</v>
      </c>
      <c r="DA17" s="659"/>
      <c r="DB17" s="659"/>
      <c r="DC17" s="659"/>
      <c r="DD17" s="627" t="s">
        <v>122</v>
      </c>
      <c r="DE17" s="622"/>
      <c r="DF17" s="622"/>
      <c r="DG17" s="622"/>
      <c r="DH17" s="622"/>
      <c r="DI17" s="622"/>
      <c r="DJ17" s="622"/>
      <c r="DK17" s="622"/>
      <c r="DL17" s="622"/>
      <c r="DM17" s="622"/>
      <c r="DN17" s="622"/>
      <c r="DO17" s="622"/>
      <c r="DP17" s="623"/>
      <c r="DQ17" s="627">
        <v>2004252</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119603</v>
      </c>
      <c r="S18" s="622"/>
      <c r="T18" s="622"/>
      <c r="U18" s="622"/>
      <c r="V18" s="622"/>
      <c r="W18" s="622"/>
      <c r="X18" s="622"/>
      <c r="Y18" s="623"/>
      <c r="Z18" s="659">
        <v>0.3</v>
      </c>
      <c r="AA18" s="659"/>
      <c r="AB18" s="659"/>
      <c r="AC18" s="659"/>
      <c r="AD18" s="660">
        <v>119603</v>
      </c>
      <c r="AE18" s="660"/>
      <c r="AF18" s="660"/>
      <c r="AG18" s="660"/>
      <c r="AH18" s="660"/>
      <c r="AI18" s="660"/>
      <c r="AJ18" s="660"/>
      <c r="AK18" s="660"/>
      <c r="AL18" s="624">
        <v>0.6</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441612</v>
      </c>
      <c r="S19" s="622"/>
      <c r="T19" s="622"/>
      <c r="U19" s="622"/>
      <c r="V19" s="622"/>
      <c r="W19" s="622"/>
      <c r="X19" s="622"/>
      <c r="Y19" s="623"/>
      <c r="Z19" s="659">
        <v>1</v>
      </c>
      <c r="AA19" s="659"/>
      <c r="AB19" s="659"/>
      <c r="AC19" s="659"/>
      <c r="AD19" s="660">
        <v>441612</v>
      </c>
      <c r="AE19" s="660"/>
      <c r="AF19" s="660"/>
      <c r="AG19" s="660"/>
      <c r="AH19" s="660"/>
      <c r="AI19" s="660"/>
      <c r="AJ19" s="660"/>
      <c r="AK19" s="660"/>
      <c r="AL19" s="624">
        <v>2.1</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1421164</v>
      </c>
      <c r="BH19" s="622"/>
      <c r="BI19" s="622"/>
      <c r="BJ19" s="622"/>
      <c r="BK19" s="622"/>
      <c r="BL19" s="622"/>
      <c r="BM19" s="622"/>
      <c r="BN19" s="623"/>
      <c r="BO19" s="659">
        <v>7.7</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v>20898</v>
      </c>
      <c r="S20" s="622"/>
      <c r="T20" s="622"/>
      <c r="U20" s="622"/>
      <c r="V20" s="622"/>
      <c r="W20" s="622"/>
      <c r="X20" s="622"/>
      <c r="Y20" s="623"/>
      <c r="Z20" s="659">
        <v>0</v>
      </c>
      <c r="AA20" s="659"/>
      <c r="AB20" s="659"/>
      <c r="AC20" s="659"/>
      <c r="AD20" s="660">
        <v>20898</v>
      </c>
      <c r="AE20" s="660"/>
      <c r="AF20" s="660"/>
      <c r="AG20" s="660"/>
      <c r="AH20" s="660"/>
      <c r="AI20" s="660"/>
      <c r="AJ20" s="660"/>
      <c r="AK20" s="660"/>
      <c r="AL20" s="624">
        <v>0.1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1421164</v>
      </c>
      <c r="BH20" s="622"/>
      <c r="BI20" s="622"/>
      <c r="BJ20" s="622"/>
      <c r="BK20" s="622"/>
      <c r="BL20" s="622"/>
      <c r="BM20" s="622"/>
      <c r="BN20" s="623"/>
      <c r="BO20" s="659">
        <v>7.7</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39307484</v>
      </c>
      <c r="CS20" s="622"/>
      <c r="CT20" s="622"/>
      <c r="CU20" s="622"/>
      <c r="CV20" s="622"/>
      <c r="CW20" s="622"/>
      <c r="CX20" s="622"/>
      <c r="CY20" s="623"/>
      <c r="CZ20" s="659">
        <v>100</v>
      </c>
      <c r="DA20" s="659"/>
      <c r="DB20" s="659"/>
      <c r="DC20" s="659"/>
      <c r="DD20" s="627">
        <v>3618670</v>
      </c>
      <c r="DE20" s="622"/>
      <c r="DF20" s="622"/>
      <c r="DG20" s="622"/>
      <c r="DH20" s="622"/>
      <c r="DI20" s="622"/>
      <c r="DJ20" s="622"/>
      <c r="DK20" s="622"/>
      <c r="DL20" s="622"/>
      <c r="DM20" s="622"/>
      <c r="DN20" s="622"/>
      <c r="DO20" s="622"/>
      <c r="DP20" s="623"/>
      <c r="DQ20" s="627">
        <v>25647586</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135359</v>
      </c>
      <c r="S21" s="622"/>
      <c r="T21" s="622"/>
      <c r="U21" s="622"/>
      <c r="V21" s="622"/>
      <c r="W21" s="622"/>
      <c r="X21" s="622"/>
      <c r="Y21" s="623"/>
      <c r="Z21" s="659">
        <v>0.3</v>
      </c>
      <c r="AA21" s="659"/>
      <c r="AB21" s="659"/>
      <c r="AC21" s="659"/>
      <c r="AD21" s="660" t="s">
        <v>122</v>
      </c>
      <c r="AE21" s="660"/>
      <c r="AF21" s="660"/>
      <c r="AG21" s="660"/>
      <c r="AH21" s="660"/>
      <c r="AI21" s="660"/>
      <c r="AJ21" s="660"/>
      <c r="AK21" s="660"/>
      <c r="AL21" s="624" t="s">
        <v>122</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t="s">
        <v>122</v>
      </c>
      <c r="S22" s="622"/>
      <c r="T22" s="622"/>
      <c r="U22" s="622"/>
      <c r="V22" s="622"/>
      <c r="W22" s="622"/>
      <c r="X22" s="622"/>
      <c r="Y22" s="623"/>
      <c r="Z22" s="659" t="s">
        <v>122</v>
      </c>
      <c r="AA22" s="659"/>
      <c r="AB22" s="659"/>
      <c r="AC22" s="659"/>
      <c r="AD22" s="660" t="s">
        <v>122</v>
      </c>
      <c r="AE22" s="660"/>
      <c r="AF22" s="660"/>
      <c r="AG22" s="660"/>
      <c r="AH22" s="660"/>
      <c r="AI22" s="660"/>
      <c r="AJ22" s="660"/>
      <c r="AK22" s="660"/>
      <c r="AL22" s="624" t="s">
        <v>122</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135314</v>
      </c>
      <c r="S23" s="622"/>
      <c r="T23" s="622"/>
      <c r="U23" s="622"/>
      <c r="V23" s="622"/>
      <c r="W23" s="622"/>
      <c r="X23" s="622"/>
      <c r="Y23" s="623"/>
      <c r="Z23" s="659">
        <v>0.3</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v>1421164</v>
      </c>
      <c r="BH23" s="622"/>
      <c r="BI23" s="622"/>
      <c r="BJ23" s="622"/>
      <c r="BK23" s="622"/>
      <c r="BL23" s="622"/>
      <c r="BM23" s="622"/>
      <c r="BN23" s="623"/>
      <c r="BO23" s="659">
        <v>7.7</v>
      </c>
      <c r="BP23" s="659"/>
      <c r="BQ23" s="659"/>
      <c r="BR23" s="659"/>
      <c r="BS23" s="660" t="s">
        <v>122</v>
      </c>
      <c r="BT23" s="660"/>
      <c r="BU23" s="660"/>
      <c r="BV23" s="660"/>
      <c r="BW23" s="660"/>
      <c r="BX23" s="660"/>
      <c r="BY23" s="660"/>
      <c r="BZ23" s="660"/>
      <c r="CA23" s="660"/>
      <c r="CB23" s="695"/>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v>45</v>
      </c>
      <c r="S24" s="622"/>
      <c r="T24" s="622"/>
      <c r="U24" s="622"/>
      <c r="V24" s="622"/>
      <c r="W24" s="622"/>
      <c r="X24" s="622"/>
      <c r="Y24" s="623"/>
      <c r="Z24" s="659">
        <v>0</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279</v>
      </c>
      <c r="CE24" s="680"/>
      <c r="CF24" s="680"/>
      <c r="CG24" s="680"/>
      <c r="CH24" s="680"/>
      <c r="CI24" s="680"/>
      <c r="CJ24" s="680"/>
      <c r="CK24" s="680"/>
      <c r="CL24" s="680"/>
      <c r="CM24" s="680"/>
      <c r="CN24" s="680"/>
      <c r="CO24" s="680"/>
      <c r="CP24" s="680"/>
      <c r="CQ24" s="681"/>
      <c r="CR24" s="676">
        <v>15577279</v>
      </c>
      <c r="CS24" s="677"/>
      <c r="CT24" s="677"/>
      <c r="CU24" s="677"/>
      <c r="CV24" s="677"/>
      <c r="CW24" s="677"/>
      <c r="CX24" s="677"/>
      <c r="CY24" s="702"/>
      <c r="CZ24" s="703">
        <v>39.6</v>
      </c>
      <c r="DA24" s="685"/>
      <c r="DB24" s="685"/>
      <c r="DC24" s="705"/>
      <c r="DD24" s="701">
        <v>8975455</v>
      </c>
      <c r="DE24" s="677"/>
      <c r="DF24" s="677"/>
      <c r="DG24" s="677"/>
      <c r="DH24" s="677"/>
      <c r="DI24" s="677"/>
      <c r="DJ24" s="677"/>
      <c r="DK24" s="702"/>
      <c r="DL24" s="701">
        <v>8927619</v>
      </c>
      <c r="DM24" s="677"/>
      <c r="DN24" s="677"/>
      <c r="DO24" s="677"/>
      <c r="DP24" s="677"/>
      <c r="DQ24" s="677"/>
      <c r="DR24" s="677"/>
      <c r="DS24" s="677"/>
      <c r="DT24" s="677"/>
      <c r="DU24" s="677"/>
      <c r="DV24" s="702"/>
      <c r="DW24" s="703">
        <v>42.5</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22459943</v>
      </c>
      <c r="S25" s="622"/>
      <c r="T25" s="622"/>
      <c r="U25" s="622"/>
      <c r="V25" s="622"/>
      <c r="W25" s="622"/>
      <c r="X25" s="622"/>
      <c r="Y25" s="623"/>
      <c r="Z25" s="659">
        <v>52.5</v>
      </c>
      <c r="AA25" s="659"/>
      <c r="AB25" s="659"/>
      <c r="AC25" s="659"/>
      <c r="AD25" s="660">
        <v>20903420</v>
      </c>
      <c r="AE25" s="660"/>
      <c r="AF25" s="660"/>
      <c r="AG25" s="660"/>
      <c r="AH25" s="660"/>
      <c r="AI25" s="660"/>
      <c r="AJ25" s="660"/>
      <c r="AK25" s="660"/>
      <c r="AL25" s="624">
        <v>99.4</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5463547</v>
      </c>
      <c r="CS25" s="634"/>
      <c r="CT25" s="634"/>
      <c r="CU25" s="634"/>
      <c r="CV25" s="634"/>
      <c r="CW25" s="634"/>
      <c r="CX25" s="634"/>
      <c r="CY25" s="635"/>
      <c r="CZ25" s="624">
        <v>13.9</v>
      </c>
      <c r="DA25" s="636"/>
      <c r="DB25" s="636"/>
      <c r="DC25" s="637"/>
      <c r="DD25" s="627">
        <v>4953216</v>
      </c>
      <c r="DE25" s="634"/>
      <c r="DF25" s="634"/>
      <c r="DG25" s="634"/>
      <c r="DH25" s="634"/>
      <c r="DI25" s="634"/>
      <c r="DJ25" s="634"/>
      <c r="DK25" s="635"/>
      <c r="DL25" s="627">
        <v>4906041</v>
      </c>
      <c r="DM25" s="634"/>
      <c r="DN25" s="634"/>
      <c r="DO25" s="634"/>
      <c r="DP25" s="634"/>
      <c r="DQ25" s="634"/>
      <c r="DR25" s="634"/>
      <c r="DS25" s="634"/>
      <c r="DT25" s="634"/>
      <c r="DU25" s="634"/>
      <c r="DV25" s="635"/>
      <c r="DW25" s="624">
        <v>23.3</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9045</v>
      </c>
      <c r="S26" s="622"/>
      <c r="T26" s="622"/>
      <c r="U26" s="622"/>
      <c r="V26" s="622"/>
      <c r="W26" s="622"/>
      <c r="X26" s="622"/>
      <c r="Y26" s="623"/>
      <c r="Z26" s="659">
        <v>0</v>
      </c>
      <c r="AA26" s="659"/>
      <c r="AB26" s="659"/>
      <c r="AC26" s="659"/>
      <c r="AD26" s="660">
        <v>9045</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3424394</v>
      </c>
      <c r="CS26" s="622"/>
      <c r="CT26" s="622"/>
      <c r="CU26" s="622"/>
      <c r="CV26" s="622"/>
      <c r="CW26" s="622"/>
      <c r="CX26" s="622"/>
      <c r="CY26" s="623"/>
      <c r="CZ26" s="624">
        <v>8.6999999999999993</v>
      </c>
      <c r="DA26" s="636"/>
      <c r="DB26" s="636"/>
      <c r="DC26" s="637"/>
      <c r="DD26" s="627">
        <v>3027129</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3146</v>
      </c>
      <c r="S27" s="622"/>
      <c r="T27" s="622"/>
      <c r="U27" s="622"/>
      <c r="V27" s="622"/>
      <c r="W27" s="622"/>
      <c r="X27" s="622"/>
      <c r="Y27" s="623"/>
      <c r="Z27" s="659">
        <v>0</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18497705</v>
      </c>
      <c r="BH27" s="622"/>
      <c r="BI27" s="622"/>
      <c r="BJ27" s="622"/>
      <c r="BK27" s="622"/>
      <c r="BL27" s="622"/>
      <c r="BM27" s="622"/>
      <c r="BN27" s="623"/>
      <c r="BO27" s="659">
        <v>100</v>
      </c>
      <c r="BP27" s="659"/>
      <c r="BQ27" s="659"/>
      <c r="BR27" s="659"/>
      <c r="BS27" s="660">
        <v>124880</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7828275</v>
      </c>
      <c r="CS27" s="634"/>
      <c r="CT27" s="634"/>
      <c r="CU27" s="634"/>
      <c r="CV27" s="634"/>
      <c r="CW27" s="634"/>
      <c r="CX27" s="634"/>
      <c r="CY27" s="635"/>
      <c r="CZ27" s="624">
        <v>19.899999999999999</v>
      </c>
      <c r="DA27" s="636"/>
      <c r="DB27" s="636"/>
      <c r="DC27" s="637"/>
      <c r="DD27" s="627">
        <v>2017987</v>
      </c>
      <c r="DE27" s="634"/>
      <c r="DF27" s="634"/>
      <c r="DG27" s="634"/>
      <c r="DH27" s="634"/>
      <c r="DI27" s="634"/>
      <c r="DJ27" s="634"/>
      <c r="DK27" s="635"/>
      <c r="DL27" s="627">
        <v>2017326</v>
      </c>
      <c r="DM27" s="634"/>
      <c r="DN27" s="634"/>
      <c r="DO27" s="634"/>
      <c r="DP27" s="634"/>
      <c r="DQ27" s="634"/>
      <c r="DR27" s="634"/>
      <c r="DS27" s="634"/>
      <c r="DT27" s="634"/>
      <c r="DU27" s="634"/>
      <c r="DV27" s="635"/>
      <c r="DW27" s="624">
        <v>9.6</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356191</v>
      </c>
      <c r="S28" s="622"/>
      <c r="T28" s="622"/>
      <c r="U28" s="622"/>
      <c r="V28" s="622"/>
      <c r="W28" s="622"/>
      <c r="X28" s="622"/>
      <c r="Y28" s="623"/>
      <c r="Z28" s="659">
        <v>0.8</v>
      </c>
      <c r="AA28" s="659"/>
      <c r="AB28" s="659"/>
      <c r="AC28" s="659"/>
      <c r="AD28" s="660">
        <v>69399</v>
      </c>
      <c r="AE28" s="660"/>
      <c r="AF28" s="660"/>
      <c r="AG28" s="660"/>
      <c r="AH28" s="660"/>
      <c r="AI28" s="660"/>
      <c r="AJ28" s="660"/>
      <c r="AK28" s="660"/>
      <c r="AL28" s="624">
        <v>0.3</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2285457</v>
      </c>
      <c r="CS28" s="622"/>
      <c r="CT28" s="622"/>
      <c r="CU28" s="622"/>
      <c r="CV28" s="622"/>
      <c r="CW28" s="622"/>
      <c r="CX28" s="622"/>
      <c r="CY28" s="623"/>
      <c r="CZ28" s="624">
        <v>5.8</v>
      </c>
      <c r="DA28" s="636"/>
      <c r="DB28" s="636"/>
      <c r="DC28" s="637"/>
      <c r="DD28" s="627">
        <v>2004252</v>
      </c>
      <c r="DE28" s="622"/>
      <c r="DF28" s="622"/>
      <c r="DG28" s="622"/>
      <c r="DH28" s="622"/>
      <c r="DI28" s="622"/>
      <c r="DJ28" s="622"/>
      <c r="DK28" s="623"/>
      <c r="DL28" s="627">
        <v>2004252</v>
      </c>
      <c r="DM28" s="622"/>
      <c r="DN28" s="622"/>
      <c r="DO28" s="622"/>
      <c r="DP28" s="622"/>
      <c r="DQ28" s="622"/>
      <c r="DR28" s="622"/>
      <c r="DS28" s="622"/>
      <c r="DT28" s="622"/>
      <c r="DU28" s="622"/>
      <c r="DV28" s="623"/>
      <c r="DW28" s="624">
        <v>9.5</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52556</v>
      </c>
      <c r="S29" s="622"/>
      <c r="T29" s="622"/>
      <c r="U29" s="622"/>
      <c r="V29" s="622"/>
      <c r="W29" s="622"/>
      <c r="X29" s="622"/>
      <c r="Y29" s="623"/>
      <c r="Z29" s="659">
        <v>0.1</v>
      </c>
      <c r="AA29" s="659"/>
      <c r="AB29" s="659"/>
      <c r="AC29" s="659"/>
      <c r="AD29" s="660">
        <v>1</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2285442</v>
      </c>
      <c r="CS29" s="634"/>
      <c r="CT29" s="634"/>
      <c r="CU29" s="634"/>
      <c r="CV29" s="634"/>
      <c r="CW29" s="634"/>
      <c r="CX29" s="634"/>
      <c r="CY29" s="635"/>
      <c r="CZ29" s="624">
        <v>5.8</v>
      </c>
      <c r="DA29" s="636"/>
      <c r="DB29" s="636"/>
      <c r="DC29" s="637"/>
      <c r="DD29" s="627">
        <v>2004237</v>
      </c>
      <c r="DE29" s="634"/>
      <c r="DF29" s="634"/>
      <c r="DG29" s="634"/>
      <c r="DH29" s="634"/>
      <c r="DI29" s="634"/>
      <c r="DJ29" s="634"/>
      <c r="DK29" s="635"/>
      <c r="DL29" s="627">
        <v>2004237</v>
      </c>
      <c r="DM29" s="634"/>
      <c r="DN29" s="634"/>
      <c r="DO29" s="634"/>
      <c r="DP29" s="634"/>
      <c r="DQ29" s="634"/>
      <c r="DR29" s="634"/>
      <c r="DS29" s="634"/>
      <c r="DT29" s="634"/>
      <c r="DU29" s="634"/>
      <c r="DV29" s="635"/>
      <c r="DW29" s="624">
        <v>9.5</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8739765</v>
      </c>
      <c r="S30" s="622"/>
      <c r="T30" s="622"/>
      <c r="U30" s="622"/>
      <c r="V30" s="622"/>
      <c r="W30" s="622"/>
      <c r="X30" s="622"/>
      <c r="Y30" s="623"/>
      <c r="Z30" s="659">
        <v>20.399999999999999</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3"/>
      <c r="BI30" s="693"/>
      <c r="BJ30" s="693"/>
      <c r="BK30" s="693"/>
      <c r="BL30" s="693"/>
      <c r="BM30" s="693"/>
      <c r="BN30" s="693"/>
      <c r="BO30" s="693"/>
      <c r="BP30" s="693"/>
      <c r="BQ30" s="694"/>
      <c r="BR30" s="673"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2100680</v>
      </c>
      <c r="CS30" s="622"/>
      <c r="CT30" s="622"/>
      <c r="CU30" s="622"/>
      <c r="CV30" s="622"/>
      <c r="CW30" s="622"/>
      <c r="CX30" s="622"/>
      <c r="CY30" s="623"/>
      <c r="CZ30" s="624">
        <v>5.3</v>
      </c>
      <c r="DA30" s="636"/>
      <c r="DB30" s="636"/>
      <c r="DC30" s="637"/>
      <c r="DD30" s="627">
        <v>1819475</v>
      </c>
      <c r="DE30" s="622"/>
      <c r="DF30" s="622"/>
      <c r="DG30" s="622"/>
      <c r="DH30" s="622"/>
      <c r="DI30" s="622"/>
      <c r="DJ30" s="622"/>
      <c r="DK30" s="623"/>
      <c r="DL30" s="627">
        <v>1819475</v>
      </c>
      <c r="DM30" s="622"/>
      <c r="DN30" s="622"/>
      <c r="DO30" s="622"/>
      <c r="DP30" s="622"/>
      <c r="DQ30" s="622"/>
      <c r="DR30" s="622"/>
      <c r="DS30" s="622"/>
      <c r="DT30" s="622"/>
      <c r="DU30" s="622"/>
      <c r="DV30" s="623"/>
      <c r="DW30" s="624">
        <v>8.6999999999999993</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06"/>
      <c r="AV31" s="206"/>
      <c r="AW31" s="206"/>
      <c r="AX31" s="679" t="s">
        <v>177</v>
      </c>
      <c r="AY31" s="680"/>
      <c r="AZ31" s="680"/>
      <c r="BA31" s="680"/>
      <c r="BB31" s="680"/>
      <c r="BC31" s="680"/>
      <c r="BD31" s="680"/>
      <c r="BE31" s="680"/>
      <c r="BF31" s="681"/>
      <c r="BG31" s="683">
        <v>99.4</v>
      </c>
      <c r="BH31" s="684"/>
      <c r="BI31" s="684"/>
      <c r="BJ31" s="684"/>
      <c r="BK31" s="684"/>
      <c r="BL31" s="684"/>
      <c r="BM31" s="685">
        <v>98.7</v>
      </c>
      <c r="BN31" s="684"/>
      <c r="BO31" s="684"/>
      <c r="BP31" s="684"/>
      <c r="BQ31" s="686"/>
      <c r="BR31" s="683">
        <v>99.3</v>
      </c>
      <c r="BS31" s="684"/>
      <c r="BT31" s="684"/>
      <c r="BU31" s="684"/>
      <c r="BV31" s="684"/>
      <c r="BW31" s="684"/>
      <c r="BX31" s="685">
        <v>98.6</v>
      </c>
      <c r="BY31" s="684"/>
      <c r="BZ31" s="684"/>
      <c r="CA31" s="684"/>
      <c r="CB31" s="686"/>
      <c r="CD31" s="642"/>
      <c r="CE31" s="643"/>
      <c r="CF31" s="618" t="s">
        <v>300</v>
      </c>
      <c r="CG31" s="619"/>
      <c r="CH31" s="619"/>
      <c r="CI31" s="619"/>
      <c r="CJ31" s="619"/>
      <c r="CK31" s="619"/>
      <c r="CL31" s="619"/>
      <c r="CM31" s="619"/>
      <c r="CN31" s="619"/>
      <c r="CO31" s="619"/>
      <c r="CP31" s="619"/>
      <c r="CQ31" s="620"/>
      <c r="CR31" s="621">
        <v>184762</v>
      </c>
      <c r="CS31" s="634"/>
      <c r="CT31" s="634"/>
      <c r="CU31" s="634"/>
      <c r="CV31" s="634"/>
      <c r="CW31" s="634"/>
      <c r="CX31" s="634"/>
      <c r="CY31" s="635"/>
      <c r="CZ31" s="624">
        <v>0.5</v>
      </c>
      <c r="DA31" s="636"/>
      <c r="DB31" s="636"/>
      <c r="DC31" s="637"/>
      <c r="DD31" s="627">
        <v>184762</v>
      </c>
      <c r="DE31" s="634"/>
      <c r="DF31" s="634"/>
      <c r="DG31" s="634"/>
      <c r="DH31" s="634"/>
      <c r="DI31" s="634"/>
      <c r="DJ31" s="634"/>
      <c r="DK31" s="635"/>
      <c r="DL31" s="627">
        <v>184762</v>
      </c>
      <c r="DM31" s="634"/>
      <c r="DN31" s="634"/>
      <c r="DO31" s="634"/>
      <c r="DP31" s="634"/>
      <c r="DQ31" s="634"/>
      <c r="DR31" s="634"/>
      <c r="DS31" s="634"/>
      <c r="DT31" s="634"/>
      <c r="DU31" s="634"/>
      <c r="DV31" s="635"/>
      <c r="DW31" s="624">
        <v>0.9</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2385359</v>
      </c>
      <c r="S32" s="622"/>
      <c r="T32" s="622"/>
      <c r="U32" s="622"/>
      <c r="V32" s="622"/>
      <c r="W32" s="622"/>
      <c r="X32" s="622"/>
      <c r="Y32" s="623"/>
      <c r="Z32" s="659">
        <v>5.6</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302</v>
      </c>
      <c r="AX32" s="618" t="s">
        <v>303</v>
      </c>
      <c r="AY32" s="619"/>
      <c r="AZ32" s="619"/>
      <c r="BA32" s="619"/>
      <c r="BB32" s="619"/>
      <c r="BC32" s="619"/>
      <c r="BD32" s="619"/>
      <c r="BE32" s="619"/>
      <c r="BF32" s="620"/>
      <c r="BG32" s="692">
        <v>99</v>
      </c>
      <c r="BH32" s="634"/>
      <c r="BI32" s="634"/>
      <c r="BJ32" s="634"/>
      <c r="BK32" s="634"/>
      <c r="BL32" s="634"/>
      <c r="BM32" s="625">
        <v>97.8</v>
      </c>
      <c r="BN32" s="634"/>
      <c r="BO32" s="634"/>
      <c r="BP32" s="634"/>
      <c r="BQ32" s="657"/>
      <c r="BR32" s="692">
        <v>98.9</v>
      </c>
      <c r="BS32" s="634"/>
      <c r="BT32" s="634"/>
      <c r="BU32" s="634"/>
      <c r="BV32" s="634"/>
      <c r="BW32" s="634"/>
      <c r="BX32" s="625">
        <v>97.8</v>
      </c>
      <c r="BY32" s="634"/>
      <c r="BZ32" s="634"/>
      <c r="CA32" s="634"/>
      <c r="CB32" s="657"/>
      <c r="CD32" s="644"/>
      <c r="CE32" s="645"/>
      <c r="CF32" s="618" t="s">
        <v>304</v>
      </c>
      <c r="CG32" s="619"/>
      <c r="CH32" s="619"/>
      <c r="CI32" s="619"/>
      <c r="CJ32" s="619"/>
      <c r="CK32" s="619"/>
      <c r="CL32" s="619"/>
      <c r="CM32" s="619"/>
      <c r="CN32" s="619"/>
      <c r="CO32" s="619"/>
      <c r="CP32" s="619"/>
      <c r="CQ32" s="620"/>
      <c r="CR32" s="621">
        <v>15</v>
      </c>
      <c r="CS32" s="622"/>
      <c r="CT32" s="622"/>
      <c r="CU32" s="622"/>
      <c r="CV32" s="622"/>
      <c r="CW32" s="622"/>
      <c r="CX32" s="622"/>
      <c r="CY32" s="623"/>
      <c r="CZ32" s="624">
        <v>0</v>
      </c>
      <c r="DA32" s="636"/>
      <c r="DB32" s="636"/>
      <c r="DC32" s="637"/>
      <c r="DD32" s="627">
        <v>15</v>
      </c>
      <c r="DE32" s="622"/>
      <c r="DF32" s="622"/>
      <c r="DG32" s="622"/>
      <c r="DH32" s="622"/>
      <c r="DI32" s="622"/>
      <c r="DJ32" s="622"/>
      <c r="DK32" s="623"/>
      <c r="DL32" s="627">
        <v>15</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31800</v>
      </c>
      <c r="S33" s="622"/>
      <c r="T33" s="622"/>
      <c r="U33" s="622"/>
      <c r="V33" s="622"/>
      <c r="W33" s="622"/>
      <c r="X33" s="622"/>
      <c r="Y33" s="623"/>
      <c r="Z33" s="659">
        <v>0.1</v>
      </c>
      <c r="AA33" s="659"/>
      <c r="AB33" s="659"/>
      <c r="AC33" s="659"/>
      <c r="AD33" s="660">
        <v>15003</v>
      </c>
      <c r="AE33" s="660"/>
      <c r="AF33" s="660"/>
      <c r="AG33" s="660"/>
      <c r="AH33" s="660"/>
      <c r="AI33" s="660"/>
      <c r="AJ33" s="660"/>
      <c r="AK33" s="660"/>
      <c r="AL33" s="624">
        <v>0.1</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99.7</v>
      </c>
      <c r="BH33" s="606"/>
      <c r="BI33" s="606"/>
      <c r="BJ33" s="606"/>
      <c r="BK33" s="606"/>
      <c r="BL33" s="606"/>
      <c r="BM33" s="652">
        <v>99.3</v>
      </c>
      <c r="BN33" s="606"/>
      <c r="BO33" s="606"/>
      <c r="BP33" s="606"/>
      <c r="BQ33" s="669"/>
      <c r="BR33" s="682">
        <v>99.6</v>
      </c>
      <c r="BS33" s="606"/>
      <c r="BT33" s="606"/>
      <c r="BU33" s="606"/>
      <c r="BV33" s="606"/>
      <c r="BW33" s="606"/>
      <c r="BX33" s="652">
        <v>99.2</v>
      </c>
      <c r="BY33" s="606"/>
      <c r="BZ33" s="606"/>
      <c r="CA33" s="606"/>
      <c r="CB33" s="669"/>
      <c r="CD33" s="618" t="s">
        <v>307</v>
      </c>
      <c r="CE33" s="619"/>
      <c r="CF33" s="619"/>
      <c r="CG33" s="619"/>
      <c r="CH33" s="619"/>
      <c r="CI33" s="619"/>
      <c r="CJ33" s="619"/>
      <c r="CK33" s="619"/>
      <c r="CL33" s="619"/>
      <c r="CM33" s="619"/>
      <c r="CN33" s="619"/>
      <c r="CO33" s="619"/>
      <c r="CP33" s="619"/>
      <c r="CQ33" s="620"/>
      <c r="CR33" s="621">
        <v>20111535</v>
      </c>
      <c r="CS33" s="634"/>
      <c r="CT33" s="634"/>
      <c r="CU33" s="634"/>
      <c r="CV33" s="634"/>
      <c r="CW33" s="634"/>
      <c r="CX33" s="634"/>
      <c r="CY33" s="635"/>
      <c r="CZ33" s="624">
        <v>51.2</v>
      </c>
      <c r="DA33" s="636"/>
      <c r="DB33" s="636"/>
      <c r="DC33" s="637"/>
      <c r="DD33" s="627">
        <v>16106600</v>
      </c>
      <c r="DE33" s="634"/>
      <c r="DF33" s="634"/>
      <c r="DG33" s="634"/>
      <c r="DH33" s="634"/>
      <c r="DI33" s="634"/>
      <c r="DJ33" s="634"/>
      <c r="DK33" s="635"/>
      <c r="DL33" s="627">
        <v>10212270</v>
      </c>
      <c r="DM33" s="634"/>
      <c r="DN33" s="634"/>
      <c r="DO33" s="634"/>
      <c r="DP33" s="634"/>
      <c r="DQ33" s="634"/>
      <c r="DR33" s="634"/>
      <c r="DS33" s="634"/>
      <c r="DT33" s="634"/>
      <c r="DU33" s="634"/>
      <c r="DV33" s="635"/>
      <c r="DW33" s="624">
        <v>48.6</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161831</v>
      </c>
      <c r="S34" s="622"/>
      <c r="T34" s="622"/>
      <c r="U34" s="622"/>
      <c r="V34" s="622"/>
      <c r="W34" s="622"/>
      <c r="X34" s="622"/>
      <c r="Y34" s="623"/>
      <c r="Z34" s="659">
        <v>0.4</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7540113</v>
      </c>
      <c r="CS34" s="622"/>
      <c r="CT34" s="622"/>
      <c r="CU34" s="622"/>
      <c r="CV34" s="622"/>
      <c r="CW34" s="622"/>
      <c r="CX34" s="622"/>
      <c r="CY34" s="623"/>
      <c r="CZ34" s="624">
        <v>19.2</v>
      </c>
      <c r="DA34" s="636"/>
      <c r="DB34" s="636"/>
      <c r="DC34" s="637"/>
      <c r="DD34" s="627">
        <v>5215166</v>
      </c>
      <c r="DE34" s="622"/>
      <c r="DF34" s="622"/>
      <c r="DG34" s="622"/>
      <c r="DH34" s="622"/>
      <c r="DI34" s="622"/>
      <c r="DJ34" s="622"/>
      <c r="DK34" s="623"/>
      <c r="DL34" s="627">
        <v>4629657</v>
      </c>
      <c r="DM34" s="622"/>
      <c r="DN34" s="622"/>
      <c r="DO34" s="622"/>
      <c r="DP34" s="622"/>
      <c r="DQ34" s="622"/>
      <c r="DR34" s="622"/>
      <c r="DS34" s="622"/>
      <c r="DT34" s="622"/>
      <c r="DU34" s="622"/>
      <c r="DV34" s="623"/>
      <c r="DW34" s="624">
        <v>22</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2402325</v>
      </c>
      <c r="S35" s="622"/>
      <c r="T35" s="622"/>
      <c r="U35" s="622"/>
      <c r="V35" s="622"/>
      <c r="W35" s="622"/>
      <c r="X35" s="622"/>
      <c r="Y35" s="623"/>
      <c r="Z35" s="659">
        <v>5.6</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178242</v>
      </c>
      <c r="CS35" s="634"/>
      <c r="CT35" s="634"/>
      <c r="CU35" s="634"/>
      <c r="CV35" s="634"/>
      <c r="CW35" s="634"/>
      <c r="CX35" s="634"/>
      <c r="CY35" s="635"/>
      <c r="CZ35" s="624">
        <v>0.5</v>
      </c>
      <c r="DA35" s="636"/>
      <c r="DB35" s="636"/>
      <c r="DC35" s="637"/>
      <c r="DD35" s="627">
        <v>172361</v>
      </c>
      <c r="DE35" s="634"/>
      <c r="DF35" s="634"/>
      <c r="DG35" s="634"/>
      <c r="DH35" s="634"/>
      <c r="DI35" s="634"/>
      <c r="DJ35" s="634"/>
      <c r="DK35" s="635"/>
      <c r="DL35" s="627">
        <v>97676</v>
      </c>
      <c r="DM35" s="634"/>
      <c r="DN35" s="634"/>
      <c r="DO35" s="634"/>
      <c r="DP35" s="634"/>
      <c r="DQ35" s="634"/>
      <c r="DR35" s="634"/>
      <c r="DS35" s="634"/>
      <c r="DT35" s="634"/>
      <c r="DU35" s="634"/>
      <c r="DV35" s="635"/>
      <c r="DW35" s="624">
        <v>0.5</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2699136</v>
      </c>
      <c r="S36" s="622"/>
      <c r="T36" s="622"/>
      <c r="U36" s="622"/>
      <c r="V36" s="622"/>
      <c r="W36" s="622"/>
      <c r="X36" s="622"/>
      <c r="Y36" s="623"/>
      <c r="Z36" s="659">
        <v>6.3</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3851649</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251922</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7587558</v>
      </c>
      <c r="CS36" s="622"/>
      <c r="CT36" s="622"/>
      <c r="CU36" s="622"/>
      <c r="CV36" s="622"/>
      <c r="CW36" s="622"/>
      <c r="CX36" s="622"/>
      <c r="CY36" s="623"/>
      <c r="CZ36" s="624">
        <v>19.3</v>
      </c>
      <c r="DA36" s="636"/>
      <c r="DB36" s="636"/>
      <c r="DC36" s="637"/>
      <c r="DD36" s="627">
        <v>6465883</v>
      </c>
      <c r="DE36" s="622"/>
      <c r="DF36" s="622"/>
      <c r="DG36" s="622"/>
      <c r="DH36" s="622"/>
      <c r="DI36" s="622"/>
      <c r="DJ36" s="622"/>
      <c r="DK36" s="623"/>
      <c r="DL36" s="627">
        <v>4073994</v>
      </c>
      <c r="DM36" s="622"/>
      <c r="DN36" s="622"/>
      <c r="DO36" s="622"/>
      <c r="DP36" s="622"/>
      <c r="DQ36" s="622"/>
      <c r="DR36" s="622"/>
      <c r="DS36" s="622"/>
      <c r="DT36" s="622"/>
      <c r="DU36" s="622"/>
      <c r="DV36" s="623"/>
      <c r="DW36" s="624">
        <v>19.399999999999999</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1591573</v>
      </c>
      <c r="S37" s="622"/>
      <c r="T37" s="622"/>
      <c r="U37" s="622"/>
      <c r="V37" s="622"/>
      <c r="W37" s="622"/>
      <c r="X37" s="622"/>
      <c r="Y37" s="623"/>
      <c r="Z37" s="659">
        <v>3.7</v>
      </c>
      <c r="AA37" s="659"/>
      <c r="AB37" s="659"/>
      <c r="AC37" s="659"/>
      <c r="AD37" s="660">
        <v>28442</v>
      </c>
      <c r="AE37" s="660"/>
      <c r="AF37" s="660"/>
      <c r="AG37" s="660"/>
      <c r="AH37" s="660"/>
      <c r="AI37" s="660"/>
      <c r="AJ37" s="660"/>
      <c r="AK37" s="660"/>
      <c r="AL37" s="624">
        <v>0.1</v>
      </c>
      <c r="AM37" s="625"/>
      <c r="AN37" s="625"/>
      <c r="AO37" s="661"/>
      <c r="AQ37" s="654" t="s">
        <v>319</v>
      </c>
      <c r="AR37" s="655"/>
      <c r="AS37" s="655"/>
      <c r="AT37" s="655"/>
      <c r="AU37" s="655"/>
      <c r="AV37" s="655"/>
      <c r="AW37" s="655"/>
      <c r="AX37" s="655"/>
      <c r="AY37" s="656"/>
      <c r="AZ37" s="621">
        <v>1003558</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251589</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1709437</v>
      </c>
      <c r="CS37" s="634"/>
      <c r="CT37" s="634"/>
      <c r="CU37" s="634"/>
      <c r="CV37" s="634"/>
      <c r="CW37" s="634"/>
      <c r="CX37" s="634"/>
      <c r="CY37" s="635"/>
      <c r="CZ37" s="624">
        <v>4.3</v>
      </c>
      <c r="DA37" s="636"/>
      <c r="DB37" s="636"/>
      <c r="DC37" s="637"/>
      <c r="DD37" s="627">
        <v>1709437</v>
      </c>
      <c r="DE37" s="634"/>
      <c r="DF37" s="634"/>
      <c r="DG37" s="634"/>
      <c r="DH37" s="634"/>
      <c r="DI37" s="634"/>
      <c r="DJ37" s="634"/>
      <c r="DK37" s="635"/>
      <c r="DL37" s="627">
        <v>1709437</v>
      </c>
      <c r="DM37" s="634"/>
      <c r="DN37" s="634"/>
      <c r="DO37" s="634"/>
      <c r="DP37" s="634"/>
      <c r="DQ37" s="634"/>
      <c r="DR37" s="634"/>
      <c r="DS37" s="634"/>
      <c r="DT37" s="634"/>
      <c r="DU37" s="634"/>
      <c r="DV37" s="635"/>
      <c r="DW37" s="624">
        <v>8.1</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1882600</v>
      </c>
      <c r="S38" s="622"/>
      <c r="T38" s="622"/>
      <c r="U38" s="622"/>
      <c r="V38" s="622"/>
      <c r="W38" s="622"/>
      <c r="X38" s="622"/>
      <c r="Y38" s="623"/>
      <c r="Z38" s="659">
        <v>4.4000000000000004</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940000</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10341</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2823325</v>
      </c>
      <c r="CS38" s="622"/>
      <c r="CT38" s="622"/>
      <c r="CU38" s="622"/>
      <c r="CV38" s="622"/>
      <c r="CW38" s="622"/>
      <c r="CX38" s="622"/>
      <c r="CY38" s="623"/>
      <c r="CZ38" s="624">
        <v>7.2</v>
      </c>
      <c r="DA38" s="636"/>
      <c r="DB38" s="636"/>
      <c r="DC38" s="637"/>
      <c r="DD38" s="627">
        <v>2381000</v>
      </c>
      <c r="DE38" s="622"/>
      <c r="DF38" s="622"/>
      <c r="DG38" s="622"/>
      <c r="DH38" s="622"/>
      <c r="DI38" s="622"/>
      <c r="DJ38" s="622"/>
      <c r="DK38" s="623"/>
      <c r="DL38" s="627">
        <v>1410832</v>
      </c>
      <c r="DM38" s="622"/>
      <c r="DN38" s="622"/>
      <c r="DO38" s="622"/>
      <c r="DP38" s="622"/>
      <c r="DQ38" s="622"/>
      <c r="DR38" s="622"/>
      <c r="DS38" s="622"/>
      <c r="DT38" s="622"/>
      <c r="DU38" s="622"/>
      <c r="DV38" s="623"/>
      <c r="DW38" s="624">
        <v>6.7</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35653</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14758</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1874852</v>
      </c>
      <c r="CS39" s="634"/>
      <c r="CT39" s="634"/>
      <c r="CU39" s="634"/>
      <c r="CV39" s="634"/>
      <c r="CW39" s="634"/>
      <c r="CX39" s="634"/>
      <c r="CY39" s="635"/>
      <c r="CZ39" s="624">
        <v>4.8</v>
      </c>
      <c r="DA39" s="636"/>
      <c r="DB39" s="636"/>
      <c r="DC39" s="637"/>
      <c r="DD39" s="627">
        <v>1872079</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t="s">
        <v>122</v>
      </c>
      <c r="S40" s="622"/>
      <c r="T40" s="622"/>
      <c r="U40" s="622"/>
      <c r="V40" s="622"/>
      <c r="W40" s="622"/>
      <c r="X40" s="622"/>
      <c r="Y40" s="623"/>
      <c r="Z40" s="659" t="s">
        <v>122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24766</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122</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107445</v>
      </c>
      <c r="CS40" s="622"/>
      <c r="CT40" s="622"/>
      <c r="CU40" s="622"/>
      <c r="CV40" s="622"/>
      <c r="CW40" s="622"/>
      <c r="CX40" s="622"/>
      <c r="CY40" s="623"/>
      <c r="CZ40" s="624">
        <v>0.3</v>
      </c>
      <c r="DA40" s="636"/>
      <c r="DB40" s="636"/>
      <c r="DC40" s="637"/>
      <c r="DD40" s="627">
        <v>111</v>
      </c>
      <c r="DE40" s="622"/>
      <c r="DF40" s="622"/>
      <c r="DG40" s="622"/>
      <c r="DH40" s="622"/>
      <c r="DI40" s="622"/>
      <c r="DJ40" s="622"/>
      <c r="DK40" s="623"/>
      <c r="DL40" s="627">
        <v>111</v>
      </c>
      <c r="DM40" s="622"/>
      <c r="DN40" s="622"/>
      <c r="DO40" s="622"/>
      <c r="DP40" s="622"/>
      <c r="DQ40" s="622"/>
      <c r="DR40" s="622"/>
      <c r="DS40" s="622"/>
      <c r="DT40" s="622"/>
      <c r="DU40" s="622"/>
      <c r="DV40" s="623"/>
      <c r="DW40" s="624">
        <v>0</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42775270</v>
      </c>
      <c r="S41" s="646"/>
      <c r="T41" s="646"/>
      <c r="U41" s="646"/>
      <c r="V41" s="646"/>
      <c r="W41" s="646"/>
      <c r="X41" s="646"/>
      <c r="Y41" s="649"/>
      <c r="Z41" s="650">
        <v>100</v>
      </c>
      <c r="AA41" s="650"/>
      <c r="AB41" s="650"/>
      <c r="AC41" s="650"/>
      <c r="AD41" s="651">
        <v>21025310</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519543</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1328129</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333</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3618670</v>
      </c>
      <c r="CS42" s="634"/>
      <c r="CT42" s="634"/>
      <c r="CU42" s="634"/>
      <c r="CV42" s="634"/>
      <c r="CW42" s="634"/>
      <c r="CX42" s="634"/>
      <c r="CY42" s="635"/>
      <c r="CZ42" s="624">
        <v>9.1999999999999993</v>
      </c>
      <c r="DA42" s="636"/>
      <c r="DB42" s="636"/>
      <c r="DC42" s="637"/>
      <c r="DD42" s="627">
        <v>565531</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91653</v>
      </c>
      <c r="CS43" s="634"/>
      <c r="CT43" s="634"/>
      <c r="CU43" s="634"/>
      <c r="CV43" s="634"/>
      <c r="CW43" s="634"/>
      <c r="CX43" s="634"/>
      <c r="CY43" s="635"/>
      <c r="CZ43" s="624">
        <v>0.2</v>
      </c>
      <c r="DA43" s="636"/>
      <c r="DB43" s="636"/>
      <c r="DC43" s="637"/>
      <c r="DD43" s="627">
        <v>91653</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3618670</v>
      </c>
      <c r="CS44" s="622"/>
      <c r="CT44" s="622"/>
      <c r="CU44" s="622"/>
      <c r="CV44" s="622"/>
      <c r="CW44" s="622"/>
      <c r="CX44" s="622"/>
      <c r="CY44" s="623"/>
      <c r="CZ44" s="624">
        <v>9.1999999999999993</v>
      </c>
      <c r="DA44" s="625"/>
      <c r="DB44" s="625"/>
      <c r="DC44" s="626"/>
      <c r="DD44" s="627">
        <v>565531</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1649990</v>
      </c>
      <c r="CS45" s="634"/>
      <c r="CT45" s="634"/>
      <c r="CU45" s="634"/>
      <c r="CV45" s="634"/>
      <c r="CW45" s="634"/>
      <c r="CX45" s="634"/>
      <c r="CY45" s="635"/>
      <c r="CZ45" s="624">
        <v>4.2</v>
      </c>
      <c r="DA45" s="636"/>
      <c r="DB45" s="636"/>
      <c r="DC45" s="637"/>
      <c r="DD45" s="627">
        <v>142557</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1847721</v>
      </c>
      <c r="CS46" s="622"/>
      <c r="CT46" s="622"/>
      <c r="CU46" s="622"/>
      <c r="CV46" s="622"/>
      <c r="CW46" s="622"/>
      <c r="CX46" s="622"/>
      <c r="CY46" s="623"/>
      <c r="CZ46" s="624">
        <v>4.7</v>
      </c>
      <c r="DA46" s="625"/>
      <c r="DB46" s="625"/>
      <c r="DC46" s="626"/>
      <c r="DD46" s="627">
        <v>404915</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39307484</v>
      </c>
      <c r="CS49" s="606"/>
      <c r="CT49" s="606"/>
      <c r="CU49" s="606"/>
      <c r="CV49" s="606"/>
      <c r="CW49" s="606"/>
      <c r="CX49" s="606"/>
      <c r="CY49" s="607"/>
      <c r="CZ49" s="608">
        <v>100</v>
      </c>
      <c r="DA49" s="609"/>
      <c r="DB49" s="609"/>
      <c r="DC49" s="610"/>
      <c r="DD49" s="611">
        <v>25647586</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wSFL4u8OdoAGfo8mYPZ7TL/+OJFnaqhtRjkbRhci0aBs8TAy2/kt8kN/MYc4n3/6GPBFIYQvBasgbta8kJvTFQ==" saltValue="kuTacve2zN3YggHF8XqU6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topLeftCell="A5" zoomScaleNormal="100" zoomScaleSheetLayoutView="70" workbookViewId="0">
      <selection activeCell="Q23" sqref="Q23:U23"/>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42611</v>
      </c>
      <c r="R7" s="1103"/>
      <c r="S7" s="1103"/>
      <c r="T7" s="1103"/>
      <c r="U7" s="1103"/>
      <c r="V7" s="1103">
        <v>39143</v>
      </c>
      <c r="W7" s="1103"/>
      <c r="X7" s="1103"/>
      <c r="Y7" s="1103"/>
      <c r="Z7" s="1103"/>
      <c r="AA7" s="1103">
        <v>3468</v>
      </c>
      <c r="AB7" s="1103"/>
      <c r="AC7" s="1103"/>
      <c r="AD7" s="1103"/>
      <c r="AE7" s="1104"/>
      <c r="AF7" s="1105">
        <v>3205</v>
      </c>
      <c r="AG7" s="1106"/>
      <c r="AH7" s="1106"/>
      <c r="AI7" s="1106"/>
      <c r="AJ7" s="1107"/>
      <c r="AK7" s="1108">
        <v>91</v>
      </c>
      <c r="AL7" s="1109"/>
      <c r="AM7" s="1109"/>
      <c r="AN7" s="1109"/>
      <c r="AO7" s="1109"/>
      <c r="AP7" s="1109">
        <v>24130</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551</v>
      </c>
      <c r="BT7" s="1100"/>
      <c r="BU7" s="1100"/>
      <c r="BV7" s="1100"/>
      <c r="BW7" s="1100"/>
      <c r="BX7" s="1100"/>
      <c r="BY7" s="1100"/>
      <c r="BZ7" s="1100"/>
      <c r="CA7" s="1100"/>
      <c r="CB7" s="1100"/>
      <c r="CC7" s="1100"/>
      <c r="CD7" s="1100"/>
      <c r="CE7" s="1100"/>
      <c r="CF7" s="1100"/>
      <c r="CG7" s="1112"/>
      <c r="CH7" s="1096">
        <v>326</v>
      </c>
      <c r="CI7" s="1097"/>
      <c r="CJ7" s="1097"/>
      <c r="CK7" s="1097"/>
      <c r="CL7" s="1098"/>
      <c r="CM7" s="1096">
        <v>122</v>
      </c>
      <c r="CN7" s="1097"/>
      <c r="CO7" s="1097"/>
      <c r="CP7" s="1097"/>
      <c r="CQ7" s="1098"/>
      <c r="CR7" s="1096">
        <v>3</v>
      </c>
      <c r="CS7" s="1097"/>
      <c r="CT7" s="1097"/>
      <c r="CU7" s="1097"/>
      <c r="CV7" s="1098"/>
      <c r="CW7" s="1096">
        <v>4</v>
      </c>
      <c r="CX7" s="1097"/>
      <c r="CY7" s="1097"/>
      <c r="CZ7" s="1097"/>
      <c r="DA7" s="1098"/>
      <c r="DB7" s="1096">
        <v>100</v>
      </c>
      <c r="DC7" s="1097"/>
      <c r="DD7" s="1097"/>
      <c r="DE7" s="1097"/>
      <c r="DF7" s="1098"/>
      <c r="DG7" s="1096">
        <v>371</v>
      </c>
      <c r="DH7" s="1097"/>
      <c r="DI7" s="1097"/>
      <c r="DJ7" s="1097"/>
      <c r="DK7" s="1098"/>
      <c r="DL7" s="1096">
        <v>0</v>
      </c>
      <c r="DM7" s="1097"/>
      <c r="DN7" s="1097"/>
      <c r="DO7" s="1097"/>
      <c r="DP7" s="1098"/>
      <c r="DQ7" s="1096"/>
      <c r="DR7" s="1097"/>
      <c r="DS7" s="1097"/>
      <c r="DT7" s="1097"/>
      <c r="DU7" s="1098"/>
      <c r="DV7" s="1099"/>
      <c r="DW7" s="1100"/>
      <c r="DX7" s="1100"/>
      <c r="DY7" s="1100"/>
      <c r="DZ7" s="1101"/>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376</v>
      </c>
      <c r="B23" s="937" t="s">
        <v>377</v>
      </c>
      <c r="C23" s="938"/>
      <c r="D23" s="938"/>
      <c r="E23" s="938"/>
      <c r="F23" s="938"/>
      <c r="G23" s="938"/>
      <c r="H23" s="938"/>
      <c r="I23" s="938"/>
      <c r="J23" s="938"/>
      <c r="K23" s="938"/>
      <c r="L23" s="938"/>
      <c r="M23" s="938"/>
      <c r="N23" s="938"/>
      <c r="O23" s="938"/>
      <c r="P23" s="948"/>
      <c r="Q23" s="1067">
        <f>SUM(Q7:U22)</f>
        <v>42611</v>
      </c>
      <c r="R23" s="1061"/>
      <c r="S23" s="1061"/>
      <c r="T23" s="1061"/>
      <c r="U23" s="1061"/>
      <c r="V23" s="1061">
        <f>SUM(V7:Z22)</f>
        <v>39143</v>
      </c>
      <c r="W23" s="1061"/>
      <c r="X23" s="1061"/>
      <c r="Y23" s="1061"/>
      <c r="Z23" s="1061"/>
      <c r="AA23" s="1061">
        <f>SUM(AA7:AE22)</f>
        <v>3468</v>
      </c>
      <c r="AB23" s="1061"/>
      <c r="AC23" s="1061"/>
      <c r="AD23" s="1061"/>
      <c r="AE23" s="1068"/>
      <c r="AF23" s="1069">
        <v>3205</v>
      </c>
      <c r="AG23" s="1061"/>
      <c r="AH23" s="1061"/>
      <c r="AI23" s="1061"/>
      <c r="AJ23" s="1070"/>
      <c r="AK23" s="1071"/>
      <c r="AL23" s="1072"/>
      <c r="AM23" s="1072"/>
      <c r="AN23" s="1072"/>
      <c r="AO23" s="1072"/>
      <c r="AP23" s="1061">
        <f>SUM(AP7:AT22)</f>
        <v>24130</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388</v>
      </c>
      <c r="C28" s="1048"/>
      <c r="D28" s="1048"/>
      <c r="E28" s="1048"/>
      <c r="F28" s="1048"/>
      <c r="G28" s="1048"/>
      <c r="H28" s="1048"/>
      <c r="I28" s="1048"/>
      <c r="J28" s="1048"/>
      <c r="K28" s="1048"/>
      <c r="L28" s="1048"/>
      <c r="M28" s="1048"/>
      <c r="N28" s="1048"/>
      <c r="O28" s="1048"/>
      <c r="P28" s="1049"/>
      <c r="Q28" s="1050">
        <v>7821</v>
      </c>
      <c r="R28" s="1051"/>
      <c r="S28" s="1051"/>
      <c r="T28" s="1051"/>
      <c r="U28" s="1051"/>
      <c r="V28" s="1051">
        <v>7569</v>
      </c>
      <c r="W28" s="1051"/>
      <c r="X28" s="1051"/>
      <c r="Y28" s="1051"/>
      <c r="Z28" s="1051"/>
      <c r="AA28" s="1051">
        <v>252</v>
      </c>
      <c r="AB28" s="1051"/>
      <c r="AC28" s="1051"/>
      <c r="AD28" s="1051"/>
      <c r="AE28" s="1052"/>
      <c r="AF28" s="1053">
        <v>252</v>
      </c>
      <c r="AG28" s="1051"/>
      <c r="AH28" s="1051"/>
      <c r="AI28" s="1051"/>
      <c r="AJ28" s="1054"/>
      <c r="AK28" s="1042">
        <v>520</v>
      </c>
      <c r="AL28" s="1043"/>
      <c r="AM28" s="1043"/>
      <c r="AN28" s="1043"/>
      <c r="AO28" s="1043"/>
      <c r="AP28" s="1043"/>
      <c r="AQ28" s="1043"/>
      <c r="AR28" s="1043"/>
      <c r="AS28" s="1043"/>
      <c r="AT28" s="1043"/>
      <c r="AU28" s="1043"/>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389</v>
      </c>
      <c r="C29" s="1031"/>
      <c r="D29" s="1031"/>
      <c r="E29" s="1031"/>
      <c r="F29" s="1031"/>
      <c r="G29" s="1031"/>
      <c r="H29" s="1031"/>
      <c r="I29" s="1031"/>
      <c r="J29" s="1031"/>
      <c r="K29" s="1031"/>
      <c r="L29" s="1031"/>
      <c r="M29" s="1031"/>
      <c r="N29" s="1031"/>
      <c r="O29" s="1031"/>
      <c r="P29" s="1032"/>
      <c r="Q29" s="1038">
        <v>6295</v>
      </c>
      <c r="R29" s="1039"/>
      <c r="S29" s="1039"/>
      <c r="T29" s="1039"/>
      <c r="U29" s="1039"/>
      <c r="V29" s="1039">
        <v>6156</v>
      </c>
      <c r="W29" s="1039"/>
      <c r="X29" s="1039"/>
      <c r="Y29" s="1039"/>
      <c r="Z29" s="1039"/>
      <c r="AA29" s="1039">
        <v>139</v>
      </c>
      <c r="AB29" s="1039"/>
      <c r="AC29" s="1039"/>
      <c r="AD29" s="1039"/>
      <c r="AE29" s="1040"/>
      <c r="AF29" s="1035">
        <v>139</v>
      </c>
      <c r="AG29" s="1036"/>
      <c r="AH29" s="1036"/>
      <c r="AI29" s="1036"/>
      <c r="AJ29" s="1037"/>
      <c r="AK29" s="980">
        <v>916</v>
      </c>
      <c r="AL29" s="971"/>
      <c r="AM29" s="971"/>
      <c r="AN29" s="971"/>
      <c r="AO29" s="971"/>
      <c r="AP29" s="971"/>
      <c r="AQ29" s="971"/>
      <c r="AR29" s="971"/>
      <c r="AS29" s="971"/>
      <c r="AT29" s="971"/>
      <c r="AU29" s="971"/>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390</v>
      </c>
      <c r="C30" s="1031"/>
      <c r="D30" s="1031"/>
      <c r="E30" s="1031"/>
      <c r="F30" s="1031"/>
      <c r="G30" s="1031"/>
      <c r="H30" s="1031"/>
      <c r="I30" s="1031"/>
      <c r="J30" s="1031"/>
      <c r="K30" s="1031"/>
      <c r="L30" s="1031"/>
      <c r="M30" s="1031"/>
      <c r="N30" s="1031"/>
      <c r="O30" s="1031"/>
      <c r="P30" s="1032"/>
      <c r="Q30" s="1038">
        <v>1293</v>
      </c>
      <c r="R30" s="1039"/>
      <c r="S30" s="1039"/>
      <c r="T30" s="1039"/>
      <c r="U30" s="1039"/>
      <c r="V30" s="1039">
        <v>1264</v>
      </c>
      <c r="W30" s="1039"/>
      <c r="X30" s="1039"/>
      <c r="Y30" s="1039"/>
      <c r="Z30" s="1039"/>
      <c r="AA30" s="1039">
        <v>29</v>
      </c>
      <c r="AB30" s="1039"/>
      <c r="AC30" s="1039"/>
      <c r="AD30" s="1039"/>
      <c r="AE30" s="1040"/>
      <c r="AF30" s="1035">
        <v>29</v>
      </c>
      <c r="AG30" s="1036"/>
      <c r="AH30" s="1036"/>
      <c r="AI30" s="1036"/>
      <c r="AJ30" s="1037"/>
      <c r="AK30" s="980">
        <v>246</v>
      </c>
      <c r="AL30" s="971"/>
      <c r="AM30" s="971"/>
      <c r="AN30" s="971"/>
      <c r="AO30" s="971"/>
      <c r="AP30" s="971"/>
      <c r="AQ30" s="971"/>
      <c r="AR30" s="971"/>
      <c r="AS30" s="971"/>
      <c r="AT30" s="971"/>
      <c r="AU30" s="971"/>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391</v>
      </c>
      <c r="C31" s="1031"/>
      <c r="D31" s="1031"/>
      <c r="E31" s="1031"/>
      <c r="F31" s="1031"/>
      <c r="G31" s="1031"/>
      <c r="H31" s="1031"/>
      <c r="I31" s="1031"/>
      <c r="J31" s="1031"/>
      <c r="K31" s="1031"/>
      <c r="L31" s="1031"/>
      <c r="M31" s="1031"/>
      <c r="N31" s="1031"/>
      <c r="O31" s="1031"/>
      <c r="P31" s="1032"/>
      <c r="Q31" s="1038">
        <v>2013</v>
      </c>
      <c r="R31" s="1039"/>
      <c r="S31" s="1039"/>
      <c r="T31" s="1039"/>
      <c r="U31" s="1039"/>
      <c r="V31" s="1039">
        <v>1760</v>
      </c>
      <c r="W31" s="1039"/>
      <c r="X31" s="1039"/>
      <c r="Y31" s="1039"/>
      <c r="Z31" s="1039"/>
      <c r="AA31" s="1039">
        <v>253</v>
      </c>
      <c r="AB31" s="1039"/>
      <c r="AC31" s="1039"/>
      <c r="AD31" s="1039"/>
      <c r="AE31" s="1040"/>
      <c r="AF31" s="1035">
        <v>2448</v>
      </c>
      <c r="AG31" s="1036"/>
      <c r="AH31" s="1036"/>
      <c r="AI31" s="1036"/>
      <c r="AJ31" s="1037"/>
      <c r="AK31" s="980">
        <v>0</v>
      </c>
      <c r="AL31" s="971"/>
      <c r="AM31" s="971"/>
      <c r="AN31" s="971"/>
      <c r="AO31" s="971"/>
      <c r="AP31" s="971">
        <v>3058</v>
      </c>
      <c r="AQ31" s="971"/>
      <c r="AR31" s="971"/>
      <c r="AS31" s="971"/>
      <c r="AT31" s="971"/>
      <c r="AU31" s="971">
        <v>21</v>
      </c>
      <c r="AV31" s="971"/>
      <c r="AW31" s="971"/>
      <c r="AX31" s="971"/>
      <c r="AY31" s="971"/>
      <c r="AZ31" s="1041"/>
      <c r="BA31" s="1041"/>
      <c r="BB31" s="1041"/>
      <c r="BC31" s="1041"/>
      <c r="BD31" s="1041"/>
      <c r="BE31" s="972" t="s">
        <v>392</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393</v>
      </c>
      <c r="C32" s="1031"/>
      <c r="D32" s="1031"/>
      <c r="E32" s="1031"/>
      <c r="F32" s="1031"/>
      <c r="G32" s="1031"/>
      <c r="H32" s="1031"/>
      <c r="I32" s="1031"/>
      <c r="J32" s="1031"/>
      <c r="K32" s="1031"/>
      <c r="L32" s="1031"/>
      <c r="M32" s="1031"/>
      <c r="N32" s="1031"/>
      <c r="O32" s="1031"/>
      <c r="P32" s="1032"/>
      <c r="Q32" s="1038">
        <v>2830</v>
      </c>
      <c r="R32" s="1039"/>
      <c r="S32" s="1039"/>
      <c r="T32" s="1039"/>
      <c r="U32" s="1039"/>
      <c r="V32" s="1039">
        <v>2549</v>
      </c>
      <c r="W32" s="1039"/>
      <c r="X32" s="1039"/>
      <c r="Y32" s="1039"/>
      <c r="Z32" s="1039"/>
      <c r="AA32" s="1039">
        <v>281</v>
      </c>
      <c r="AB32" s="1039"/>
      <c r="AC32" s="1039"/>
      <c r="AD32" s="1039"/>
      <c r="AE32" s="1040"/>
      <c r="AF32" s="1035">
        <v>936</v>
      </c>
      <c r="AG32" s="1036"/>
      <c r="AH32" s="1036"/>
      <c r="AI32" s="1036"/>
      <c r="AJ32" s="1037"/>
      <c r="AK32" s="980">
        <v>1004</v>
      </c>
      <c r="AL32" s="971"/>
      <c r="AM32" s="971"/>
      <c r="AN32" s="971"/>
      <c r="AO32" s="971"/>
      <c r="AP32" s="971">
        <v>20640</v>
      </c>
      <c r="AQ32" s="971"/>
      <c r="AR32" s="971"/>
      <c r="AS32" s="971"/>
      <c r="AT32" s="971"/>
      <c r="AU32" s="971">
        <v>12838</v>
      </c>
      <c r="AV32" s="971"/>
      <c r="AW32" s="971"/>
      <c r="AX32" s="971"/>
      <c r="AY32" s="971"/>
      <c r="AZ32" s="1041"/>
      <c r="BA32" s="1041"/>
      <c r="BB32" s="1041"/>
      <c r="BC32" s="1041"/>
      <c r="BD32" s="1041"/>
      <c r="BE32" s="972" t="s">
        <v>392</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394</v>
      </c>
      <c r="C33" s="1031"/>
      <c r="D33" s="1031"/>
      <c r="E33" s="1031"/>
      <c r="F33" s="1031"/>
      <c r="G33" s="1031"/>
      <c r="H33" s="1031"/>
      <c r="I33" s="1031"/>
      <c r="J33" s="1031"/>
      <c r="K33" s="1031"/>
      <c r="L33" s="1031"/>
      <c r="M33" s="1031"/>
      <c r="N33" s="1031"/>
      <c r="O33" s="1031"/>
      <c r="P33" s="1032"/>
      <c r="Q33" s="1038">
        <v>25</v>
      </c>
      <c r="R33" s="1039"/>
      <c r="S33" s="1039"/>
      <c r="T33" s="1039"/>
      <c r="U33" s="1039"/>
      <c r="V33" s="1039">
        <v>16</v>
      </c>
      <c r="W33" s="1039"/>
      <c r="X33" s="1039"/>
      <c r="Y33" s="1039"/>
      <c r="Z33" s="1039"/>
      <c r="AA33" s="1039">
        <v>9</v>
      </c>
      <c r="AB33" s="1039"/>
      <c r="AC33" s="1039"/>
      <c r="AD33" s="1039"/>
      <c r="AE33" s="1040"/>
      <c r="AF33" s="1035">
        <v>9</v>
      </c>
      <c r="AG33" s="1036"/>
      <c r="AH33" s="1036"/>
      <c r="AI33" s="1036"/>
      <c r="AJ33" s="1037"/>
      <c r="AK33" s="980">
        <v>0</v>
      </c>
      <c r="AL33" s="971"/>
      <c r="AM33" s="971"/>
      <c r="AN33" s="971"/>
      <c r="AO33" s="971"/>
      <c r="AP33" s="971">
        <v>0</v>
      </c>
      <c r="AQ33" s="971"/>
      <c r="AR33" s="971"/>
      <c r="AS33" s="971"/>
      <c r="AT33" s="971"/>
      <c r="AU33" s="971">
        <v>0</v>
      </c>
      <c r="AV33" s="971"/>
      <c r="AW33" s="971"/>
      <c r="AX33" s="971"/>
      <c r="AY33" s="971"/>
      <c r="AZ33" s="1041"/>
      <c r="BA33" s="1041"/>
      <c r="BB33" s="1041"/>
      <c r="BC33" s="1041"/>
      <c r="BD33" s="1041"/>
      <c r="BE33" s="972" t="s">
        <v>395</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t="s">
        <v>396</v>
      </c>
      <c r="C34" s="1031"/>
      <c r="D34" s="1031"/>
      <c r="E34" s="1031"/>
      <c r="F34" s="1031"/>
      <c r="G34" s="1031"/>
      <c r="H34" s="1031"/>
      <c r="I34" s="1031"/>
      <c r="J34" s="1031"/>
      <c r="K34" s="1031"/>
      <c r="L34" s="1031"/>
      <c r="M34" s="1031"/>
      <c r="N34" s="1031"/>
      <c r="O34" s="1031"/>
      <c r="P34" s="1032"/>
      <c r="Q34" s="1038">
        <v>167</v>
      </c>
      <c r="R34" s="1039"/>
      <c r="S34" s="1039"/>
      <c r="T34" s="1039"/>
      <c r="U34" s="1039"/>
      <c r="V34" s="1039">
        <v>120</v>
      </c>
      <c r="W34" s="1039"/>
      <c r="X34" s="1039"/>
      <c r="Y34" s="1039"/>
      <c r="Z34" s="1039"/>
      <c r="AA34" s="1039">
        <v>47</v>
      </c>
      <c r="AB34" s="1039"/>
      <c r="AC34" s="1039"/>
      <c r="AD34" s="1039"/>
      <c r="AE34" s="1040"/>
      <c r="AF34" s="1035">
        <v>143</v>
      </c>
      <c r="AG34" s="1036"/>
      <c r="AH34" s="1036"/>
      <c r="AI34" s="1036"/>
      <c r="AJ34" s="1037"/>
      <c r="AK34" s="980">
        <v>85</v>
      </c>
      <c r="AL34" s="971"/>
      <c r="AM34" s="971"/>
      <c r="AN34" s="971"/>
      <c r="AO34" s="971"/>
      <c r="AP34" s="971">
        <v>0</v>
      </c>
      <c r="AQ34" s="971"/>
      <c r="AR34" s="971"/>
      <c r="AS34" s="971"/>
      <c r="AT34" s="971"/>
      <c r="AU34" s="971">
        <v>0</v>
      </c>
      <c r="AV34" s="971"/>
      <c r="AW34" s="971"/>
      <c r="AX34" s="971"/>
      <c r="AY34" s="971"/>
      <c r="AZ34" s="1041"/>
      <c r="BA34" s="1041"/>
      <c r="BB34" s="1041"/>
      <c r="BC34" s="1041"/>
      <c r="BD34" s="1041"/>
      <c r="BE34" s="972" t="s">
        <v>395</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t="s">
        <v>397</v>
      </c>
      <c r="C35" s="1031"/>
      <c r="D35" s="1031"/>
      <c r="E35" s="1031"/>
      <c r="F35" s="1031"/>
      <c r="G35" s="1031"/>
      <c r="H35" s="1031"/>
      <c r="I35" s="1031"/>
      <c r="J35" s="1031"/>
      <c r="K35" s="1031"/>
      <c r="L35" s="1031"/>
      <c r="M35" s="1031"/>
      <c r="N35" s="1031"/>
      <c r="O35" s="1031"/>
      <c r="P35" s="1032"/>
      <c r="Q35" s="1038">
        <v>629</v>
      </c>
      <c r="R35" s="1039"/>
      <c r="S35" s="1039"/>
      <c r="T35" s="1039"/>
      <c r="U35" s="1039"/>
      <c r="V35" s="1039">
        <v>455</v>
      </c>
      <c r="W35" s="1039"/>
      <c r="X35" s="1039"/>
      <c r="Y35" s="1039"/>
      <c r="Z35" s="1039"/>
      <c r="AA35" s="1039">
        <v>174</v>
      </c>
      <c r="AB35" s="1039"/>
      <c r="AC35" s="1039"/>
      <c r="AD35" s="1039"/>
      <c r="AE35" s="1040"/>
      <c r="AF35" s="1035" t="s">
        <v>122</v>
      </c>
      <c r="AG35" s="1036"/>
      <c r="AH35" s="1036"/>
      <c r="AI35" s="1036"/>
      <c r="AJ35" s="1037"/>
      <c r="AK35" s="980">
        <v>200</v>
      </c>
      <c r="AL35" s="971"/>
      <c r="AM35" s="971"/>
      <c r="AN35" s="971"/>
      <c r="AO35" s="971"/>
      <c r="AP35" s="971">
        <v>1322</v>
      </c>
      <c r="AQ35" s="971"/>
      <c r="AR35" s="971"/>
      <c r="AS35" s="971"/>
      <c r="AT35" s="971"/>
      <c r="AU35" s="971">
        <v>1013</v>
      </c>
      <c r="AV35" s="971"/>
      <c r="AW35" s="971"/>
      <c r="AX35" s="971"/>
      <c r="AY35" s="971"/>
      <c r="AZ35" s="1041"/>
      <c r="BA35" s="1041"/>
      <c r="BB35" s="1041"/>
      <c r="BC35" s="1041"/>
      <c r="BD35" s="1041"/>
      <c r="BE35" s="972" t="s">
        <v>395</v>
      </c>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t="s">
        <v>398</v>
      </c>
      <c r="C36" s="1031"/>
      <c r="D36" s="1031"/>
      <c r="E36" s="1031"/>
      <c r="F36" s="1031"/>
      <c r="G36" s="1031"/>
      <c r="H36" s="1031"/>
      <c r="I36" s="1031"/>
      <c r="J36" s="1031"/>
      <c r="K36" s="1031"/>
      <c r="L36" s="1031"/>
      <c r="M36" s="1031"/>
      <c r="N36" s="1031"/>
      <c r="O36" s="1031"/>
      <c r="P36" s="1032"/>
      <c r="Q36" s="1038">
        <v>922</v>
      </c>
      <c r="R36" s="1039"/>
      <c r="S36" s="1039"/>
      <c r="T36" s="1039"/>
      <c r="U36" s="1039"/>
      <c r="V36" s="1039">
        <v>759</v>
      </c>
      <c r="W36" s="1039"/>
      <c r="X36" s="1039"/>
      <c r="Y36" s="1039"/>
      <c r="Z36" s="1039"/>
      <c r="AA36" s="1039">
        <v>163</v>
      </c>
      <c r="AB36" s="1039"/>
      <c r="AC36" s="1039"/>
      <c r="AD36" s="1039"/>
      <c r="AE36" s="1040"/>
      <c r="AF36" s="1035" t="s">
        <v>122</v>
      </c>
      <c r="AG36" s="1036"/>
      <c r="AH36" s="1036"/>
      <c r="AI36" s="1036"/>
      <c r="AJ36" s="1037"/>
      <c r="AK36" s="980">
        <v>320</v>
      </c>
      <c r="AL36" s="971"/>
      <c r="AM36" s="971"/>
      <c r="AN36" s="971"/>
      <c r="AO36" s="971"/>
      <c r="AP36" s="971">
        <v>1573</v>
      </c>
      <c r="AQ36" s="971"/>
      <c r="AR36" s="971"/>
      <c r="AS36" s="971"/>
      <c r="AT36" s="971"/>
      <c r="AU36" s="971">
        <v>1410</v>
      </c>
      <c r="AV36" s="971"/>
      <c r="AW36" s="971"/>
      <c r="AX36" s="971"/>
      <c r="AY36" s="971"/>
      <c r="AZ36" s="1041"/>
      <c r="BA36" s="1041"/>
      <c r="BB36" s="1041"/>
      <c r="BC36" s="1041"/>
      <c r="BD36" s="1041"/>
      <c r="BE36" s="972" t="s">
        <v>395</v>
      </c>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t="s">
        <v>399</v>
      </c>
      <c r="C37" s="1031"/>
      <c r="D37" s="1031"/>
      <c r="E37" s="1031"/>
      <c r="F37" s="1031"/>
      <c r="G37" s="1031"/>
      <c r="H37" s="1031"/>
      <c r="I37" s="1031"/>
      <c r="J37" s="1031"/>
      <c r="K37" s="1031"/>
      <c r="L37" s="1031"/>
      <c r="M37" s="1031"/>
      <c r="N37" s="1031"/>
      <c r="O37" s="1031"/>
      <c r="P37" s="1032"/>
      <c r="Q37" s="1038">
        <v>1307</v>
      </c>
      <c r="R37" s="1039"/>
      <c r="S37" s="1039"/>
      <c r="T37" s="1039"/>
      <c r="U37" s="1039"/>
      <c r="V37" s="1039">
        <v>1207</v>
      </c>
      <c r="W37" s="1039"/>
      <c r="X37" s="1039"/>
      <c r="Y37" s="1039"/>
      <c r="Z37" s="1039"/>
      <c r="AA37" s="1039">
        <v>100</v>
      </c>
      <c r="AB37" s="1039"/>
      <c r="AC37" s="1039"/>
      <c r="AD37" s="1039"/>
      <c r="AE37" s="1040"/>
      <c r="AF37" s="1035" t="s">
        <v>122</v>
      </c>
      <c r="AG37" s="1036"/>
      <c r="AH37" s="1036"/>
      <c r="AI37" s="1036"/>
      <c r="AJ37" s="1037"/>
      <c r="AK37" s="980">
        <v>335</v>
      </c>
      <c r="AL37" s="971"/>
      <c r="AM37" s="971"/>
      <c r="AN37" s="971"/>
      <c r="AO37" s="971"/>
      <c r="AP37" s="971">
        <v>3500</v>
      </c>
      <c r="AQ37" s="971"/>
      <c r="AR37" s="971"/>
      <c r="AS37" s="971"/>
      <c r="AT37" s="971"/>
      <c r="AU37" s="971">
        <v>3400</v>
      </c>
      <c r="AV37" s="971"/>
      <c r="AW37" s="971"/>
      <c r="AX37" s="971"/>
      <c r="AY37" s="971"/>
      <c r="AZ37" s="1041"/>
      <c r="BA37" s="1041"/>
      <c r="BB37" s="1041"/>
      <c r="BC37" s="1041"/>
      <c r="BD37" s="1041"/>
      <c r="BE37" s="972" t="s">
        <v>395</v>
      </c>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400</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376</v>
      </c>
      <c r="B63" s="937" t="s">
        <v>401</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3956</v>
      </c>
      <c r="AG63" s="959"/>
      <c r="AH63" s="959"/>
      <c r="AI63" s="959"/>
      <c r="AJ63" s="1022"/>
      <c r="AK63" s="1023"/>
      <c r="AL63" s="963"/>
      <c r="AM63" s="963"/>
      <c r="AN63" s="963"/>
      <c r="AO63" s="963"/>
      <c r="AP63" s="959">
        <f>SUM(AP28:AT62)</f>
        <v>30093</v>
      </c>
      <c r="AQ63" s="959"/>
      <c r="AR63" s="959"/>
      <c r="AS63" s="959"/>
      <c r="AT63" s="959"/>
      <c r="AU63" s="959">
        <f>SUM(AU28:AY62)</f>
        <v>18682</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402</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403</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404</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552</v>
      </c>
      <c r="C68" s="986"/>
      <c r="D68" s="986"/>
      <c r="E68" s="986"/>
      <c r="F68" s="986"/>
      <c r="G68" s="986"/>
      <c r="H68" s="986"/>
      <c r="I68" s="986"/>
      <c r="J68" s="986"/>
      <c r="K68" s="986"/>
      <c r="L68" s="986"/>
      <c r="M68" s="986"/>
      <c r="N68" s="986"/>
      <c r="O68" s="986"/>
      <c r="P68" s="987"/>
      <c r="Q68" s="988">
        <v>8065</v>
      </c>
      <c r="R68" s="982"/>
      <c r="S68" s="982"/>
      <c r="T68" s="982"/>
      <c r="U68" s="982"/>
      <c r="V68" s="982">
        <v>7788</v>
      </c>
      <c r="W68" s="982"/>
      <c r="X68" s="982"/>
      <c r="Y68" s="982"/>
      <c r="Z68" s="982"/>
      <c r="AA68" s="982">
        <v>277</v>
      </c>
      <c r="AB68" s="982"/>
      <c r="AC68" s="982"/>
      <c r="AD68" s="982"/>
      <c r="AE68" s="982"/>
      <c r="AF68" s="982">
        <v>277</v>
      </c>
      <c r="AG68" s="982"/>
      <c r="AH68" s="982"/>
      <c r="AI68" s="982"/>
      <c r="AJ68" s="982"/>
      <c r="AK68" s="982">
        <v>0</v>
      </c>
      <c r="AL68" s="982"/>
      <c r="AM68" s="982"/>
      <c r="AN68" s="982"/>
      <c r="AO68" s="982"/>
      <c r="AP68" s="982">
        <v>6809</v>
      </c>
      <c r="AQ68" s="982"/>
      <c r="AR68" s="982"/>
      <c r="AS68" s="982"/>
      <c r="AT68" s="982"/>
      <c r="AU68" s="982">
        <v>0</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553</v>
      </c>
      <c r="C69" s="975"/>
      <c r="D69" s="975"/>
      <c r="E69" s="975"/>
      <c r="F69" s="975"/>
      <c r="G69" s="975"/>
      <c r="H69" s="975"/>
      <c r="I69" s="975"/>
      <c r="J69" s="975"/>
      <c r="K69" s="975"/>
      <c r="L69" s="975"/>
      <c r="M69" s="975"/>
      <c r="N69" s="975"/>
      <c r="O69" s="975"/>
      <c r="P69" s="976"/>
      <c r="Q69" s="977">
        <v>2562.1930000000002</v>
      </c>
      <c r="R69" s="971"/>
      <c r="S69" s="971"/>
      <c r="T69" s="971"/>
      <c r="U69" s="971"/>
      <c r="V69" s="971">
        <v>2538.2570000000001</v>
      </c>
      <c r="W69" s="971"/>
      <c r="X69" s="971"/>
      <c r="Y69" s="971"/>
      <c r="Z69" s="971"/>
      <c r="AA69" s="971">
        <v>23.936</v>
      </c>
      <c r="AB69" s="971"/>
      <c r="AC69" s="971"/>
      <c r="AD69" s="971"/>
      <c r="AE69" s="971"/>
      <c r="AF69" s="971">
        <v>23.936</v>
      </c>
      <c r="AG69" s="971"/>
      <c r="AH69" s="971"/>
      <c r="AI69" s="971"/>
      <c r="AJ69" s="971"/>
      <c r="AK69" s="971" t="s">
        <v>492</v>
      </c>
      <c r="AL69" s="971"/>
      <c r="AM69" s="971"/>
      <c r="AN69" s="971"/>
      <c r="AO69" s="971"/>
      <c r="AP69" s="971" t="s">
        <v>492</v>
      </c>
      <c r="AQ69" s="971"/>
      <c r="AR69" s="971"/>
      <c r="AS69" s="971"/>
      <c r="AT69" s="971"/>
      <c r="AU69" s="971" t="s">
        <v>492</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553</v>
      </c>
      <c r="C70" s="975"/>
      <c r="D70" s="975"/>
      <c r="E70" s="975"/>
      <c r="F70" s="975"/>
      <c r="G70" s="975"/>
      <c r="H70" s="975"/>
      <c r="I70" s="975"/>
      <c r="J70" s="975"/>
      <c r="K70" s="975"/>
      <c r="L70" s="975"/>
      <c r="M70" s="975"/>
      <c r="N70" s="975"/>
      <c r="O70" s="975"/>
      <c r="P70" s="976"/>
      <c r="Q70" s="977">
        <v>880772.72400000005</v>
      </c>
      <c r="R70" s="971"/>
      <c r="S70" s="971"/>
      <c r="T70" s="971"/>
      <c r="U70" s="971"/>
      <c r="V70" s="971">
        <v>869976.28099999996</v>
      </c>
      <c r="W70" s="971"/>
      <c r="X70" s="971"/>
      <c r="Y70" s="971"/>
      <c r="Z70" s="971"/>
      <c r="AA70" s="971">
        <v>10796.442999999999</v>
      </c>
      <c r="AB70" s="971"/>
      <c r="AC70" s="971"/>
      <c r="AD70" s="971"/>
      <c r="AE70" s="971"/>
      <c r="AF70" s="971">
        <v>10571.001</v>
      </c>
      <c r="AG70" s="971"/>
      <c r="AH70" s="971"/>
      <c r="AI70" s="971"/>
      <c r="AJ70" s="971"/>
      <c r="AK70" s="971">
        <v>5497.5929999999998</v>
      </c>
      <c r="AL70" s="971"/>
      <c r="AM70" s="971"/>
      <c r="AN70" s="971"/>
      <c r="AO70" s="971"/>
      <c r="AP70" s="971" t="s">
        <v>492</v>
      </c>
      <c r="AQ70" s="971"/>
      <c r="AR70" s="971"/>
      <c r="AS70" s="971"/>
      <c r="AT70" s="971"/>
      <c r="AU70" s="971" t="s">
        <v>492</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554</v>
      </c>
      <c r="C71" s="975"/>
      <c r="D71" s="975"/>
      <c r="E71" s="975"/>
      <c r="F71" s="975"/>
      <c r="G71" s="975"/>
      <c r="H71" s="975"/>
      <c r="I71" s="975"/>
      <c r="J71" s="975"/>
      <c r="K71" s="975"/>
      <c r="L71" s="975"/>
      <c r="M71" s="975"/>
      <c r="N71" s="975"/>
      <c r="O71" s="975"/>
      <c r="P71" s="976"/>
      <c r="Q71" s="977">
        <v>23245.007000000001</v>
      </c>
      <c r="R71" s="971"/>
      <c r="S71" s="971"/>
      <c r="T71" s="971"/>
      <c r="U71" s="971"/>
      <c r="V71" s="971">
        <v>14700.01</v>
      </c>
      <c r="W71" s="971"/>
      <c r="X71" s="971"/>
      <c r="Y71" s="971"/>
      <c r="Z71" s="971"/>
      <c r="AA71" s="971">
        <v>8544.9969999999994</v>
      </c>
      <c r="AB71" s="971"/>
      <c r="AC71" s="971"/>
      <c r="AD71" s="971"/>
      <c r="AE71" s="971"/>
      <c r="AF71" s="971">
        <v>8544.9969999999994</v>
      </c>
      <c r="AG71" s="971"/>
      <c r="AH71" s="971"/>
      <c r="AI71" s="971"/>
      <c r="AJ71" s="971"/>
      <c r="AK71" s="971">
        <v>20.77</v>
      </c>
      <c r="AL71" s="971"/>
      <c r="AM71" s="971"/>
      <c r="AN71" s="971"/>
      <c r="AO71" s="971"/>
      <c r="AP71" s="971" t="s">
        <v>492</v>
      </c>
      <c r="AQ71" s="971"/>
      <c r="AR71" s="971"/>
      <c r="AS71" s="971"/>
      <c r="AT71" s="971"/>
      <c r="AU71" s="971" t="s">
        <v>492</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554</v>
      </c>
      <c r="C72" s="975"/>
      <c r="D72" s="975"/>
      <c r="E72" s="975"/>
      <c r="F72" s="975"/>
      <c r="G72" s="975"/>
      <c r="H72" s="975"/>
      <c r="I72" s="975"/>
      <c r="J72" s="975"/>
      <c r="K72" s="975"/>
      <c r="L72" s="975"/>
      <c r="M72" s="975"/>
      <c r="N72" s="975"/>
      <c r="O72" s="975"/>
      <c r="P72" s="976"/>
      <c r="Q72" s="977">
        <v>177.184</v>
      </c>
      <c r="R72" s="971"/>
      <c r="S72" s="971"/>
      <c r="T72" s="971"/>
      <c r="U72" s="971"/>
      <c r="V72" s="971">
        <v>100.67400000000001</v>
      </c>
      <c r="W72" s="971"/>
      <c r="X72" s="971"/>
      <c r="Y72" s="971"/>
      <c r="Z72" s="971"/>
      <c r="AA72" s="971">
        <v>76.510000000000005</v>
      </c>
      <c r="AB72" s="971"/>
      <c r="AC72" s="971"/>
      <c r="AD72" s="971"/>
      <c r="AE72" s="971"/>
      <c r="AF72" s="971">
        <v>76.510000000000005</v>
      </c>
      <c r="AG72" s="971"/>
      <c r="AH72" s="971"/>
      <c r="AI72" s="971"/>
      <c r="AJ72" s="971"/>
      <c r="AK72" s="971" t="s">
        <v>492</v>
      </c>
      <c r="AL72" s="971"/>
      <c r="AM72" s="971"/>
      <c r="AN72" s="971"/>
      <c r="AO72" s="971"/>
      <c r="AP72" s="971" t="s">
        <v>492</v>
      </c>
      <c r="AQ72" s="971"/>
      <c r="AR72" s="971"/>
      <c r="AS72" s="971"/>
      <c r="AT72" s="971"/>
      <c r="AU72" s="971" t="s">
        <v>492</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555</v>
      </c>
      <c r="C73" s="975"/>
      <c r="D73" s="975"/>
      <c r="E73" s="975"/>
      <c r="F73" s="975"/>
      <c r="G73" s="975"/>
      <c r="H73" s="975"/>
      <c r="I73" s="975"/>
      <c r="J73" s="975"/>
      <c r="K73" s="975"/>
      <c r="L73" s="975"/>
      <c r="M73" s="975"/>
      <c r="N73" s="975"/>
      <c r="O73" s="975"/>
      <c r="P73" s="976"/>
      <c r="Q73" s="977">
        <v>288.60700000000003</v>
      </c>
      <c r="R73" s="971"/>
      <c r="S73" s="971"/>
      <c r="T73" s="971"/>
      <c r="U73" s="971"/>
      <c r="V73" s="971">
        <v>262.45100000000002</v>
      </c>
      <c r="W73" s="971"/>
      <c r="X73" s="971"/>
      <c r="Y73" s="971"/>
      <c r="Z73" s="971"/>
      <c r="AA73" s="971">
        <v>26.155999999999999</v>
      </c>
      <c r="AB73" s="971"/>
      <c r="AC73" s="971"/>
      <c r="AD73" s="971"/>
      <c r="AE73" s="971"/>
      <c r="AF73" s="971">
        <v>26.155999999999999</v>
      </c>
      <c r="AG73" s="971"/>
      <c r="AH73" s="971"/>
      <c r="AI73" s="971"/>
      <c r="AJ73" s="971"/>
      <c r="AK73" s="971">
        <v>3.9809999999999999</v>
      </c>
      <c r="AL73" s="971"/>
      <c r="AM73" s="971"/>
      <c r="AN73" s="971"/>
      <c r="AO73" s="971"/>
      <c r="AP73" s="971">
        <v>0</v>
      </c>
      <c r="AQ73" s="971"/>
      <c r="AR73" s="971"/>
      <c r="AS73" s="971"/>
      <c r="AT73" s="971"/>
      <c r="AU73" s="971">
        <v>0</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556</v>
      </c>
      <c r="C74" s="975"/>
      <c r="D74" s="975"/>
      <c r="E74" s="975"/>
      <c r="F74" s="975"/>
      <c r="G74" s="975"/>
      <c r="H74" s="975"/>
      <c r="I74" s="975"/>
      <c r="J74" s="975"/>
      <c r="K74" s="975"/>
      <c r="L74" s="975"/>
      <c r="M74" s="975"/>
      <c r="N74" s="975"/>
      <c r="O74" s="975"/>
      <c r="P74" s="976"/>
      <c r="Q74" s="977">
        <v>5060</v>
      </c>
      <c r="R74" s="971"/>
      <c r="S74" s="971"/>
      <c r="T74" s="971"/>
      <c r="U74" s="971"/>
      <c r="V74" s="971">
        <v>4143</v>
      </c>
      <c r="W74" s="971"/>
      <c r="X74" s="971"/>
      <c r="Y74" s="971"/>
      <c r="Z74" s="971"/>
      <c r="AA74" s="971">
        <v>917</v>
      </c>
      <c r="AB74" s="971"/>
      <c r="AC74" s="971"/>
      <c r="AD74" s="971"/>
      <c r="AE74" s="971"/>
      <c r="AF74" s="971">
        <v>179</v>
      </c>
      <c r="AG74" s="971"/>
      <c r="AH74" s="971"/>
      <c r="AI74" s="971"/>
      <c r="AJ74" s="971"/>
      <c r="AK74" s="971">
        <v>0</v>
      </c>
      <c r="AL74" s="971"/>
      <c r="AM74" s="971"/>
      <c r="AN74" s="971"/>
      <c r="AO74" s="971"/>
      <c r="AP74" s="971">
        <v>601</v>
      </c>
      <c r="AQ74" s="971"/>
      <c r="AR74" s="971"/>
      <c r="AS74" s="971"/>
      <c r="AT74" s="971"/>
      <c r="AU74" s="971">
        <v>0</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376</v>
      </c>
      <c r="B88" s="937" t="s">
        <v>405</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f>SUM(AF68:AJ87)</f>
        <v>19698.599999999999</v>
      </c>
      <c r="AG88" s="959"/>
      <c r="AH88" s="959"/>
      <c r="AI88" s="959"/>
      <c r="AJ88" s="959"/>
      <c r="AK88" s="963"/>
      <c r="AL88" s="963"/>
      <c r="AM88" s="963"/>
      <c r="AN88" s="963"/>
      <c r="AO88" s="963"/>
      <c r="AP88" s="959">
        <f>SUM(AP68:AT87)</f>
        <v>7410</v>
      </c>
      <c r="AQ88" s="959"/>
      <c r="AR88" s="959"/>
      <c r="AS88" s="959"/>
      <c r="AT88" s="959"/>
      <c r="AU88" s="959">
        <f>SUM(AU68:AY87)</f>
        <v>0</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406</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f>SUM(CR7:CV10)</f>
        <v>3</v>
      </c>
      <c r="CS102" s="953"/>
      <c r="CT102" s="953"/>
      <c r="CU102" s="953"/>
      <c r="CV102" s="954"/>
      <c r="CW102" s="952">
        <f t="shared" ref="CW102" si="0">SUM(CW7:DA10)</f>
        <v>4</v>
      </c>
      <c r="CX102" s="953"/>
      <c r="CY102" s="953"/>
      <c r="CZ102" s="953"/>
      <c r="DA102" s="954"/>
      <c r="DB102" s="952">
        <f t="shared" ref="DB102" si="1">SUM(DB7:DF10)</f>
        <v>100</v>
      </c>
      <c r="DC102" s="953"/>
      <c r="DD102" s="953"/>
      <c r="DE102" s="953"/>
      <c r="DF102" s="954"/>
      <c r="DG102" s="952">
        <f t="shared" ref="DG102" si="2">SUM(DG7:DK10)</f>
        <v>371</v>
      </c>
      <c r="DH102" s="953"/>
      <c r="DI102" s="953"/>
      <c r="DJ102" s="953"/>
      <c r="DK102" s="954"/>
      <c r="DL102" s="952">
        <f t="shared" ref="DL102" si="3">SUM(DL7:DP10)</f>
        <v>0</v>
      </c>
      <c r="DM102" s="953"/>
      <c r="DN102" s="953"/>
      <c r="DO102" s="953"/>
      <c r="DP102" s="954"/>
      <c r="DQ102" s="952">
        <f t="shared" ref="DQ102" si="4">SUM(DQ7:DU10)</f>
        <v>0</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407</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408</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409</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410</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411</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412</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413</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414</v>
      </c>
      <c r="AB109" s="896"/>
      <c r="AC109" s="896"/>
      <c r="AD109" s="896"/>
      <c r="AE109" s="897"/>
      <c r="AF109" s="898" t="s">
        <v>415</v>
      </c>
      <c r="AG109" s="896"/>
      <c r="AH109" s="896"/>
      <c r="AI109" s="896"/>
      <c r="AJ109" s="897"/>
      <c r="AK109" s="898" t="s">
        <v>294</v>
      </c>
      <c r="AL109" s="896"/>
      <c r="AM109" s="896"/>
      <c r="AN109" s="896"/>
      <c r="AO109" s="897"/>
      <c r="AP109" s="898" t="s">
        <v>416</v>
      </c>
      <c r="AQ109" s="896"/>
      <c r="AR109" s="896"/>
      <c r="AS109" s="896"/>
      <c r="AT109" s="929"/>
      <c r="AU109" s="895" t="s">
        <v>413</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414</v>
      </c>
      <c r="BR109" s="896"/>
      <c r="BS109" s="896"/>
      <c r="BT109" s="896"/>
      <c r="BU109" s="897"/>
      <c r="BV109" s="898" t="s">
        <v>415</v>
      </c>
      <c r="BW109" s="896"/>
      <c r="BX109" s="896"/>
      <c r="BY109" s="896"/>
      <c r="BZ109" s="897"/>
      <c r="CA109" s="898" t="s">
        <v>294</v>
      </c>
      <c r="CB109" s="896"/>
      <c r="CC109" s="896"/>
      <c r="CD109" s="896"/>
      <c r="CE109" s="897"/>
      <c r="CF109" s="936" t="s">
        <v>416</v>
      </c>
      <c r="CG109" s="936"/>
      <c r="CH109" s="936"/>
      <c r="CI109" s="936"/>
      <c r="CJ109" s="936"/>
      <c r="CK109" s="898" t="s">
        <v>417</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414</v>
      </c>
      <c r="DH109" s="896"/>
      <c r="DI109" s="896"/>
      <c r="DJ109" s="896"/>
      <c r="DK109" s="897"/>
      <c r="DL109" s="898" t="s">
        <v>415</v>
      </c>
      <c r="DM109" s="896"/>
      <c r="DN109" s="896"/>
      <c r="DO109" s="896"/>
      <c r="DP109" s="897"/>
      <c r="DQ109" s="898" t="s">
        <v>294</v>
      </c>
      <c r="DR109" s="896"/>
      <c r="DS109" s="896"/>
      <c r="DT109" s="896"/>
      <c r="DU109" s="897"/>
      <c r="DV109" s="898" t="s">
        <v>416</v>
      </c>
      <c r="DW109" s="896"/>
      <c r="DX109" s="896"/>
      <c r="DY109" s="896"/>
      <c r="DZ109" s="929"/>
    </row>
    <row r="110" spans="1:131" s="218" customFormat="1" ht="26.25" customHeight="1" x14ac:dyDescent="0.15">
      <c r="A110" s="807" t="s">
        <v>418</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2648986</v>
      </c>
      <c r="AB110" s="889"/>
      <c r="AC110" s="889"/>
      <c r="AD110" s="889"/>
      <c r="AE110" s="890"/>
      <c r="AF110" s="891">
        <v>2572231</v>
      </c>
      <c r="AG110" s="889"/>
      <c r="AH110" s="889"/>
      <c r="AI110" s="889"/>
      <c r="AJ110" s="890"/>
      <c r="AK110" s="891">
        <v>2295707</v>
      </c>
      <c r="AL110" s="889"/>
      <c r="AM110" s="889"/>
      <c r="AN110" s="889"/>
      <c r="AO110" s="890"/>
      <c r="AP110" s="892">
        <v>12.3</v>
      </c>
      <c r="AQ110" s="893"/>
      <c r="AR110" s="893"/>
      <c r="AS110" s="893"/>
      <c r="AT110" s="894"/>
      <c r="AU110" s="930" t="s">
        <v>69</v>
      </c>
      <c r="AV110" s="931"/>
      <c r="AW110" s="931"/>
      <c r="AX110" s="931"/>
      <c r="AY110" s="931"/>
      <c r="AZ110" s="860" t="s">
        <v>419</v>
      </c>
      <c r="BA110" s="808"/>
      <c r="BB110" s="808"/>
      <c r="BC110" s="808"/>
      <c r="BD110" s="808"/>
      <c r="BE110" s="808"/>
      <c r="BF110" s="808"/>
      <c r="BG110" s="808"/>
      <c r="BH110" s="808"/>
      <c r="BI110" s="808"/>
      <c r="BJ110" s="808"/>
      <c r="BK110" s="808"/>
      <c r="BL110" s="808"/>
      <c r="BM110" s="808"/>
      <c r="BN110" s="808"/>
      <c r="BO110" s="808"/>
      <c r="BP110" s="809"/>
      <c r="BQ110" s="861">
        <v>21619760</v>
      </c>
      <c r="BR110" s="842"/>
      <c r="BS110" s="842"/>
      <c r="BT110" s="842"/>
      <c r="BU110" s="842"/>
      <c r="BV110" s="842">
        <v>24358517</v>
      </c>
      <c r="BW110" s="842"/>
      <c r="BX110" s="842"/>
      <c r="BY110" s="842"/>
      <c r="BZ110" s="842"/>
      <c r="CA110" s="842">
        <v>24130255</v>
      </c>
      <c r="CB110" s="842"/>
      <c r="CC110" s="842"/>
      <c r="CD110" s="842"/>
      <c r="CE110" s="842"/>
      <c r="CF110" s="866">
        <v>128.80000000000001</v>
      </c>
      <c r="CG110" s="867"/>
      <c r="CH110" s="867"/>
      <c r="CI110" s="867"/>
      <c r="CJ110" s="867"/>
      <c r="CK110" s="926" t="s">
        <v>420</v>
      </c>
      <c r="CL110" s="819"/>
      <c r="CM110" s="860" t="s">
        <v>421</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422</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423</v>
      </c>
      <c r="BA111" s="752"/>
      <c r="BB111" s="752"/>
      <c r="BC111" s="752"/>
      <c r="BD111" s="752"/>
      <c r="BE111" s="752"/>
      <c r="BF111" s="752"/>
      <c r="BG111" s="752"/>
      <c r="BH111" s="752"/>
      <c r="BI111" s="752"/>
      <c r="BJ111" s="752"/>
      <c r="BK111" s="752"/>
      <c r="BL111" s="752"/>
      <c r="BM111" s="752"/>
      <c r="BN111" s="752"/>
      <c r="BO111" s="752"/>
      <c r="BP111" s="753"/>
      <c r="BQ111" s="816">
        <v>2793578</v>
      </c>
      <c r="BR111" s="817"/>
      <c r="BS111" s="817"/>
      <c r="BT111" s="817"/>
      <c r="BU111" s="817"/>
      <c r="BV111" s="817">
        <v>1927488</v>
      </c>
      <c r="BW111" s="817"/>
      <c r="BX111" s="817"/>
      <c r="BY111" s="817"/>
      <c r="BZ111" s="817"/>
      <c r="CA111" s="817">
        <v>1717116</v>
      </c>
      <c r="CB111" s="817"/>
      <c r="CC111" s="817"/>
      <c r="CD111" s="817"/>
      <c r="CE111" s="817"/>
      <c r="CF111" s="875">
        <v>9.1999999999999993</v>
      </c>
      <c r="CG111" s="876"/>
      <c r="CH111" s="876"/>
      <c r="CI111" s="876"/>
      <c r="CJ111" s="876"/>
      <c r="CK111" s="927"/>
      <c r="CL111" s="821"/>
      <c r="CM111" s="815" t="s">
        <v>424</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425</v>
      </c>
      <c r="B112" s="913"/>
      <c r="C112" s="752" t="s">
        <v>426</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427</v>
      </c>
      <c r="BA112" s="752"/>
      <c r="BB112" s="752"/>
      <c r="BC112" s="752"/>
      <c r="BD112" s="752"/>
      <c r="BE112" s="752"/>
      <c r="BF112" s="752"/>
      <c r="BG112" s="752"/>
      <c r="BH112" s="752"/>
      <c r="BI112" s="752"/>
      <c r="BJ112" s="752"/>
      <c r="BK112" s="752"/>
      <c r="BL112" s="752"/>
      <c r="BM112" s="752"/>
      <c r="BN112" s="752"/>
      <c r="BO112" s="752"/>
      <c r="BP112" s="753"/>
      <c r="BQ112" s="816">
        <v>18377521</v>
      </c>
      <c r="BR112" s="817"/>
      <c r="BS112" s="817"/>
      <c r="BT112" s="817"/>
      <c r="BU112" s="817"/>
      <c r="BV112" s="817">
        <v>18410864</v>
      </c>
      <c r="BW112" s="817"/>
      <c r="BX112" s="817"/>
      <c r="BY112" s="817"/>
      <c r="BZ112" s="817"/>
      <c r="CA112" s="817">
        <v>18682380</v>
      </c>
      <c r="CB112" s="817"/>
      <c r="CC112" s="817"/>
      <c r="CD112" s="817"/>
      <c r="CE112" s="817"/>
      <c r="CF112" s="875">
        <v>99.7</v>
      </c>
      <c r="CG112" s="876"/>
      <c r="CH112" s="876"/>
      <c r="CI112" s="876"/>
      <c r="CJ112" s="876"/>
      <c r="CK112" s="927"/>
      <c r="CL112" s="821"/>
      <c r="CM112" s="815" t="s">
        <v>428</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429</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1518196</v>
      </c>
      <c r="AB113" s="919"/>
      <c r="AC113" s="919"/>
      <c r="AD113" s="919"/>
      <c r="AE113" s="920"/>
      <c r="AF113" s="921">
        <v>1461823</v>
      </c>
      <c r="AG113" s="919"/>
      <c r="AH113" s="919"/>
      <c r="AI113" s="919"/>
      <c r="AJ113" s="920"/>
      <c r="AK113" s="921">
        <v>1392563</v>
      </c>
      <c r="AL113" s="919"/>
      <c r="AM113" s="919"/>
      <c r="AN113" s="919"/>
      <c r="AO113" s="920"/>
      <c r="AP113" s="922">
        <v>7.4</v>
      </c>
      <c r="AQ113" s="923"/>
      <c r="AR113" s="923"/>
      <c r="AS113" s="923"/>
      <c r="AT113" s="924"/>
      <c r="AU113" s="932"/>
      <c r="AV113" s="933"/>
      <c r="AW113" s="933"/>
      <c r="AX113" s="933"/>
      <c r="AY113" s="933"/>
      <c r="AZ113" s="815" t="s">
        <v>430</v>
      </c>
      <c r="BA113" s="752"/>
      <c r="BB113" s="752"/>
      <c r="BC113" s="752"/>
      <c r="BD113" s="752"/>
      <c r="BE113" s="752"/>
      <c r="BF113" s="752"/>
      <c r="BG113" s="752"/>
      <c r="BH113" s="752"/>
      <c r="BI113" s="752"/>
      <c r="BJ113" s="752"/>
      <c r="BK113" s="752"/>
      <c r="BL113" s="752"/>
      <c r="BM113" s="752"/>
      <c r="BN113" s="752"/>
      <c r="BO113" s="752"/>
      <c r="BP113" s="753"/>
      <c r="BQ113" s="816">
        <v>1017264</v>
      </c>
      <c r="BR113" s="817"/>
      <c r="BS113" s="817"/>
      <c r="BT113" s="817"/>
      <c r="BU113" s="817"/>
      <c r="BV113" s="817">
        <v>942184</v>
      </c>
      <c r="BW113" s="817"/>
      <c r="BX113" s="817"/>
      <c r="BY113" s="817"/>
      <c r="BZ113" s="817"/>
      <c r="CA113" s="817">
        <v>798902</v>
      </c>
      <c r="CB113" s="817"/>
      <c r="CC113" s="817"/>
      <c r="CD113" s="817"/>
      <c r="CE113" s="817"/>
      <c r="CF113" s="875">
        <v>4.3</v>
      </c>
      <c r="CG113" s="876"/>
      <c r="CH113" s="876"/>
      <c r="CI113" s="876"/>
      <c r="CJ113" s="876"/>
      <c r="CK113" s="927"/>
      <c r="CL113" s="821"/>
      <c r="CM113" s="815" t="s">
        <v>431</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432</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150712</v>
      </c>
      <c r="AB114" s="780"/>
      <c r="AC114" s="780"/>
      <c r="AD114" s="780"/>
      <c r="AE114" s="781"/>
      <c r="AF114" s="782">
        <v>188148</v>
      </c>
      <c r="AG114" s="780"/>
      <c r="AH114" s="780"/>
      <c r="AI114" s="780"/>
      <c r="AJ114" s="781"/>
      <c r="AK114" s="782">
        <v>180222</v>
      </c>
      <c r="AL114" s="780"/>
      <c r="AM114" s="780"/>
      <c r="AN114" s="780"/>
      <c r="AO114" s="781"/>
      <c r="AP114" s="824">
        <v>1</v>
      </c>
      <c r="AQ114" s="825"/>
      <c r="AR114" s="825"/>
      <c r="AS114" s="825"/>
      <c r="AT114" s="826"/>
      <c r="AU114" s="932"/>
      <c r="AV114" s="933"/>
      <c r="AW114" s="933"/>
      <c r="AX114" s="933"/>
      <c r="AY114" s="933"/>
      <c r="AZ114" s="815" t="s">
        <v>433</v>
      </c>
      <c r="BA114" s="752"/>
      <c r="BB114" s="752"/>
      <c r="BC114" s="752"/>
      <c r="BD114" s="752"/>
      <c r="BE114" s="752"/>
      <c r="BF114" s="752"/>
      <c r="BG114" s="752"/>
      <c r="BH114" s="752"/>
      <c r="BI114" s="752"/>
      <c r="BJ114" s="752"/>
      <c r="BK114" s="752"/>
      <c r="BL114" s="752"/>
      <c r="BM114" s="752"/>
      <c r="BN114" s="752"/>
      <c r="BO114" s="752"/>
      <c r="BP114" s="753"/>
      <c r="BQ114" s="816">
        <v>1576070</v>
      </c>
      <c r="BR114" s="817"/>
      <c r="BS114" s="817"/>
      <c r="BT114" s="817"/>
      <c r="BU114" s="817"/>
      <c r="BV114" s="817">
        <v>1640518</v>
      </c>
      <c r="BW114" s="817"/>
      <c r="BX114" s="817"/>
      <c r="BY114" s="817"/>
      <c r="BZ114" s="817"/>
      <c r="CA114" s="817">
        <v>1578286</v>
      </c>
      <c r="CB114" s="817"/>
      <c r="CC114" s="817"/>
      <c r="CD114" s="817"/>
      <c r="CE114" s="817"/>
      <c r="CF114" s="875">
        <v>8.4</v>
      </c>
      <c r="CG114" s="876"/>
      <c r="CH114" s="876"/>
      <c r="CI114" s="876"/>
      <c r="CJ114" s="876"/>
      <c r="CK114" s="927"/>
      <c r="CL114" s="821"/>
      <c r="CM114" s="815" t="s">
        <v>434</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435</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278760</v>
      </c>
      <c r="AB115" s="919"/>
      <c r="AC115" s="919"/>
      <c r="AD115" s="919"/>
      <c r="AE115" s="920"/>
      <c r="AF115" s="921">
        <v>228838</v>
      </c>
      <c r="AG115" s="919"/>
      <c r="AH115" s="919"/>
      <c r="AI115" s="919"/>
      <c r="AJ115" s="920"/>
      <c r="AK115" s="921">
        <v>208009</v>
      </c>
      <c r="AL115" s="919"/>
      <c r="AM115" s="919"/>
      <c r="AN115" s="919"/>
      <c r="AO115" s="920"/>
      <c r="AP115" s="922">
        <v>1.1000000000000001</v>
      </c>
      <c r="AQ115" s="923"/>
      <c r="AR115" s="923"/>
      <c r="AS115" s="923"/>
      <c r="AT115" s="924"/>
      <c r="AU115" s="932"/>
      <c r="AV115" s="933"/>
      <c r="AW115" s="933"/>
      <c r="AX115" s="933"/>
      <c r="AY115" s="933"/>
      <c r="AZ115" s="815" t="s">
        <v>436</v>
      </c>
      <c r="BA115" s="752"/>
      <c r="BB115" s="752"/>
      <c r="BC115" s="752"/>
      <c r="BD115" s="752"/>
      <c r="BE115" s="752"/>
      <c r="BF115" s="752"/>
      <c r="BG115" s="752"/>
      <c r="BH115" s="752"/>
      <c r="BI115" s="752"/>
      <c r="BJ115" s="752"/>
      <c r="BK115" s="752"/>
      <c r="BL115" s="752"/>
      <c r="BM115" s="752"/>
      <c r="BN115" s="752"/>
      <c r="BO115" s="752"/>
      <c r="BP115" s="753"/>
      <c r="BQ115" s="816">
        <v>242</v>
      </c>
      <c r="BR115" s="817"/>
      <c r="BS115" s="817"/>
      <c r="BT115" s="817"/>
      <c r="BU115" s="817"/>
      <c r="BV115" s="817">
        <v>653</v>
      </c>
      <c r="BW115" s="817"/>
      <c r="BX115" s="817"/>
      <c r="BY115" s="817"/>
      <c r="BZ115" s="817"/>
      <c r="CA115" s="817">
        <v>4458</v>
      </c>
      <c r="CB115" s="817"/>
      <c r="CC115" s="817"/>
      <c r="CD115" s="817"/>
      <c r="CE115" s="817"/>
      <c r="CF115" s="875">
        <v>0</v>
      </c>
      <c r="CG115" s="876"/>
      <c r="CH115" s="876"/>
      <c r="CI115" s="876"/>
      <c r="CJ115" s="876"/>
      <c r="CK115" s="927"/>
      <c r="CL115" s="821"/>
      <c r="CM115" s="815" t="s">
        <v>437</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v>480564</v>
      </c>
      <c r="DH115" s="780"/>
      <c r="DI115" s="780"/>
      <c r="DJ115" s="780"/>
      <c r="DK115" s="781"/>
      <c r="DL115" s="782">
        <v>481819</v>
      </c>
      <c r="DM115" s="780"/>
      <c r="DN115" s="780"/>
      <c r="DO115" s="780"/>
      <c r="DP115" s="781"/>
      <c r="DQ115" s="782">
        <v>498304</v>
      </c>
      <c r="DR115" s="780"/>
      <c r="DS115" s="780"/>
      <c r="DT115" s="780"/>
      <c r="DU115" s="781"/>
      <c r="DV115" s="824">
        <v>2.7</v>
      </c>
      <c r="DW115" s="825"/>
      <c r="DX115" s="825"/>
      <c r="DY115" s="825"/>
      <c r="DZ115" s="826"/>
    </row>
    <row r="116" spans="1:130" s="218" customFormat="1" ht="26.25" customHeight="1" x14ac:dyDescent="0.15">
      <c r="A116" s="916"/>
      <c r="B116" s="917"/>
      <c r="C116" s="839" t="s">
        <v>438</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439</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440</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441</v>
      </c>
      <c r="Z117" s="897"/>
      <c r="AA117" s="902">
        <v>4596654</v>
      </c>
      <c r="AB117" s="903"/>
      <c r="AC117" s="903"/>
      <c r="AD117" s="903"/>
      <c r="AE117" s="904"/>
      <c r="AF117" s="905">
        <v>4451040</v>
      </c>
      <c r="AG117" s="903"/>
      <c r="AH117" s="903"/>
      <c r="AI117" s="903"/>
      <c r="AJ117" s="904"/>
      <c r="AK117" s="905">
        <v>4076501</v>
      </c>
      <c r="AL117" s="903"/>
      <c r="AM117" s="903"/>
      <c r="AN117" s="903"/>
      <c r="AO117" s="904"/>
      <c r="AP117" s="906"/>
      <c r="AQ117" s="907"/>
      <c r="AR117" s="907"/>
      <c r="AS117" s="907"/>
      <c r="AT117" s="908"/>
      <c r="AU117" s="932"/>
      <c r="AV117" s="933"/>
      <c r="AW117" s="933"/>
      <c r="AX117" s="933"/>
      <c r="AY117" s="933"/>
      <c r="AZ117" s="863" t="s">
        <v>442</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443</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417</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414</v>
      </c>
      <c r="AB118" s="896"/>
      <c r="AC118" s="896"/>
      <c r="AD118" s="896"/>
      <c r="AE118" s="897"/>
      <c r="AF118" s="898" t="s">
        <v>415</v>
      </c>
      <c r="AG118" s="896"/>
      <c r="AH118" s="896"/>
      <c r="AI118" s="896"/>
      <c r="AJ118" s="897"/>
      <c r="AK118" s="898" t="s">
        <v>294</v>
      </c>
      <c r="AL118" s="896"/>
      <c r="AM118" s="896"/>
      <c r="AN118" s="896"/>
      <c r="AO118" s="897"/>
      <c r="AP118" s="899" t="s">
        <v>416</v>
      </c>
      <c r="AQ118" s="900"/>
      <c r="AR118" s="900"/>
      <c r="AS118" s="900"/>
      <c r="AT118" s="901"/>
      <c r="AU118" s="932"/>
      <c r="AV118" s="933"/>
      <c r="AW118" s="933"/>
      <c r="AX118" s="933"/>
      <c r="AY118" s="933"/>
      <c r="AZ118" s="838" t="s">
        <v>444</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445</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420</v>
      </c>
      <c r="B119" s="819"/>
      <c r="C119" s="860" t="s">
        <v>421</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446</v>
      </c>
      <c r="BP119" s="878"/>
      <c r="BQ119" s="879">
        <v>45384435</v>
      </c>
      <c r="BR119" s="845"/>
      <c r="BS119" s="845"/>
      <c r="BT119" s="845"/>
      <c r="BU119" s="845"/>
      <c r="BV119" s="845">
        <v>47280224</v>
      </c>
      <c r="BW119" s="845"/>
      <c r="BX119" s="845"/>
      <c r="BY119" s="845"/>
      <c r="BZ119" s="845"/>
      <c r="CA119" s="845">
        <v>46911397</v>
      </c>
      <c r="CB119" s="845"/>
      <c r="CC119" s="845"/>
      <c r="CD119" s="845"/>
      <c r="CE119" s="845"/>
      <c r="CF119" s="748"/>
      <c r="CG119" s="749"/>
      <c r="CH119" s="749"/>
      <c r="CI119" s="749"/>
      <c r="CJ119" s="834"/>
      <c r="CK119" s="928"/>
      <c r="CL119" s="823"/>
      <c r="CM119" s="838" t="s">
        <v>447</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2313014</v>
      </c>
      <c r="DH119" s="764"/>
      <c r="DI119" s="764"/>
      <c r="DJ119" s="764"/>
      <c r="DK119" s="765"/>
      <c r="DL119" s="766">
        <v>1445669</v>
      </c>
      <c r="DM119" s="764"/>
      <c r="DN119" s="764"/>
      <c r="DO119" s="764"/>
      <c r="DP119" s="765"/>
      <c r="DQ119" s="766">
        <v>1218812</v>
      </c>
      <c r="DR119" s="764"/>
      <c r="DS119" s="764"/>
      <c r="DT119" s="764"/>
      <c r="DU119" s="765"/>
      <c r="DV119" s="848">
        <v>6.5</v>
      </c>
      <c r="DW119" s="849"/>
      <c r="DX119" s="849"/>
      <c r="DY119" s="849"/>
      <c r="DZ119" s="850"/>
    </row>
    <row r="120" spans="1:130" s="218" customFormat="1" ht="26.25" customHeight="1" x14ac:dyDescent="0.15">
      <c r="A120" s="820"/>
      <c r="B120" s="821"/>
      <c r="C120" s="815" t="s">
        <v>424</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448</v>
      </c>
      <c r="AV120" s="881"/>
      <c r="AW120" s="881"/>
      <c r="AX120" s="881"/>
      <c r="AY120" s="882"/>
      <c r="AZ120" s="860" t="s">
        <v>449</v>
      </c>
      <c r="BA120" s="808"/>
      <c r="BB120" s="808"/>
      <c r="BC120" s="808"/>
      <c r="BD120" s="808"/>
      <c r="BE120" s="808"/>
      <c r="BF120" s="808"/>
      <c r="BG120" s="808"/>
      <c r="BH120" s="808"/>
      <c r="BI120" s="808"/>
      <c r="BJ120" s="808"/>
      <c r="BK120" s="808"/>
      <c r="BL120" s="808"/>
      <c r="BM120" s="808"/>
      <c r="BN120" s="808"/>
      <c r="BO120" s="808"/>
      <c r="BP120" s="809"/>
      <c r="BQ120" s="861">
        <v>8463311</v>
      </c>
      <c r="BR120" s="842"/>
      <c r="BS120" s="842"/>
      <c r="BT120" s="842"/>
      <c r="BU120" s="842"/>
      <c r="BV120" s="842">
        <v>7299144</v>
      </c>
      <c r="BW120" s="842"/>
      <c r="BX120" s="842"/>
      <c r="BY120" s="842"/>
      <c r="BZ120" s="842"/>
      <c r="CA120" s="842">
        <v>6683156</v>
      </c>
      <c r="CB120" s="842"/>
      <c r="CC120" s="842"/>
      <c r="CD120" s="842"/>
      <c r="CE120" s="842"/>
      <c r="CF120" s="866">
        <v>35.700000000000003</v>
      </c>
      <c r="CG120" s="867"/>
      <c r="CH120" s="867"/>
      <c r="CI120" s="867"/>
      <c r="CJ120" s="867"/>
      <c r="CK120" s="868" t="s">
        <v>450</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v>12889147</v>
      </c>
      <c r="DH120" s="842"/>
      <c r="DI120" s="842"/>
      <c r="DJ120" s="842"/>
      <c r="DK120" s="842"/>
      <c r="DL120" s="842">
        <v>12732363</v>
      </c>
      <c r="DM120" s="842"/>
      <c r="DN120" s="842"/>
      <c r="DO120" s="842"/>
      <c r="DP120" s="842"/>
      <c r="DQ120" s="842">
        <v>12837997</v>
      </c>
      <c r="DR120" s="842"/>
      <c r="DS120" s="842"/>
      <c r="DT120" s="842"/>
      <c r="DU120" s="842"/>
      <c r="DV120" s="843">
        <v>68.5</v>
      </c>
      <c r="DW120" s="843"/>
      <c r="DX120" s="843"/>
      <c r="DY120" s="843"/>
      <c r="DZ120" s="844"/>
    </row>
    <row r="121" spans="1:130" s="218" customFormat="1" ht="26.25" customHeight="1" x14ac:dyDescent="0.15">
      <c r="A121" s="820"/>
      <c r="B121" s="821"/>
      <c r="C121" s="863" t="s">
        <v>451</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452</v>
      </c>
      <c r="BA121" s="752"/>
      <c r="BB121" s="752"/>
      <c r="BC121" s="752"/>
      <c r="BD121" s="752"/>
      <c r="BE121" s="752"/>
      <c r="BF121" s="752"/>
      <c r="BG121" s="752"/>
      <c r="BH121" s="752"/>
      <c r="BI121" s="752"/>
      <c r="BJ121" s="752"/>
      <c r="BK121" s="752"/>
      <c r="BL121" s="752"/>
      <c r="BM121" s="752"/>
      <c r="BN121" s="752"/>
      <c r="BO121" s="752"/>
      <c r="BP121" s="753"/>
      <c r="BQ121" s="816">
        <v>8855584</v>
      </c>
      <c r="BR121" s="817"/>
      <c r="BS121" s="817"/>
      <c r="BT121" s="817"/>
      <c r="BU121" s="817"/>
      <c r="BV121" s="817">
        <v>9487164</v>
      </c>
      <c r="BW121" s="817"/>
      <c r="BX121" s="817"/>
      <c r="BY121" s="817"/>
      <c r="BZ121" s="817"/>
      <c r="CA121" s="817">
        <v>9596930</v>
      </c>
      <c r="CB121" s="817"/>
      <c r="CC121" s="817"/>
      <c r="CD121" s="817"/>
      <c r="CE121" s="817"/>
      <c r="CF121" s="875">
        <v>51.2</v>
      </c>
      <c r="CG121" s="876"/>
      <c r="CH121" s="876"/>
      <c r="CI121" s="876"/>
      <c r="CJ121" s="876"/>
      <c r="CK121" s="869"/>
      <c r="CL121" s="855"/>
      <c r="CM121" s="855"/>
      <c r="CN121" s="855"/>
      <c r="CO121" s="856"/>
      <c r="CP121" s="835" t="s">
        <v>399</v>
      </c>
      <c r="CQ121" s="836"/>
      <c r="CR121" s="836"/>
      <c r="CS121" s="836"/>
      <c r="CT121" s="836"/>
      <c r="CU121" s="836"/>
      <c r="CV121" s="836"/>
      <c r="CW121" s="836"/>
      <c r="CX121" s="836"/>
      <c r="CY121" s="836"/>
      <c r="CZ121" s="836"/>
      <c r="DA121" s="836"/>
      <c r="DB121" s="836"/>
      <c r="DC121" s="836"/>
      <c r="DD121" s="836"/>
      <c r="DE121" s="836"/>
      <c r="DF121" s="837"/>
      <c r="DG121" s="816">
        <v>3296245</v>
      </c>
      <c r="DH121" s="817"/>
      <c r="DI121" s="817"/>
      <c r="DJ121" s="817"/>
      <c r="DK121" s="817"/>
      <c r="DL121" s="817">
        <v>3298555</v>
      </c>
      <c r="DM121" s="817"/>
      <c r="DN121" s="817"/>
      <c r="DO121" s="817"/>
      <c r="DP121" s="817"/>
      <c r="DQ121" s="817">
        <v>3400264</v>
      </c>
      <c r="DR121" s="817"/>
      <c r="DS121" s="817"/>
      <c r="DT121" s="817"/>
      <c r="DU121" s="817"/>
      <c r="DV121" s="794">
        <v>18.100000000000001</v>
      </c>
      <c r="DW121" s="794"/>
      <c r="DX121" s="794"/>
      <c r="DY121" s="794"/>
      <c r="DZ121" s="795"/>
    </row>
    <row r="122" spans="1:130" s="218" customFormat="1" ht="26.25" customHeight="1" x14ac:dyDescent="0.15">
      <c r="A122" s="820"/>
      <c r="B122" s="821"/>
      <c r="C122" s="815" t="s">
        <v>434</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453</v>
      </c>
      <c r="BA122" s="839"/>
      <c r="BB122" s="839"/>
      <c r="BC122" s="839"/>
      <c r="BD122" s="839"/>
      <c r="BE122" s="839"/>
      <c r="BF122" s="839"/>
      <c r="BG122" s="839"/>
      <c r="BH122" s="839"/>
      <c r="BI122" s="839"/>
      <c r="BJ122" s="839"/>
      <c r="BK122" s="839"/>
      <c r="BL122" s="839"/>
      <c r="BM122" s="839"/>
      <c r="BN122" s="839"/>
      <c r="BO122" s="839"/>
      <c r="BP122" s="840"/>
      <c r="BQ122" s="879">
        <v>20247450</v>
      </c>
      <c r="BR122" s="845"/>
      <c r="BS122" s="845"/>
      <c r="BT122" s="845"/>
      <c r="BU122" s="845"/>
      <c r="BV122" s="845">
        <v>20836577</v>
      </c>
      <c r="BW122" s="845"/>
      <c r="BX122" s="845"/>
      <c r="BY122" s="845"/>
      <c r="BZ122" s="845"/>
      <c r="CA122" s="845">
        <v>20244661</v>
      </c>
      <c r="CB122" s="845"/>
      <c r="CC122" s="845"/>
      <c r="CD122" s="845"/>
      <c r="CE122" s="845"/>
      <c r="CF122" s="846">
        <v>108</v>
      </c>
      <c r="CG122" s="847"/>
      <c r="CH122" s="847"/>
      <c r="CI122" s="847"/>
      <c r="CJ122" s="847"/>
      <c r="CK122" s="869"/>
      <c r="CL122" s="855"/>
      <c r="CM122" s="855"/>
      <c r="CN122" s="855"/>
      <c r="CO122" s="856"/>
      <c r="CP122" s="835" t="s">
        <v>398</v>
      </c>
      <c r="CQ122" s="836"/>
      <c r="CR122" s="836"/>
      <c r="CS122" s="836"/>
      <c r="CT122" s="836"/>
      <c r="CU122" s="836"/>
      <c r="CV122" s="836"/>
      <c r="CW122" s="836"/>
      <c r="CX122" s="836"/>
      <c r="CY122" s="836"/>
      <c r="CZ122" s="836"/>
      <c r="DA122" s="836"/>
      <c r="DB122" s="836"/>
      <c r="DC122" s="836"/>
      <c r="DD122" s="836"/>
      <c r="DE122" s="836"/>
      <c r="DF122" s="837"/>
      <c r="DG122" s="816">
        <v>1372322</v>
      </c>
      <c r="DH122" s="817"/>
      <c r="DI122" s="817"/>
      <c r="DJ122" s="817"/>
      <c r="DK122" s="817"/>
      <c r="DL122" s="817">
        <v>1384888</v>
      </c>
      <c r="DM122" s="817"/>
      <c r="DN122" s="817"/>
      <c r="DO122" s="817"/>
      <c r="DP122" s="817"/>
      <c r="DQ122" s="817">
        <v>1409771</v>
      </c>
      <c r="DR122" s="817"/>
      <c r="DS122" s="817"/>
      <c r="DT122" s="817"/>
      <c r="DU122" s="817"/>
      <c r="DV122" s="794">
        <v>7.5</v>
      </c>
      <c r="DW122" s="794"/>
      <c r="DX122" s="794"/>
      <c r="DY122" s="794"/>
      <c r="DZ122" s="795"/>
    </row>
    <row r="123" spans="1:130" s="218" customFormat="1" ht="26.25" customHeight="1" x14ac:dyDescent="0.15">
      <c r="A123" s="820"/>
      <c r="B123" s="821"/>
      <c r="C123" s="815" t="s">
        <v>440</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454</v>
      </c>
      <c r="BP123" s="878"/>
      <c r="BQ123" s="832">
        <v>37566345</v>
      </c>
      <c r="BR123" s="833"/>
      <c r="BS123" s="833"/>
      <c r="BT123" s="833"/>
      <c r="BU123" s="833"/>
      <c r="BV123" s="833">
        <v>37622885</v>
      </c>
      <c r="BW123" s="833"/>
      <c r="BX123" s="833"/>
      <c r="BY123" s="833"/>
      <c r="BZ123" s="833"/>
      <c r="CA123" s="833">
        <v>36524747</v>
      </c>
      <c r="CB123" s="833"/>
      <c r="CC123" s="833"/>
      <c r="CD123" s="833"/>
      <c r="CE123" s="833"/>
      <c r="CF123" s="748"/>
      <c r="CG123" s="749"/>
      <c r="CH123" s="749"/>
      <c r="CI123" s="749"/>
      <c r="CJ123" s="834"/>
      <c r="CK123" s="869"/>
      <c r="CL123" s="855"/>
      <c r="CM123" s="855"/>
      <c r="CN123" s="855"/>
      <c r="CO123" s="856"/>
      <c r="CP123" s="835" t="s">
        <v>397</v>
      </c>
      <c r="CQ123" s="836"/>
      <c r="CR123" s="836"/>
      <c r="CS123" s="836"/>
      <c r="CT123" s="836"/>
      <c r="CU123" s="836"/>
      <c r="CV123" s="836"/>
      <c r="CW123" s="836"/>
      <c r="CX123" s="836"/>
      <c r="CY123" s="836"/>
      <c r="CZ123" s="836"/>
      <c r="DA123" s="836"/>
      <c r="DB123" s="836"/>
      <c r="DC123" s="836"/>
      <c r="DD123" s="836"/>
      <c r="DE123" s="836"/>
      <c r="DF123" s="837"/>
      <c r="DG123" s="779">
        <v>808832</v>
      </c>
      <c r="DH123" s="780"/>
      <c r="DI123" s="780"/>
      <c r="DJ123" s="780"/>
      <c r="DK123" s="781"/>
      <c r="DL123" s="782">
        <v>979910</v>
      </c>
      <c r="DM123" s="780"/>
      <c r="DN123" s="780"/>
      <c r="DO123" s="780"/>
      <c r="DP123" s="781"/>
      <c r="DQ123" s="782">
        <v>1012941</v>
      </c>
      <c r="DR123" s="780"/>
      <c r="DS123" s="780"/>
      <c r="DT123" s="780"/>
      <c r="DU123" s="781"/>
      <c r="DV123" s="824">
        <v>5.4</v>
      </c>
      <c r="DW123" s="825"/>
      <c r="DX123" s="825"/>
      <c r="DY123" s="825"/>
      <c r="DZ123" s="826"/>
    </row>
    <row r="124" spans="1:130" s="218" customFormat="1" ht="26.25" customHeight="1" thickBot="1" x14ac:dyDescent="0.2">
      <c r="A124" s="820"/>
      <c r="B124" s="821"/>
      <c r="C124" s="815" t="s">
        <v>443</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455</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45.3</v>
      </c>
      <c r="BR124" s="831"/>
      <c r="BS124" s="831"/>
      <c r="BT124" s="831"/>
      <c r="BU124" s="831"/>
      <c r="BV124" s="831">
        <v>53.5</v>
      </c>
      <c r="BW124" s="831"/>
      <c r="BX124" s="831"/>
      <c r="BY124" s="831"/>
      <c r="BZ124" s="831"/>
      <c r="CA124" s="831">
        <v>55.4</v>
      </c>
      <c r="CB124" s="831"/>
      <c r="CC124" s="831"/>
      <c r="CD124" s="831"/>
      <c r="CE124" s="831"/>
      <c r="CF124" s="726"/>
      <c r="CG124" s="727"/>
      <c r="CH124" s="727"/>
      <c r="CI124" s="727"/>
      <c r="CJ124" s="862"/>
      <c r="CK124" s="870"/>
      <c r="CL124" s="870"/>
      <c r="CM124" s="870"/>
      <c r="CN124" s="870"/>
      <c r="CO124" s="871"/>
      <c r="CP124" s="835" t="s">
        <v>456</v>
      </c>
      <c r="CQ124" s="836"/>
      <c r="CR124" s="836"/>
      <c r="CS124" s="836"/>
      <c r="CT124" s="836"/>
      <c r="CU124" s="836"/>
      <c r="CV124" s="836"/>
      <c r="CW124" s="836"/>
      <c r="CX124" s="836"/>
      <c r="CY124" s="836"/>
      <c r="CZ124" s="836"/>
      <c r="DA124" s="836"/>
      <c r="DB124" s="836"/>
      <c r="DC124" s="836"/>
      <c r="DD124" s="836"/>
      <c r="DE124" s="836"/>
      <c r="DF124" s="837"/>
      <c r="DG124" s="763">
        <v>10975</v>
      </c>
      <c r="DH124" s="764"/>
      <c r="DI124" s="764"/>
      <c r="DJ124" s="764"/>
      <c r="DK124" s="765"/>
      <c r="DL124" s="766">
        <v>15148</v>
      </c>
      <c r="DM124" s="764"/>
      <c r="DN124" s="764"/>
      <c r="DO124" s="764"/>
      <c r="DP124" s="765"/>
      <c r="DQ124" s="766">
        <v>21407</v>
      </c>
      <c r="DR124" s="764"/>
      <c r="DS124" s="764"/>
      <c r="DT124" s="764"/>
      <c r="DU124" s="765"/>
      <c r="DV124" s="848">
        <v>0.1</v>
      </c>
      <c r="DW124" s="849"/>
      <c r="DX124" s="849"/>
      <c r="DY124" s="849"/>
      <c r="DZ124" s="850"/>
    </row>
    <row r="125" spans="1:130" s="218" customFormat="1" ht="26.25" customHeight="1" x14ac:dyDescent="0.15">
      <c r="A125" s="820"/>
      <c r="B125" s="821"/>
      <c r="C125" s="815" t="s">
        <v>445</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457</v>
      </c>
      <c r="CL125" s="852"/>
      <c r="CM125" s="852"/>
      <c r="CN125" s="852"/>
      <c r="CO125" s="853"/>
      <c r="CP125" s="860" t="s">
        <v>458</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447</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277037</v>
      </c>
      <c r="AB126" s="780"/>
      <c r="AC126" s="780"/>
      <c r="AD126" s="780"/>
      <c r="AE126" s="781"/>
      <c r="AF126" s="782">
        <v>226974</v>
      </c>
      <c r="AG126" s="780"/>
      <c r="AH126" s="780"/>
      <c r="AI126" s="780"/>
      <c r="AJ126" s="781"/>
      <c r="AK126" s="782">
        <v>205430</v>
      </c>
      <c r="AL126" s="780"/>
      <c r="AM126" s="780"/>
      <c r="AN126" s="780"/>
      <c r="AO126" s="781"/>
      <c r="AP126" s="824">
        <v>1.1000000000000001</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459</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460</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1723</v>
      </c>
      <c r="AB127" s="780"/>
      <c r="AC127" s="780"/>
      <c r="AD127" s="780"/>
      <c r="AE127" s="781"/>
      <c r="AF127" s="782">
        <v>1864</v>
      </c>
      <c r="AG127" s="780"/>
      <c r="AH127" s="780"/>
      <c r="AI127" s="780"/>
      <c r="AJ127" s="781"/>
      <c r="AK127" s="782">
        <v>2579</v>
      </c>
      <c r="AL127" s="780"/>
      <c r="AM127" s="780"/>
      <c r="AN127" s="780"/>
      <c r="AO127" s="781"/>
      <c r="AP127" s="824">
        <v>0</v>
      </c>
      <c r="AQ127" s="825"/>
      <c r="AR127" s="825"/>
      <c r="AS127" s="825"/>
      <c r="AT127" s="826"/>
      <c r="AU127" s="220"/>
      <c r="AV127" s="220"/>
      <c r="AW127" s="220"/>
      <c r="AX127" s="841" t="s">
        <v>461</v>
      </c>
      <c r="AY127" s="812"/>
      <c r="AZ127" s="812"/>
      <c r="BA127" s="812"/>
      <c r="BB127" s="812"/>
      <c r="BC127" s="812"/>
      <c r="BD127" s="812"/>
      <c r="BE127" s="813"/>
      <c r="BF127" s="811" t="s">
        <v>462</v>
      </c>
      <c r="BG127" s="812"/>
      <c r="BH127" s="812"/>
      <c r="BI127" s="812"/>
      <c r="BJ127" s="812"/>
      <c r="BK127" s="812"/>
      <c r="BL127" s="813"/>
      <c r="BM127" s="811" t="s">
        <v>463</v>
      </c>
      <c r="BN127" s="812"/>
      <c r="BO127" s="812"/>
      <c r="BP127" s="812"/>
      <c r="BQ127" s="812"/>
      <c r="BR127" s="812"/>
      <c r="BS127" s="813"/>
      <c r="BT127" s="811" t="s">
        <v>464</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465</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466</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467</v>
      </c>
      <c r="X128" s="798"/>
      <c r="Y128" s="798"/>
      <c r="Z128" s="799"/>
      <c r="AA128" s="800">
        <v>1462285</v>
      </c>
      <c r="AB128" s="801"/>
      <c r="AC128" s="801"/>
      <c r="AD128" s="801"/>
      <c r="AE128" s="802"/>
      <c r="AF128" s="803">
        <v>1436068</v>
      </c>
      <c r="AG128" s="801"/>
      <c r="AH128" s="801"/>
      <c r="AI128" s="801"/>
      <c r="AJ128" s="802"/>
      <c r="AK128" s="803">
        <v>1339419</v>
      </c>
      <c r="AL128" s="801"/>
      <c r="AM128" s="801"/>
      <c r="AN128" s="801"/>
      <c r="AO128" s="802"/>
      <c r="AP128" s="804"/>
      <c r="AQ128" s="805"/>
      <c r="AR128" s="805"/>
      <c r="AS128" s="805"/>
      <c r="AT128" s="806"/>
      <c r="AU128" s="220"/>
      <c r="AV128" s="220"/>
      <c r="AW128" s="220"/>
      <c r="AX128" s="807" t="s">
        <v>468</v>
      </c>
      <c r="AY128" s="808"/>
      <c r="AZ128" s="808"/>
      <c r="BA128" s="808"/>
      <c r="BB128" s="808"/>
      <c r="BC128" s="808"/>
      <c r="BD128" s="808"/>
      <c r="BE128" s="809"/>
      <c r="BF128" s="786" t="s">
        <v>122</v>
      </c>
      <c r="BG128" s="787"/>
      <c r="BH128" s="787"/>
      <c r="BI128" s="787"/>
      <c r="BJ128" s="787"/>
      <c r="BK128" s="787"/>
      <c r="BL128" s="810"/>
      <c r="BM128" s="786">
        <v>12.47</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469</v>
      </c>
      <c r="CQ128" s="730"/>
      <c r="CR128" s="730"/>
      <c r="CS128" s="730"/>
      <c r="CT128" s="730"/>
      <c r="CU128" s="730"/>
      <c r="CV128" s="730"/>
      <c r="CW128" s="730"/>
      <c r="CX128" s="730"/>
      <c r="CY128" s="730"/>
      <c r="CZ128" s="730"/>
      <c r="DA128" s="730"/>
      <c r="DB128" s="730"/>
      <c r="DC128" s="730"/>
      <c r="DD128" s="730"/>
      <c r="DE128" s="730"/>
      <c r="DF128" s="731"/>
      <c r="DG128" s="790">
        <v>242</v>
      </c>
      <c r="DH128" s="791"/>
      <c r="DI128" s="791"/>
      <c r="DJ128" s="791"/>
      <c r="DK128" s="791"/>
      <c r="DL128" s="791">
        <v>653</v>
      </c>
      <c r="DM128" s="791"/>
      <c r="DN128" s="791"/>
      <c r="DO128" s="791"/>
      <c r="DP128" s="791"/>
      <c r="DQ128" s="791">
        <v>4458</v>
      </c>
      <c r="DR128" s="791"/>
      <c r="DS128" s="791"/>
      <c r="DT128" s="791"/>
      <c r="DU128" s="791"/>
      <c r="DV128" s="792">
        <v>0</v>
      </c>
      <c r="DW128" s="792"/>
      <c r="DX128" s="792"/>
      <c r="DY128" s="792"/>
      <c r="DZ128" s="793"/>
    </row>
    <row r="129" spans="1:131" s="218" customFormat="1" ht="26.25" customHeight="1" x14ac:dyDescent="0.15">
      <c r="A129" s="774" t="s">
        <v>103</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470</v>
      </c>
      <c r="X129" s="777"/>
      <c r="Y129" s="777"/>
      <c r="Z129" s="778"/>
      <c r="AA129" s="779">
        <v>18973208</v>
      </c>
      <c r="AB129" s="780"/>
      <c r="AC129" s="780"/>
      <c r="AD129" s="780"/>
      <c r="AE129" s="781"/>
      <c r="AF129" s="782">
        <v>19683140</v>
      </c>
      <c r="AG129" s="780"/>
      <c r="AH129" s="780"/>
      <c r="AI129" s="780"/>
      <c r="AJ129" s="781"/>
      <c r="AK129" s="782">
        <v>20334805</v>
      </c>
      <c r="AL129" s="780"/>
      <c r="AM129" s="780"/>
      <c r="AN129" s="780"/>
      <c r="AO129" s="781"/>
      <c r="AP129" s="783"/>
      <c r="AQ129" s="784"/>
      <c r="AR129" s="784"/>
      <c r="AS129" s="784"/>
      <c r="AT129" s="785"/>
      <c r="AU129" s="221"/>
      <c r="AV129" s="221"/>
      <c r="AW129" s="221"/>
      <c r="AX129" s="751" t="s">
        <v>471</v>
      </c>
      <c r="AY129" s="752"/>
      <c r="AZ129" s="752"/>
      <c r="BA129" s="752"/>
      <c r="BB129" s="752"/>
      <c r="BC129" s="752"/>
      <c r="BD129" s="752"/>
      <c r="BE129" s="753"/>
      <c r="BF129" s="770" t="s">
        <v>122</v>
      </c>
      <c r="BG129" s="771"/>
      <c r="BH129" s="771"/>
      <c r="BI129" s="771"/>
      <c r="BJ129" s="771"/>
      <c r="BK129" s="771"/>
      <c r="BL129" s="772"/>
      <c r="BM129" s="770">
        <v>17.47</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472</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473</v>
      </c>
      <c r="X130" s="777"/>
      <c r="Y130" s="777"/>
      <c r="Z130" s="778"/>
      <c r="AA130" s="779">
        <v>1735946</v>
      </c>
      <c r="AB130" s="780"/>
      <c r="AC130" s="780"/>
      <c r="AD130" s="780"/>
      <c r="AE130" s="781"/>
      <c r="AF130" s="782">
        <v>1649939</v>
      </c>
      <c r="AG130" s="780"/>
      <c r="AH130" s="780"/>
      <c r="AI130" s="780"/>
      <c r="AJ130" s="781"/>
      <c r="AK130" s="782">
        <v>1596191</v>
      </c>
      <c r="AL130" s="780"/>
      <c r="AM130" s="780"/>
      <c r="AN130" s="780"/>
      <c r="AO130" s="781"/>
      <c r="AP130" s="783"/>
      <c r="AQ130" s="784"/>
      <c r="AR130" s="784"/>
      <c r="AS130" s="784"/>
      <c r="AT130" s="785"/>
      <c r="AU130" s="221"/>
      <c r="AV130" s="221"/>
      <c r="AW130" s="221"/>
      <c r="AX130" s="751" t="s">
        <v>474</v>
      </c>
      <c r="AY130" s="752"/>
      <c r="AZ130" s="752"/>
      <c r="BA130" s="752"/>
      <c r="BB130" s="752"/>
      <c r="BC130" s="752"/>
      <c r="BD130" s="752"/>
      <c r="BE130" s="753"/>
      <c r="BF130" s="754">
        <v>7.2</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475</v>
      </c>
      <c r="X131" s="761"/>
      <c r="Y131" s="761"/>
      <c r="Z131" s="762"/>
      <c r="AA131" s="763">
        <v>17237262</v>
      </c>
      <c r="AB131" s="764"/>
      <c r="AC131" s="764"/>
      <c r="AD131" s="764"/>
      <c r="AE131" s="765"/>
      <c r="AF131" s="766">
        <v>18033201</v>
      </c>
      <c r="AG131" s="764"/>
      <c r="AH131" s="764"/>
      <c r="AI131" s="764"/>
      <c r="AJ131" s="765"/>
      <c r="AK131" s="766">
        <v>18738614</v>
      </c>
      <c r="AL131" s="764"/>
      <c r="AM131" s="764"/>
      <c r="AN131" s="764"/>
      <c r="AO131" s="765"/>
      <c r="AP131" s="767"/>
      <c r="AQ131" s="768"/>
      <c r="AR131" s="768"/>
      <c r="AS131" s="768"/>
      <c r="AT131" s="769"/>
      <c r="AU131" s="221"/>
      <c r="AV131" s="221"/>
      <c r="AW131" s="221"/>
      <c r="AX131" s="729" t="s">
        <v>476</v>
      </c>
      <c r="AY131" s="730"/>
      <c r="AZ131" s="730"/>
      <c r="BA131" s="730"/>
      <c r="BB131" s="730"/>
      <c r="BC131" s="730"/>
      <c r="BD131" s="730"/>
      <c r="BE131" s="731"/>
      <c r="BF131" s="732">
        <v>55.4</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477</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478</v>
      </c>
      <c r="W132" s="742"/>
      <c r="X132" s="742"/>
      <c r="Y132" s="742"/>
      <c r="Z132" s="743"/>
      <c r="AA132" s="744">
        <v>8.1127907669999999</v>
      </c>
      <c r="AB132" s="745"/>
      <c r="AC132" s="745"/>
      <c r="AD132" s="745"/>
      <c r="AE132" s="746"/>
      <c r="AF132" s="747">
        <v>7.5695546230000001</v>
      </c>
      <c r="AG132" s="745"/>
      <c r="AH132" s="745"/>
      <c r="AI132" s="745"/>
      <c r="AJ132" s="746"/>
      <c r="AK132" s="747">
        <v>6.0884492310000002</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479</v>
      </c>
      <c r="W133" s="721"/>
      <c r="X133" s="721"/>
      <c r="Y133" s="721"/>
      <c r="Z133" s="722"/>
      <c r="AA133" s="723">
        <v>7</v>
      </c>
      <c r="AB133" s="724"/>
      <c r="AC133" s="724"/>
      <c r="AD133" s="724"/>
      <c r="AE133" s="725"/>
      <c r="AF133" s="723">
        <v>7.4</v>
      </c>
      <c r="AG133" s="724"/>
      <c r="AH133" s="724"/>
      <c r="AI133" s="724"/>
      <c r="AJ133" s="725"/>
      <c r="AK133" s="723">
        <v>7.2</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j9extW7FJu0we8Q4PnezwfNYyHptwj7xAbuX5Gvn3tH2/nG9o0rn9kwtWqAofF67U2k33rwULVa2la+hshgNCg==" saltValue="6rL8iRwTMQ1jiIwRv79qq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X1" zoomScaleNormal="85" zoomScaleSheetLayoutView="100" workbookViewId="0">
      <selection activeCell="DA29" sqref="DA29"/>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480</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5/idVhn+yfdYX7/C33NSufpHaTCVQWDf/rKRJTCRcn3fufKnS/yHLEmWJdEmZY/eYYxTpFITkj2hDFhSkUmrMQ==" saltValue="UlbCHJPhDH3ASzceQI1Ms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115" zoomScaleNormal="115" zoomScaleSheetLayoutView="55" workbookViewId="0">
      <selection activeCell="AO3" sqref="AO3"/>
    </sheetView>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jNrP+43Elgky3Cr72mOyrxAFwjnJeN/B5mCcgpK/IB5sv2MD2XKH8is+w04GAGHphUrGoTLzI0OJoQdOpVIlg==" saltValue="arjN20RihzKrvRvvazIgl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A26" sqref="A26:AS26"/>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481</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482</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483</v>
      </c>
      <c r="AP7" s="260"/>
      <c r="AQ7" s="261" t="s">
        <v>484</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485</v>
      </c>
      <c r="AQ8" s="267" t="s">
        <v>486</v>
      </c>
      <c r="AR8" s="268" t="s">
        <v>487</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488</v>
      </c>
      <c r="AL9" s="1131"/>
      <c r="AM9" s="1131"/>
      <c r="AN9" s="1132"/>
      <c r="AO9" s="269">
        <v>5463547</v>
      </c>
      <c r="AP9" s="269">
        <v>58337</v>
      </c>
      <c r="AQ9" s="270">
        <v>72348</v>
      </c>
      <c r="AR9" s="271">
        <v>-19.399999999999999</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489</v>
      </c>
      <c r="AL10" s="1131"/>
      <c r="AM10" s="1131"/>
      <c r="AN10" s="1132"/>
      <c r="AO10" s="272">
        <v>944029</v>
      </c>
      <c r="AP10" s="272">
        <v>10080</v>
      </c>
      <c r="AQ10" s="273">
        <v>6364</v>
      </c>
      <c r="AR10" s="274">
        <v>58.4</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490</v>
      </c>
      <c r="AL11" s="1131"/>
      <c r="AM11" s="1131"/>
      <c r="AN11" s="1132"/>
      <c r="AO11" s="272">
        <v>4</v>
      </c>
      <c r="AP11" s="272">
        <v>0</v>
      </c>
      <c r="AQ11" s="273">
        <v>1262</v>
      </c>
      <c r="AR11" s="274">
        <v>-100</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491</v>
      </c>
      <c r="AL12" s="1131"/>
      <c r="AM12" s="1131"/>
      <c r="AN12" s="1132"/>
      <c r="AO12" s="272" t="s">
        <v>492</v>
      </c>
      <c r="AP12" s="272" t="s">
        <v>492</v>
      </c>
      <c r="AQ12" s="273">
        <v>10</v>
      </c>
      <c r="AR12" s="274" t="s">
        <v>492</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493</v>
      </c>
      <c r="AL13" s="1131"/>
      <c r="AM13" s="1131"/>
      <c r="AN13" s="1132"/>
      <c r="AO13" s="272">
        <v>163214</v>
      </c>
      <c r="AP13" s="272">
        <v>1743</v>
      </c>
      <c r="AQ13" s="273">
        <v>3257</v>
      </c>
      <c r="AR13" s="274">
        <v>-46.5</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494</v>
      </c>
      <c r="AL14" s="1131"/>
      <c r="AM14" s="1131"/>
      <c r="AN14" s="1132"/>
      <c r="AO14" s="272">
        <v>91653</v>
      </c>
      <c r="AP14" s="272">
        <v>979</v>
      </c>
      <c r="AQ14" s="273">
        <v>1617</v>
      </c>
      <c r="AR14" s="274">
        <v>-39.5</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495</v>
      </c>
      <c r="AL15" s="1134"/>
      <c r="AM15" s="1134"/>
      <c r="AN15" s="1135"/>
      <c r="AO15" s="272">
        <v>-315844</v>
      </c>
      <c r="AP15" s="272">
        <v>-3372</v>
      </c>
      <c r="AQ15" s="273">
        <v>-3947</v>
      </c>
      <c r="AR15" s="274">
        <v>-14.6</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6346603</v>
      </c>
      <c r="AP16" s="272">
        <v>67766</v>
      </c>
      <c r="AQ16" s="273">
        <v>80912</v>
      </c>
      <c r="AR16" s="274">
        <v>-16.2</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496</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497</v>
      </c>
      <c r="AP20" s="281" t="s">
        <v>498</v>
      </c>
      <c r="AQ20" s="282" t="s">
        <v>499</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500</v>
      </c>
      <c r="AL21" s="1137"/>
      <c r="AM21" s="1137"/>
      <c r="AN21" s="1138"/>
      <c r="AO21" s="285">
        <v>5.86</v>
      </c>
      <c r="AP21" s="286">
        <v>6.71</v>
      </c>
      <c r="AQ21" s="287">
        <v>-0.85</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501</v>
      </c>
      <c r="AL22" s="1137"/>
      <c r="AM22" s="1137"/>
      <c r="AN22" s="1138"/>
      <c r="AO22" s="290">
        <v>101</v>
      </c>
      <c r="AP22" s="291">
        <v>98.3</v>
      </c>
      <c r="AQ22" s="292">
        <v>2.7</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502</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503</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504</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483</v>
      </c>
      <c r="AP30" s="260"/>
      <c r="AQ30" s="261" t="s">
        <v>484</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485</v>
      </c>
      <c r="AQ31" s="267" t="s">
        <v>486</v>
      </c>
      <c r="AR31" s="268" t="s">
        <v>487</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505</v>
      </c>
      <c r="AL32" s="1121"/>
      <c r="AM32" s="1121"/>
      <c r="AN32" s="1122"/>
      <c r="AO32" s="300">
        <v>2295707</v>
      </c>
      <c r="AP32" s="300">
        <v>24512</v>
      </c>
      <c r="AQ32" s="301">
        <v>34344</v>
      </c>
      <c r="AR32" s="302">
        <v>-28.6</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506</v>
      </c>
      <c r="AL33" s="1121"/>
      <c r="AM33" s="1121"/>
      <c r="AN33" s="1122"/>
      <c r="AO33" s="300" t="s">
        <v>492</v>
      </c>
      <c r="AP33" s="300" t="s">
        <v>492</v>
      </c>
      <c r="AQ33" s="301" t="s">
        <v>492</v>
      </c>
      <c r="AR33" s="302" t="s">
        <v>492</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507</v>
      </c>
      <c r="AL34" s="1121"/>
      <c r="AM34" s="1121"/>
      <c r="AN34" s="1122"/>
      <c r="AO34" s="300" t="s">
        <v>492</v>
      </c>
      <c r="AP34" s="300" t="s">
        <v>492</v>
      </c>
      <c r="AQ34" s="301">
        <v>3</v>
      </c>
      <c r="AR34" s="302" t="s">
        <v>492</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508</v>
      </c>
      <c r="AL35" s="1121"/>
      <c r="AM35" s="1121"/>
      <c r="AN35" s="1122"/>
      <c r="AO35" s="300">
        <v>1392563</v>
      </c>
      <c r="AP35" s="300">
        <v>14869</v>
      </c>
      <c r="AQ35" s="301">
        <v>7806</v>
      </c>
      <c r="AR35" s="302">
        <v>90.5</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509</v>
      </c>
      <c r="AL36" s="1121"/>
      <c r="AM36" s="1121"/>
      <c r="AN36" s="1122"/>
      <c r="AO36" s="300">
        <v>180222</v>
      </c>
      <c r="AP36" s="300">
        <v>1924</v>
      </c>
      <c r="AQ36" s="301">
        <v>1690</v>
      </c>
      <c r="AR36" s="302">
        <v>13.8</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510</v>
      </c>
      <c r="AL37" s="1121"/>
      <c r="AM37" s="1121"/>
      <c r="AN37" s="1122"/>
      <c r="AO37" s="300">
        <v>208009</v>
      </c>
      <c r="AP37" s="300">
        <v>2221</v>
      </c>
      <c r="AQ37" s="301">
        <v>666</v>
      </c>
      <c r="AR37" s="302">
        <v>233.5</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511</v>
      </c>
      <c r="AL38" s="1124"/>
      <c r="AM38" s="1124"/>
      <c r="AN38" s="1125"/>
      <c r="AO38" s="303" t="s">
        <v>492</v>
      </c>
      <c r="AP38" s="303" t="s">
        <v>492</v>
      </c>
      <c r="AQ38" s="304">
        <v>3</v>
      </c>
      <c r="AR38" s="292" t="s">
        <v>492</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512</v>
      </c>
      <c r="AL39" s="1124"/>
      <c r="AM39" s="1124"/>
      <c r="AN39" s="1125"/>
      <c r="AO39" s="300">
        <v>-1339419</v>
      </c>
      <c r="AP39" s="300">
        <v>-14302</v>
      </c>
      <c r="AQ39" s="301">
        <v>-5822</v>
      </c>
      <c r="AR39" s="302">
        <v>145.69999999999999</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513</v>
      </c>
      <c r="AL40" s="1121"/>
      <c r="AM40" s="1121"/>
      <c r="AN40" s="1122"/>
      <c r="AO40" s="300">
        <v>-1596191</v>
      </c>
      <c r="AP40" s="300">
        <v>-17043</v>
      </c>
      <c r="AQ40" s="301">
        <v>-26710</v>
      </c>
      <c r="AR40" s="302">
        <v>-36.200000000000003</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1140891</v>
      </c>
      <c r="AP41" s="300">
        <v>12182</v>
      </c>
      <c r="AQ41" s="301">
        <v>11979</v>
      </c>
      <c r="AR41" s="302">
        <v>1.7</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514</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515</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483</v>
      </c>
      <c r="AN49" s="1115" t="s">
        <v>516</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517</v>
      </c>
      <c r="AO50" s="317" t="s">
        <v>518</v>
      </c>
      <c r="AP50" s="318" t="s">
        <v>519</v>
      </c>
      <c r="AQ50" s="319" t="s">
        <v>520</v>
      </c>
      <c r="AR50" s="320" t="s">
        <v>521</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522</v>
      </c>
      <c r="AL51" s="313"/>
      <c r="AM51" s="321">
        <v>2106144</v>
      </c>
      <c r="AN51" s="322">
        <v>22765</v>
      </c>
      <c r="AO51" s="323">
        <v>6.3</v>
      </c>
      <c r="AP51" s="324">
        <v>70329</v>
      </c>
      <c r="AQ51" s="325">
        <v>0.2</v>
      </c>
      <c r="AR51" s="326">
        <v>6.1</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523</v>
      </c>
      <c r="AM52" s="329">
        <v>1042409</v>
      </c>
      <c r="AN52" s="330">
        <v>11267</v>
      </c>
      <c r="AO52" s="331">
        <v>-5.7</v>
      </c>
      <c r="AP52" s="332">
        <v>39403</v>
      </c>
      <c r="AQ52" s="333">
        <v>9.1</v>
      </c>
      <c r="AR52" s="334">
        <v>-14.8</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524</v>
      </c>
      <c r="AL53" s="313"/>
      <c r="AM53" s="321">
        <v>3828510</v>
      </c>
      <c r="AN53" s="322">
        <v>41528</v>
      </c>
      <c r="AO53" s="323">
        <v>82.4</v>
      </c>
      <c r="AP53" s="324">
        <v>45945</v>
      </c>
      <c r="AQ53" s="325">
        <v>-34.700000000000003</v>
      </c>
      <c r="AR53" s="326">
        <v>117.1</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523</v>
      </c>
      <c r="AM54" s="329">
        <v>1987747</v>
      </c>
      <c r="AN54" s="330">
        <v>21561</v>
      </c>
      <c r="AO54" s="331">
        <v>91.4</v>
      </c>
      <c r="AP54" s="332">
        <v>25180</v>
      </c>
      <c r="AQ54" s="333">
        <v>-36.1</v>
      </c>
      <c r="AR54" s="334">
        <v>127.5</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525</v>
      </c>
      <c r="AL55" s="313"/>
      <c r="AM55" s="321">
        <v>6846929</v>
      </c>
      <c r="AN55" s="322">
        <v>74129</v>
      </c>
      <c r="AO55" s="323">
        <v>78.5</v>
      </c>
      <c r="AP55" s="324">
        <v>44475</v>
      </c>
      <c r="AQ55" s="325">
        <v>-3.2</v>
      </c>
      <c r="AR55" s="326">
        <v>81.7</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523</v>
      </c>
      <c r="AM56" s="329">
        <v>5304781</v>
      </c>
      <c r="AN56" s="330">
        <v>57433</v>
      </c>
      <c r="AO56" s="331">
        <v>166.4</v>
      </c>
      <c r="AP56" s="332">
        <v>24780</v>
      </c>
      <c r="AQ56" s="333">
        <v>-1.6</v>
      </c>
      <c r="AR56" s="334">
        <v>168</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526</v>
      </c>
      <c r="AL57" s="313"/>
      <c r="AM57" s="321">
        <v>8124352</v>
      </c>
      <c r="AN57" s="322">
        <v>87298</v>
      </c>
      <c r="AO57" s="323">
        <v>17.8</v>
      </c>
      <c r="AP57" s="324">
        <v>45982</v>
      </c>
      <c r="AQ57" s="325">
        <v>3.4</v>
      </c>
      <c r="AR57" s="326">
        <v>14.4</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523</v>
      </c>
      <c r="AM58" s="329">
        <v>7165266</v>
      </c>
      <c r="AN58" s="330">
        <v>76992</v>
      </c>
      <c r="AO58" s="331">
        <v>34.1</v>
      </c>
      <c r="AP58" s="332">
        <v>25583</v>
      </c>
      <c r="AQ58" s="333">
        <v>3.2</v>
      </c>
      <c r="AR58" s="334">
        <v>30.9</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527</v>
      </c>
      <c r="AL59" s="313"/>
      <c r="AM59" s="321">
        <v>3618670</v>
      </c>
      <c r="AN59" s="322">
        <v>38638</v>
      </c>
      <c r="AO59" s="323">
        <v>-55.7</v>
      </c>
      <c r="AP59" s="324">
        <v>50538</v>
      </c>
      <c r="AQ59" s="325">
        <v>9.9</v>
      </c>
      <c r="AR59" s="326">
        <v>-65.599999999999994</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523</v>
      </c>
      <c r="AM60" s="329">
        <v>1847721</v>
      </c>
      <c r="AN60" s="330">
        <v>19729</v>
      </c>
      <c r="AO60" s="331">
        <v>-74.400000000000006</v>
      </c>
      <c r="AP60" s="332">
        <v>29053</v>
      </c>
      <c r="AQ60" s="333">
        <v>13.6</v>
      </c>
      <c r="AR60" s="334">
        <v>-88</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528</v>
      </c>
      <c r="AL61" s="335"/>
      <c r="AM61" s="336">
        <v>4904921</v>
      </c>
      <c r="AN61" s="337">
        <v>52872</v>
      </c>
      <c r="AO61" s="338">
        <v>25.9</v>
      </c>
      <c r="AP61" s="339">
        <v>51454</v>
      </c>
      <c r="AQ61" s="340">
        <v>-4.9000000000000004</v>
      </c>
      <c r="AR61" s="326">
        <v>30.8</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523</v>
      </c>
      <c r="AM62" s="329">
        <v>3469585</v>
      </c>
      <c r="AN62" s="330">
        <v>37396</v>
      </c>
      <c r="AO62" s="331">
        <v>42.4</v>
      </c>
      <c r="AP62" s="332">
        <v>28800</v>
      </c>
      <c r="AQ62" s="333">
        <v>-2.4</v>
      </c>
      <c r="AR62" s="334">
        <v>44.8</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x0lL/JoJjvS0PTERJkKsCwUHwdZYcipufkZXz3URm+QYzheCuuf9NZ0JdcCcVlP2LGVu3YKQIA/vjMufIrp6Cg==" saltValue="oTioW9Dr/WFxH2DBXu8xX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election activeCell="BA18" sqref="BA18"/>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480</v>
      </c>
    </row>
    <row r="121" spans="125:125" ht="13.5" hidden="1" customHeight="1" x14ac:dyDescent="0.15">
      <c r="DU121" s="247"/>
    </row>
  </sheetData>
  <sheetProtection algorithmName="SHA-512" hashValue="qtLT55hNQRsusQPhiL3/FPK//5i94Jg/PRtZVheXnm7jQO9kI38oQyausK5kX2llRXmZEMFSwZ7Ifz6x9F36Fg==" saltValue="GsnoaBp+BlxpnHhJzB7cY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130" zoomScaleNormal="130" zoomScaleSheetLayoutView="55" workbookViewId="0">
      <selection activeCell="CS88" sqref="CS88"/>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480</v>
      </c>
    </row>
  </sheetData>
  <sheetProtection algorithmName="SHA-512" hashValue="NtCphOU+MW37acceVdgjUya7nymAqElFGgLchge0q+tMBjnpGH1iiEgcNPjcw5XmrU2IHqBN51jXoS3BmUlZrw==" saltValue="jPM3p0Q/+Ruh4DmxNf5+H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39" t="s">
        <v>3</v>
      </c>
      <c r="D47" s="1139"/>
      <c r="E47" s="1140"/>
      <c r="F47" s="11">
        <v>15.15</v>
      </c>
      <c r="G47" s="12">
        <v>17.3</v>
      </c>
      <c r="H47" s="12">
        <v>20.37</v>
      </c>
      <c r="I47" s="12">
        <v>18.329999999999998</v>
      </c>
      <c r="J47" s="13">
        <v>16.93</v>
      </c>
    </row>
    <row r="48" spans="2:10" ht="57.75" customHeight="1" x14ac:dyDescent="0.15">
      <c r="B48" s="14"/>
      <c r="C48" s="1141" t="s">
        <v>4</v>
      </c>
      <c r="D48" s="1141"/>
      <c r="E48" s="1142"/>
      <c r="F48" s="15">
        <v>9.8800000000000008</v>
      </c>
      <c r="G48" s="16">
        <v>14.15</v>
      </c>
      <c r="H48" s="16">
        <v>16.420000000000002</v>
      </c>
      <c r="I48" s="16">
        <v>12.59</v>
      </c>
      <c r="J48" s="17">
        <v>15.76</v>
      </c>
    </row>
    <row r="49" spans="2:10" ht="57.75" customHeight="1" thickBot="1" x14ac:dyDescent="0.2">
      <c r="B49" s="18"/>
      <c r="C49" s="1143" t="s">
        <v>5</v>
      </c>
      <c r="D49" s="1143"/>
      <c r="E49" s="1144"/>
      <c r="F49" s="19">
        <v>4.58</v>
      </c>
      <c r="G49" s="20">
        <v>7.01</v>
      </c>
      <c r="H49" s="20">
        <v>5.6</v>
      </c>
      <c r="I49" s="20" t="s">
        <v>535</v>
      </c>
      <c r="J49" s="21">
        <v>2.77</v>
      </c>
    </row>
    <row r="50" spans="2:10" x14ac:dyDescent="0.15"/>
  </sheetData>
  <sheetProtection algorithmName="SHA-512" hashValue="tioZoafhqFJ0lRsUOt6nvbzs7d3N7B0Y4+uuaWaOd2/ibilRVP3WnEcMSkdun0ngnk7MlDI3fdhfvJpt+/xfJQ==" saltValue="pqMRo/vwpbPJMl65uuhcW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八潮市048</cp:lastModifiedBy>
  <cp:lastPrinted>2026-03-12T08:01:00Z</cp:lastPrinted>
  <dcterms:created xsi:type="dcterms:W3CDTF">2026-02-23T05:29:37Z</dcterms:created>
  <dcterms:modified xsi:type="dcterms:W3CDTF">2026-03-18T05:09:22Z</dcterms:modified>
  <cp:category/>
</cp:coreProperties>
</file>