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一般\00 庶務\03庁外照会・回答・通知\財政担当・税制担当\財政状況資料集　H２２～（紙ベースは、別ドッジファイルに保存）\R6決算\04　県へ回答\"/>
    </mc:Choice>
  </mc:AlternateContent>
  <xr:revisionPtr revIDLastSave="0" documentId="13_ncr:1_{1CCFB867-8405-426C-B749-E3F03097AE80}"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 r="BW40" i="10" s="1"/>
  <c r="CO34" i="10" l="1"/>
</calcChain>
</file>

<file path=xl/sharedStrings.xml><?xml version="1.0" encoding="utf-8"?>
<sst xmlns="http://schemas.openxmlformats.org/spreadsheetml/2006/main" count="1067" uniqueCount="562">
  <si>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</si>
  <si>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</si>
  <si>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</si>
  <si>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</si>
  <si>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</si>
  <si>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</si>
  <si>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</si>
  <si>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</si>
  <si>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</si>
  <si>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</si>
  <si>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</si>
  <si>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</si>
  <si>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</si>
  <si>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</si>
  <si>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</si>
  <si>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</si>
  <si>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</si>
  <si>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</si>
  <si>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</si>
  <si>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</si>
  <si>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</si>
  <si>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</si>
  <si>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</si>
  <si>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</si>
  <si>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</si>
  <si>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</si>
  <si>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</si>
  <si>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</si>
  <si>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</si>
  <si>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</si>
  <si>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</si>
  <si>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</si>
  <si>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</si>
  <si>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</si>
  <si>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</si>
  <si>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</si>
  <si>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</si>
  <si>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</si>
  <si>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</si>
  <si>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</si>
  <si>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</si>
  <si>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</si>
  <si>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</si>
  <si>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</si>
  <si>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</si>
  <si>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</si>
  <si>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</si>
  <si>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</si>
  <si>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</si>
  <si>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</si>
  <si>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</si>
  <si>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</si>
  <si>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</si>
  <si>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</si>
  <si>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</si>
  <si>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</si>
  <si>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</si>
  <si>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</si>
  <si>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</si>
  <si>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</si>
  <si>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</si>
  <si>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</si>
  <si>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</si>
  <si>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</si>
  <si>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</si>
  <si>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</si>
  <si>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</si>
  <si>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</si>
  <si>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</si>
  <si>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</si>
  <si>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</si>
  <si>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</si>
  <si>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</si>
  <si>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</si>
  <si>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</si>
  <si>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</si>
  <si>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</si>
  <si>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</si>
  <si>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</si>
  <si>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</si>
  <si>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</si>
  <si>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</si>
  <si>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</si>
  <si>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</si>
  <si>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</si>
  <si>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</si>
  <si>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</si>
  <si>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</si>
  <si>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</si>
  <si>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</si>
  <si>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</si>
  <si>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</si>
  <si>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</si>
  <si>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</si>
  <si>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新座市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</si>
  <si>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</si>
  <si>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</si>
  <si>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</si>
  <si>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</si>
  <si>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</si>
  <si>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</si>
  <si>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</si>
  <si>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</si>
  <si>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</si>
  <si>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</si>
  <si>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</si>
  <si>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</si>
  <si>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</si>
  <si>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</si>
  <si>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</si>
  <si>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</si>
  <si>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</si>
  <si>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</si>
  <si>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</si>
  <si>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</si>
  <si>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</si>
  <si>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</si>
  <si>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</si>
  <si>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</si>
  <si>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</si>
  <si>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</si>
  <si>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</si>
  <si>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</si>
  <si>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</si>
  <si>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</si>
  <si>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</si>
  <si>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</si>
  <si>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</si>
  <si>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</si>
  <si>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</si>
  <si>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</si>
  <si>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</si>
  <si>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</si>
  <si>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</si>
  <si>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</si>
  <si>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</si>
  <si>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</si>
  <si>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</si>
  <si>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</si>
  <si>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</si>
  <si>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</si>
  <si>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</si>
  <si>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</si>
  <si>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</si>
  <si>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</si>
  <si>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</si>
  <si>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</si>
  <si>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</si>
  <si>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</si>
  <si>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</si>
  <si>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</si>
  <si>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</si>
  <si>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</si>
  <si>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</si>
  <si>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</si>
  <si>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</si>
  <si>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</si>
  <si>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</si>
  <si>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</si>
  <si>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</si>
  <si>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</si>
  <si>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</si>
  <si>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</si>
  <si>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</si>
  <si>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</si>
  <si>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</si>
  <si>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</si>
  <si>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</si>
  <si>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</si>
  <si>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</si>
  <si>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</si>
  <si>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</si>
  <si>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</si>
  <si>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</si>
  <si>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</si>
  <si>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</si>
  <si>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</si>
  <si>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</si>
  <si>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</si>
  <si>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</si>
  <si>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</si>
  <si>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</si>
  <si>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</si>
  <si>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</si>
  <si>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</si>
  <si>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</si>
  <si>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</si>
  <si>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</si>
  <si>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</si>
  <si>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</si>
  <si>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</si>
  <si>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</si>
  <si>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</si>
  <si>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</si>
  <si>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</si>
  <si>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</si>
  <si>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</si>
  <si>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</si>
  <si>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</si>
  <si>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</si>
  <si>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</si>
  <si>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</si>
  <si>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</si>
  <si>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埼玉県新座市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</si>
  <si>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</si>
  <si>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</si>
  <si>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</si>
  <si>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</si>
  <si>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</si>
  <si>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</si>
  <si>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</si>
  <si>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</si>
  <si>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</si>
  <si>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</si>
  <si>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</si>
  <si>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</si>
  <si>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</si>
  <si>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</si>
  <si>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</si>
  <si>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</si>
  <si>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</si>
  <si>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</si>
  <si>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</si>
  <si>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</si>
  <si>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</si>
  <si>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</si>
  <si>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</si>
  <si>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</si>
  <si>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</si>
  <si>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</si>
  <si>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</si>
  <si>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</si>
  <si>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</si>
  <si>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</si>
  <si>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</si>
  <si>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</si>
  <si>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</si>
  <si>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</si>
  <si>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</si>
  <si>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</si>
  <si>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</si>
  <si>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</si>
  <si>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</si>
  <si>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</si>
  <si>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</si>
  <si>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</si>
  <si>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</si>
  <si>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</si>
  <si>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</si>
  <si>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</si>
  <si>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</si>
  <si>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</si>
  <si>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</si>
  <si>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</si>
  <si>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</si>
  <si>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</si>
  <si>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</si>
  <si>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</si>
  <si>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</si>
  <si>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</si>
  <si>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</si>
  <si>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</si>
  <si>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</si>
  <si>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</si>
  <si>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</si>
  <si>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</si>
  <si>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</si>
  <si>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</si>
  <si>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</si>
  <si>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</si>
  <si>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</si>
  <si>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</si>
  <si>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</si>
  <si>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</si>
  <si>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</si>
  <si>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</si>
  <si>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</si>
  <si>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</si>
  <si>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</si>
  <si>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</si>
  <si>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</si>
  <si>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</si>
  <si>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</si>
  <si>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</si>
  <si>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</si>
  <si>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</si>
  <si>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</si>
  <si>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</si>
  <si>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</si>
  <si>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</si>
  <si>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</si>
  <si>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</si>
  <si>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</si>
  <si>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</si>
  <si>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</si>
  <si>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</si>
  <si>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</si>
  <si>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</si>
  <si>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</si>
  <si>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</si>
  <si>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</si>
  <si>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</si>
  <si>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</si>
  <si>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</si>
  <si>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</si>
  <si>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</si>
  <si>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</si>
  <si>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</si>
  <si>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</si>
  <si>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</si>
  <si>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</si>
  <si>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</si>
  <si>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</si>
  <si>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</si>
  <si>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</si>
  <si>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</si>
  <si>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</si>
  <si>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</si>
  <si>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</si>
  <si>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</si>
  <si>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</si>
  <si>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</si>
  <si>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</si>
  <si>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</si>
  <si>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</si>
  <si>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</si>
  <si>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</si>
  <si>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</si>
  <si>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</si>
  <si>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</si>
  <si>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</si>
  <si>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</si>
  <si>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</si>
  <si>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</si>
  <si>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</si>
  <si>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</si>
  <si>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</si>
  <si>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</si>
  <si>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</si>
  <si>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</si>
  <si>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</si>
  <si>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</si>
  <si>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</si>
  <si>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</si>
  <si>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</si>
  <si>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</si>
  <si>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</si>
  <si>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</si>
  <si>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</si>
  <si>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</si>
  <si>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</si>
  <si>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</si>
  <si>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</si>
  <si>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</si>
  <si>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埼玉県新座市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</si>
  <si>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</si>
  <si>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</si>
  <si>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</si>
  <si>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</si>
  <si>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</si>
  <si>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</si>
  <si>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</si>
  <si>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</si>
  <si>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</si>
  <si>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</si>
  <si>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</si>
  <si>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</si>
  <si>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</si>
  <si>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</si>
  <si>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</si>
  <si>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</si>
  <si>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</si>
  <si>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</si>
  <si>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</si>
  <si>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</si>
  <si>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新座都市計画事業新座駅北口土地区画整理事業特別会計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</si>
  <si>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</si>
  <si>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</si>
  <si>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</si>
  <si>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</si>
  <si>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</si>
  <si>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</si>
  <si>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</si>
  <si>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</si>
  <si>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</si>
  <si>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</si>
  <si>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</si>
  <si>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</si>
  <si>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</si>
  <si>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</si>
  <si>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</si>
  <si>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</si>
  <si>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</si>
  <si>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</si>
  <si>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</si>
  <si>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</si>
  <si>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</si>
  <si>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</si>
  <si>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</si>
  <si>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</si>
  <si>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</si>
  <si>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</si>
  <si>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</si>
  <si>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</si>
  <si>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</si>
  <si>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</si>
  <si>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</si>
  <si>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</si>
  <si>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</si>
  <si>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</si>
  <si>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</si>
  <si>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</si>
  <si>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</si>
  <si>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</si>
  <si>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</si>
  <si>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</si>
  <si>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</si>
  <si>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</si>
  <si>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</si>
  <si>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</si>
  <si>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</si>
  <si>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</si>
  <si>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</si>
  <si>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</si>
  <si>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</si>
  <si>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</si>
  <si>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</si>
  <si>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</si>
  <si>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</si>
  <si>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</si>
  <si>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</si>
  <si>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</si>
  <si>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</si>
  <si>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</si>
  <si>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</si>
  <si>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</si>
  <si>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</si>
  <si>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</si>
  <si>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</si>
  <si>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</si>
  <si>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</si>
  <si>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</si>
  <si>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</si>
  <si>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</si>
  <si>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</si>
  <si>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</si>
  <si>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</si>
  <si>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</si>
  <si>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</si>
  <si>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</si>
  <si>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</si>
  <si>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</si>
  <si>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</si>
  <si>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</si>
  <si>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</si>
  <si>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</si>
  <si>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</si>
  <si>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</si>
  <si>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</si>
  <si>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</si>
  <si>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</si>
  <si>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</si>
  <si>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</si>
  <si>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</si>
  <si>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</si>
  <si>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</si>
  <si>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</si>
  <si>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</si>
  <si>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</si>
  <si>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</si>
  <si>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</si>
  <si>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</si>
  <si>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</si>
  <si>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</si>
  <si>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</si>
  <si>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</si>
  <si>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</si>
  <si>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</si>
  <si>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</si>
  <si>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</si>
  <si>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</si>
  <si>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</si>
  <si>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</si>
  <si>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</si>
  <si>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</si>
  <si>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</si>
  <si>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</si>
  <si>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</si>
  <si>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</si>
  <si>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</si>
  <si>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</si>
  <si>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</si>
  <si>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</si>
  <si>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</si>
  <si>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</si>
  <si>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</si>
  <si>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</si>
  <si>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</si>
  <si>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</si>
  <si>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</si>
  <si>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</si>
  <si>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</si>
  <si>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</si>
  <si>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</si>
  <si>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</si>
  <si>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</si>
  <si>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</si>
  <si>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</si>
  <si>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</si>
  <si>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</si>
  <si>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</si>
  <si>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</si>
  <si>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</si>
  <si>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</si>
  <si>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</si>
  <si>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</si>
  <si>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</si>
  <si>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</si>
  <si>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</si>
  <si>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</si>
  <si>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</si>
  <si>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</si>
  <si>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</si>
  <si>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</si>
  <si>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</si>
  <si>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</si>
  <si>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</si>
  <si>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</si>
  <si>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</si>
  <si>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</si>
  <si>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3.91</t>
  </si>
  <si>
    <t>▲ 4.02</t>
  </si>
  <si>
    <t>▲ 1.78</t>
  </si>
  <si>
    <t>水道事業会計</t>
  </si>
  <si>
    <t>一般会計</t>
  </si>
  <si>
    <t>公共下水道事業会計</t>
  </si>
  <si>
    <t>国民健康保険事業特別会計</t>
  </si>
  <si>
    <t>介護保険事業特別会計</t>
  </si>
  <si>
    <t>後期高齢者医療事業特別会計</t>
  </si>
  <si>
    <t>新座都市計画事業新座駅北口土地区画整理事業特別会計</t>
  </si>
  <si>
    <t>その他会計（赤字）</t>
  </si>
  <si>
    <t>その他会計（黒字）</t>
  </si>
  <si>
    <t>R02</t>
    <phoneticPr fontId="5"/>
  </si>
  <si>
    <t>R03</t>
    <phoneticPr fontId="5"/>
  </si>
  <si>
    <t>R04</t>
    <phoneticPr fontId="5"/>
  </si>
  <si>
    <t>R05</t>
    <phoneticPr fontId="5"/>
  </si>
  <si>
    <t>R06</t>
    <phoneticPr fontId="5"/>
  </si>
  <si>
    <t>朝霞地区一部事務組合(一般会計）</t>
    <rPh sb="0" eb="2">
      <t>アサカ</t>
    </rPh>
    <rPh sb="2" eb="4">
      <t>チク</t>
    </rPh>
    <rPh sb="4" eb="6">
      <t>イチブ</t>
    </rPh>
    <rPh sb="6" eb="8">
      <t>ジム</t>
    </rPh>
    <rPh sb="8" eb="10">
      <t>クミアイ</t>
    </rPh>
    <rPh sb="11" eb="13">
      <t>イッパン</t>
    </rPh>
    <rPh sb="13" eb="15">
      <t>カイケイ</t>
    </rPh>
    <phoneticPr fontId="2"/>
  </si>
  <si>
    <t>志木地区衛生組合（一般会計）</t>
    <rPh sb="0" eb="2">
      <t>シキ</t>
    </rPh>
    <rPh sb="2" eb="4">
      <t>チク</t>
    </rPh>
    <rPh sb="4" eb="6">
      <t>エイセイ</t>
    </rPh>
    <rPh sb="6" eb="8">
      <t>クミアイ</t>
    </rPh>
    <rPh sb="9" eb="11">
      <t>イッパン</t>
    </rPh>
    <rPh sb="11" eb="13">
      <t>カイケイ</t>
    </rPh>
    <phoneticPr fontId="2"/>
  </si>
  <si>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2"/>
  </si>
  <si>
    <t>埼玉県後期高齢者医療広域連合（後期高齢者医療事業特別会計）</t>
    <rPh sb="0" eb="3">
      <t>サイタマケン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</si>
  <si>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埼玉県市町村総合事務組合（一般会計）</t>
    <rPh sb="0" eb="3">
      <t>サイタマケン</t>
    </rPh>
    <rPh sb="3" eb="6">
      <t>シチョウソン</t>
    </rPh>
    <rPh sb="6" eb="8">
      <t>ソウゴウ</t>
    </rPh>
    <rPh sb="8" eb="10">
      <t>ジム</t>
    </rPh>
    <rPh sb="10" eb="12">
      <t>クミアイ</t>
    </rPh>
    <rPh sb="13" eb="17">
      <t>イッパンカイケイ</t>
    </rPh>
    <phoneticPr fontId="2"/>
  </si>
  <si>
    <t>埼玉県市町村総合事務組合（交通災害共済事業特別会計）</t>
    <rPh sb="0" eb="3">
      <t>サイタマケン</t>
    </rPh>
    <rPh sb="3" eb="6">
      <t>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2"/>
  </si>
  <si>
    <t>彩の国さいたまづくり広域連合</t>
    <rPh sb="0" eb="1">
      <t>サイ</t>
    </rPh>
    <rPh sb="2" eb="3">
      <t>クニ</t>
    </rPh>
    <rPh sb="10" eb="12">
      <t>コウイキ</t>
    </rPh>
    <rPh sb="12" eb="14">
      <t>レンゴウ</t>
    </rPh>
    <phoneticPr fontId="2"/>
  </si>
  <si>
    <t>新座市スポーツ協会</t>
    <rPh sb="0" eb="3">
      <t>ニイザシ</t>
    </rPh>
    <rPh sb="7" eb="9">
      <t>キョウカイ</t>
    </rPh>
    <phoneticPr fontId="2"/>
  </si>
  <si>
    <t>学校施設整備基金</t>
    <rPh sb="0" eb="2">
      <t>ガッコウ</t>
    </rPh>
    <rPh sb="2" eb="4">
      <t>シセツ</t>
    </rPh>
    <rPh sb="4" eb="6">
      <t>セイビ</t>
    </rPh>
    <rPh sb="6" eb="8">
      <t>キキン</t>
    </rPh>
    <phoneticPr fontId="5"/>
  </si>
  <si>
    <t>墓園管理基金</t>
    <rPh sb="0" eb="2">
      <t>ボエン</t>
    </rPh>
    <rPh sb="2" eb="4">
      <t>カンリ</t>
    </rPh>
    <rPh sb="4" eb="6">
      <t>キキン</t>
    </rPh>
    <phoneticPr fontId="38"/>
  </si>
  <si>
    <t>都市高速鉄道１２号線建設促進基金</t>
    <rPh sb="0" eb="2">
      <t>トシ</t>
    </rPh>
    <rPh sb="2" eb="4">
      <t>コウソク</t>
    </rPh>
    <rPh sb="4" eb="6">
      <t>テツドウ</t>
    </rPh>
    <rPh sb="8" eb="9">
      <t>ゴウ</t>
    </rPh>
    <rPh sb="9" eb="10">
      <t>セン</t>
    </rPh>
    <rPh sb="10" eb="12">
      <t>ケンセツ</t>
    </rPh>
    <rPh sb="12" eb="14">
      <t>ソクシン</t>
    </rPh>
    <rPh sb="14" eb="16">
      <t>キキン</t>
    </rPh>
    <phoneticPr fontId="38"/>
  </si>
  <si>
    <t>新座グリーンスマイル基金</t>
    <rPh sb="0" eb="2">
      <t>ニイザ</t>
    </rPh>
    <rPh sb="10" eb="12">
      <t>キキン</t>
    </rPh>
    <phoneticPr fontId="38"/>
  </si>
  <si>
    <t>青少年教育振興基金</t>
    <rPh sb="0" eb="3">
      <t>セイショウネン</t>
    </rPh>
    <rPh sb="3" eb="5">
      <t>キョウイク</t>
    </rPh>
    <rPh sb="5" eb="7">
      <t>シンコウ</t>
    </rPh>
    <rPh sb="7" eb="9">
      <t>キキン</t>
    </rPh>
    <phoneticPr fontId="38"/>
  </si>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</sst>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2505-49CD-A9EE-31607BB981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24087</c:v>
                </c:pt>
                <c:pt idx="1">
                  <c:v>13356</c:v>
                </c:pt>
                <c:pt idx="2">
                  <c:v>17476</c:v>
                </c:pt>
                <c:pt idx="3">
                  <c:v>31669</c:v>
                </c:pt>
                <c:pt idx="4">
                  <c:v>31066</c:v>
                </c:pt>
              </c:numCache>
            </c:numRef>
          </c:val>
          <c:smooth val="0"/>
          <c:extLst>
            <c:ext xmlns:c16="http://schemas.microsoft.com/office/drawing/2014/chart" uri="{C3380CC4-5D6E-409C-BE32-E72D297353CC}">
              <c16:uniqueId val="{00000001-2505-49CD-A9EE-31607BB981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10.79</c:v>
                </c:pt>
                <c:pt idx="1">
                  <c:v>10.36</c:v>
                </c:pt>
                <c:pt idx="2">
                  <c:v>7.2</c:v>
                </c:pt>
                <c:pt idx="3">
                  <c:v>5.46</c:v>
                </c:pt>
                <c:pt idx="4">
                  <c:v>6.62</c:v>
                </c:pt>
              </c:numCache>
            </c:numRef>
          </c:val>
          <c:extLst>
            <c:ext xmlns:c16="http://schemas.microsoft.com/office/drawing/2014/chart" uri="{C3380CC4-5D6E-409C-BE32-E72D297353CC}">
              <c16:uniqueId val="{00000000-06CE-4961-846B-66D4A3312C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9.67</c:v>
                </c:pt>
                <c:pt idx="1">
                  <c:v>23.36</c:v>
                </c:pt>
                <c:pt idx="2">
                  <c:v>23.06</c:v>
                </c:pt>
                <c:pt idx="3">
                  <c:v>20.32</c:v>
                </c:pt>
                <c:pt idx="4">
                  <c:v>16.670000000000002</c:v>
                </c:pt>
              </c:numCache>
            </c:numRef>
          </c:val>
          <c:extLst>
            <c:ext xmlns:c16="http://schemas.microsoft.com/office/drawing/2014/chart" uri="{C3380CC4-5D6E-409C-BE32-E72D297353CC}">
              <c16:uniqueId val="{00000001-06CE-4961-846B-66D4A3312C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7.25</c:v>
                </c:pt>
                <c:pt idx="1">
                  <c:v>14.4</c:v>
                </c:pt>
                <c:pt idx="2">
                  <c:v>-3.91</c:v>
                </c:pt>
                <c:pt idx="3">
                  <c:v>-4.0199999999999996</c:v>
                </c:pt>
                <c:pt idx="4">
                  <c:v>-1.78</c:v>
                </c:pt>
              </c:numCache>
            </c:numRef>
          </c:val>
          <c:smooth val="0"/>
          <c:extLst>
            <c:ext xmlns:c16="http://schemas.microsoft.com/office/drawing/2014/chart" uri="{C3380CC4-5D6E-409C-BE32-E72D297353CC}">
              <c16:uniqueId val="{00000002-06CE-4961-846B-66D4A3312C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0.11</c:v>
                </c:pt>
                <c:pt idx="4">
                  <c:v>#N/A</c:v>
                </c:pt>
                <c:pt idx="5">
                  <c:v>0.09</c:v>
                </c:pt>
                <c:pt idx="6">
                  <c:v>0</c:v>
                </c:pt>
                <c:pt idx="7">
                  <c:v>0</c:v>
                </c:pt>
                <c:pt idx="8">
                  <c:v>0</c:v>
                </c:pt>
                <c:pt idx="9">
                  <c:v>0</c:v>
                </c:pt>
              </c:numCache>
            </c:numRef>
          </c:val>
          <c:extLst>
            <c:ext xmlns:c16="http://schemas.microsoft.com/office/drawing/2014/chart" uri="{C3380CC4-5D6E-409C-BE32-E72D297353CC}">
              <c16:uniqueId val="{00000000-0EA3-4B87-B624-4641C5F025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3-4B87-B624-4641C5F025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A3-4B87-B624-4641C5F02512}"/>
            </c:ext>
          </c:extLst>
        </c:ser>
        <c:ser>
          <c:idx val="3"/>
          <c:order val="3"/>
          <c:tx>
            <c:strRef>
              <c:f>データシート!$A$30</c:f>
              <c:strCache>
                <c:ptCount val="1"/>
                <c:pt idx="0">
                  <c:v>新座都市計画事業新座駅北口土地区画整理事業特別会計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0.05</c:v>
                </c:pt>
                <c:pt idx="4">
                  <c:v>#N/A</c:v>
                </c:pt>
                <c:pt idx="5">
                  <c:v>0.27</c:v>
                </c:pt>
                <c:pt idx="6">
                  <c:v>#N/A</c:v>
                </c:pt>
                <c:pt idx="7">
                  <c:v>0.03</c:v>
                </c:pt>
                <c:pt idx="8">
                  <c:v>#N/A</c:v>
                </c:pt>
                <c:pt idx="9">
                  <c:v>0.04</c:v>
                </c:pt>
              </c:numCache>
            </c:numRef>
          </c:val>
          <c:extLst>
            <c:ext xmlns:c16="http://schemas.microsoft.com/office/drawing/2014/chart" uri="{C3380CC4-5D6E-409C-BE32-E72D297353CC}">
              <c16:uniqueId val="{00000003-0EA3-4B87-B624-4641C5F0251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0.21</c:v>
                </c:pt>
                <c:pt idx="4">
                  <c:v>#N/A</c:v>
                </c:pt>
                <c:pt idx="5">
                  <c:v>0.24</c:v>
                </c:pt>
                <c:pt idx="6">
                  <c:v>#N/A</c:v>
                </c:pt>
                <c:pt idx="7">
                  <c:v>0.24</c:v>
                </c:pt>
                <c:pt idx="8">
                  <c:v>#N/A</c:v>
                </c:pt>
                <c:pt idx="9">
                  <c:v>0.27</c:v>
                </c:pt>
              </c:numCache>
            </c:numRef>
          </c:val>
          <c:extLst>
            <c:ext xmlns:c16="http://schemas.microsoft.com/office/drawing/2014/chart" uri="{C3380CC4-5D6E-409C-BE32-E72D297353CC}">
              <c16:uniqueId val="{00000004-0EA3-4B87-B624-4641C5F0251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1.1399999999999999</c:v>
                </c:pt>
                <c:pt idx="2">
                  <c:v>#N/A</c:v>
                </c:pt>
                <c:pt idx="3">
                  <c:v>0.85</c:v>
                </c:pt>
                <c:pt idx="4">
                  <c:v>#N/A</c:v>
                </c:pt>
                <c:pt idx="5">
                  <c:v>1.43</c:v>
                </c:pt>
                <c:pt idx="6">
                  <c:v>#N/A</c:v>
                </c:pt>
                <c:pt idx="7">
                  <c:v>1.3</c:v>
                </c:pt>
                <c:pt idx="8">
                  <c:v>#N/A</c:v>
                </c:pt>
                <c:pt idx="9">
                  <c:v>0.44</c:v>
                </c:pt>
              </c:numCache>
            </c:numRef>
          </c:val>
          <c:extLst>
            <c:ext xmlns:c16="http://schemas.microsoft.com/office/drawing/2014/chart" uri="{C3380CC4-5D6E-409C-BE32-E72D297353CC}">
              <c16:uniqueId val="{00000005-0EA3-4B87-B624-4641C5F0251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1.37</c:v>
                </c:pt>
                <c:pt idx="2">
                  <c:v>#N/A</c:v>
                </c:pt>
                <c:pt idx="3">
                  <c:v>1.02</c:v>
                </c:pt>
                <c:pt idx="4">
                  <c:v>#N/A</c:v>
                </c:pt>
                <c:pt idx="5">
                  <c:v>0.84</c:v>
                </c:pt>
                <c:pt idx="6">
                  <c:v>#N/A</c:v>
                </c:pt>
                <c:pt idx="7">
                  <c:v>0.75</c:v>
                </c:pt>
                <c:pt idx="8">
                  <c:v>#N/A</c:v>
                </c:pt>
                <c:pt idx="9">
                  <c:v>0.46</c:v>
                </c:pt>
              </c:numCache>
            </c:numRef>
          </c:val>
          <c:extLst>
            <c:ext xmlns:c16="http://schemas.microsoft.com/office/drawing/2014/chart" uri="{C3380CC4-5D6E-409C-BE32-E72D297353CC}">
              <c16:uniqueId val="{00000006-0EA3-4B87-B624-4641C5F0251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c:v>
                </c:pt>
                <c:pt idx="2">
                  <c:v>#N/A</c:v>
                </c:pt>
                <c:pt idx="3">
                  <c:v>2.2999999999999998</c:v>
                </c:pt>
                <c:pt idx="4">
                  <c:v>#N/A</c:v>
                </c:pt>
                <c:pt idx="5">
                  <c:v>2.87</c:v>
                </c:pt>
                <c:pt idx="6">
                  <c:v>#N/A</c:v>
                </c:pt>
                <c:pt idx="7">
                  <c:v>3.41</c:v>
                </c:pt>
                <c:pt idx="8">
                  <c:v>#N/A</c:v>
                </c:pt>
                <c:pt idx="9">
                  <c:v>3.47</c:v>
                </c:pt>
              </c:numCache>
            </c:numRef>
          </c:val>
          <c:extLst>
            <c:ext xmlns:c16="http://schemas.microsoft.com/office/drawing/2014/chart" uri="{C3380CC4-5D6E-409C-BE32-E72D297353CC}">
              <c16:uniqueId val="{00000007-0EA3-4B87-B624-4641C5F0251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10.33</c:v>
                </c:pt>
                <c:pt idx="2">
                  <c:v>#N/A</c:v>
                </c:pt>
                <c:pt idx="3">
                  <c:v>10.19</c:v>
                </c:pt>
                <c:pt idx="4">
                  <c:v>#N/A</c:v>
                </c:pt>
                <c:pt idx="5">
                  <c:v>6.83</c:v>
                </c:pt>
                <c:pt idx="6">
                  <c:v>#N/A</c:v>
                </c:pt>
                <c:pt idx="7">
                  <c:v>5.42</c:v>
                </c:pt>
                <c:pt idx="8">
                  <c:v>#N/A</c:v>
                </c:pt>
                <c:pt idx="9">
                  <c:v>6.57</c:v>
                </c:pt>
              </c:numCache>
            </c:numRef>
          </c:val>
          <c:extLst>
            <c:ext xmlns:c16="http://schemas.microsoft.com/office/drawing/2014/chart" uri="{C3380CC4-5D6E-409C-BE32-E72D297353CC}">
              <c16:uniqueId val="{00000008-0EA3-4B87-B624-4641C5F0251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7.56</c:v>
                </c:pt>
                <c:pt idx="2">
                  <c:v>#N/A</c:v>
                </c:pt>
                <c:pt idx="3">
                  <c:v>7.93</c:v>
                </c:pt>
                <c:pt idx="4">
                  <c:v>#N/A</c:v>
                </c:pt>
                <c:pt idx="5">
                  <c:v>7.53</c:v>
                </c:pt>
                <c:pt idx="6">
                  <c:v>#N/A</c:v>
                </c:pt>
                <c:pt idx="7">
                  <c:v>6.67</c:v>
                </c:pt>
                <c:pt idx="8">
                  <c:v>#N/A</c:v>
                </c:pt>
                <c:pt idx="9">
                  <c:v>7.42</c:v>
                </c:pt>
              </c:numCache>
            </c:numRef>
          </c:val>
          <c:extLst>
            <c:ext xmlns:c16="http://schemas.microsoft.com/office/drawing/2014/chart" uri="{C3380CC4-5D6E-409C-BE32-E72D297353CC}">
              <c16:uniqueId val="{00000009-0EA3-4B87-B624-4641C5F025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3853</c:v>
                </c:pt>
                <c:pt idx="5">
                  <c:v>3959</c:v>
                </c:pt>
                <c:pt idx="8">
                  <c:v>3994</c:v>
                </c:pt>
                <c:pt idx="11">
                  <c:v>3971</c:v>
                </c:pt>
                <c:pt idx="14">
                  <c:v>3745</c:v>
                </c:pt>
              </c:numCache>
            </c:numRef>
          </c:val>
          <c:extLst>
            <c:ext xmlns:c16="http://schemas.microsoft.com/office/drawing/2014/chart" uri="{C3380CC4-5D6E-409C-BE32-E72D297353CC}">
              <c16:uniqueId val="{00000000-DF0F-46A2-B385-DE404DA5C4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0F-46A2-B385-DE404DA5C4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15</c:v>
                </c:pt>
                <c:pt idx="6">
                  <c:v>0</c:v>
                </c:pt>
                <c:pt idx="9">
                  <c:v>0</c:v>
                </c:pt>
                <c:pt idx="12">
                  <c:v>0</c:v>
                </c:pt>
              </c:numCache>
            </c:numRef>
          </c:val>
          <c:extLst>
            <c:ext xmlns:c16="http://schemas.microsoft.com/office/drawing/2014/chart" uri="{C3380CC4-5D6E-409C-BE32-E72D297353CC}">
              <c16:uniqueId val="{00000002-DF0F-46A2-B385-DE404DA5C4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59</c:v>
                </c:pt>
                <c:pt idx="6">
                  <c:v>67</c:v>
                </c:pt>
                <c:pt idx="9">
                  <c:v>124</c:v>
                </c:pt>
                <c:pt idx="12">
                  <c:v>191</c:v>
                </c:pt>
              </c:numCache>
            </c:numRef>
          </c:val>
          <c:extLst>
            <c:ext xmlns:c16="http://schemas.microsoft.com/office/drawing/2014/chart" uri="{C3380CC4-5D6E-409C-BE32-E72D297353CC}">
              <c16:uniqueId val="{00000003-DF0F-46A2-B385-DE404DA5C4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831</c:v>
                </c:pt>
                <c:pt idx="3">
                  <c:v>646</c:v>
                </c:pt>
                <c:pt idx="6">
                  <c:v>641</c:v>
                </c:pt>
                <c:pt idx="9">
                  <c:v>614</c:v>
                </c:pt>
                <c:pt idx="12">
                  <c:v>680</c:v>
                </c:pt>
              </c:numCache>
            </c:numRef>
          </c:val>
          <c:extLst>
            <c:ext xmlns:c16="http://schemas.microsoft.com/office/drawing/2014/chart" uri="{C3380CC4-5D6E-409C-BE32-E72D297353CC}">
              <c16:uniqueId val="{00000004-DF0F-46A2-B385-DE404DA5C4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0F-46A2-B385-DE404DA5C4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0F-46A2-B385-DE404DA5C4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4419</c:v>
                </c:pt>
                <c:pt idx="3">
                  <c:v>4679</c:v>
                </c:pt>
                <c:pt idx="6">
                  <c:v>4837</c:v>
                </c:pt>
                <c:pt idx="9">
                  <c:v>4983</c:v>
                </c:pt>
                <c:pt idx="12">
                  <c:v>4830</c:v>
                </c:pt>
              </c:numCache>
            </c:numRef>
          </c:val>
          <c:extLst>
            <c:ext xmlns:c16="http://schemas.microsoft.com/office/drawing/2014/chart" uri="{C3380CC4-5D6E-409C-BE32-E72D297353CC}">
              <c16:uniqueId val="{00000007-DF0F-46A2-B385-DE404DA5C4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1481</c:v>
                </c:pt>
                <c:pt idx="2">
                  <c:v>#N/A</c:v>
                </c:pt>
                <c:pt idx="3">
                  <c:v>#N/A</c:v>
                </c:pt>
                <c:pt idx="4">
                  <c:v>1440</c:v>
                </c:pt>
                <c:pt idx="5">
                  <c:v>#N/A</c:v>
                </c:pt>
                <c:pt idx="6">
                  <c:v>#N/A</c:v>
                </c:pt>
                <c:pt idx="7">
                  <c:v>1551</c:v>
                </c:pt>
                <c:pt idx="8">
                  <c:v>#N/A</c:v>
                </c:pt>
                <c:pt idx="9">
                  <c:v>#N/A</c:v>
                </c:pt>
                <c:pt idx="10">
                  <c:v>1750</c:v>
                </c:pt>
                <c:pt idx="11">
                  <c:v>#N/A</c:v>
                </c:pt>
                <c:pt idx="12">
                  <c:v>#N/A</c:v>
                </c:pt>
                <c:pt idx="13">
                  <c:v>1956</c:v>
                </c:pt>
                <c:pt idx="14">
                  <c:v>#N/A</c:v>
                </c:pt>
              </c:numCache>
            </c:numRef>
          </c:val>
          <c:smooth val="0"/>
          <c:extLst>
            <c:ext xmlns:c16="http://schemas.microsoft.com/office/drawing/2014/chart" uri="{C3380CC4-5D6E-409C-BE32-E72D297353CC}">
              <c16:uniqueId val="{00000008-DF0F-46A2-B385-DE404DA5C4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31733</c:v>
                </c:pt>
                <c:pt idx="5">
                  <c:v>31611</c:v>
                </c:pt>
                <c:pt idx="8">
                  <c:v>30094</c:v>
                </c:pt>
                <c:pt idx="11">
                  <c:v>28636</c:v>
                </c:pt>
                <c:pt idx="14">
                  <c:v>26901</c:v>
                </c:pt>
              </c:numCache>
            </c:numRef>
          </c:val>
          <c:extLst>
            <c:ext xmlns:c16="http://schemas.microsoft.com/office/drawing/2014/chart" uri="{C3380CC4-5D6E-409C-BE32-E72D297353CC}">
              <c16:uniqueId val="{00000000-C74A-4C99-A087-0BE24A1D8E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11763</c:v>
                </c:pt>
                <c:pt idx="5">
                  <c:v>13396</c:v>
                </c:pt>
                <c:pt idx="8">
                  <c:v>14648</c:v>
                </c:pt>
                <c:pt idx="11">
                  <c:v>15208</c:v>
                </c:pt>
                <c:pt idx="14">
                  <c:v>14409</c:v>
                </c:pt>
              </c:numCache>
            </c:numRef>
          </c:val>
          <c:extLst>
            <c:ext xmlns:c16="http://schemas.microsoft.com/office/drawing/2014/chart" uri="{C3380CC4-5D6E-409C-BE32-E72D297353CC}">
              <c16:uniqueId val="{00000001-C74A-4C99-A087-0BE24A1D8E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5270</c:v>
                </c:pt>
                <c:pt idx="5">
                  <c:v>10126</c:v>
                </c:pt>
                <c:pt idx="8">
                  <c:v>11573</c:v>
                </c:pt>
                <c:pt idx="11">
                  <c:v>11927</c:v>
                </c:pt>
                <c:pt idx="14">
                  <c:v>11280</c:v>
                </c:pt>
              </c:numCache>
            </c:numRef>
          </c:val>
          <c:extLst>
            <c:ext xmlns:c16="http://schemas.microsoft.com/office/drawing/2014/chart" uri="{C3380CC4-5D6E-409C-BE32-E72D297353CC}">
              <c16:uniqueId val="{00000002-C74A-4C99-A087-0BE24A1D8E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4A-4C99-A087-0BE24A1D8E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4A-4C99-A087-0BE24A1D8E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8</c:v>
                </c:pt>
                <c:pt idx="12">
                  <c:v>12</c:v>
                </c:pt>
              </c:numCache>
            </c:numRef>
          </c:val>
          <c:extLst>
            <c:ext xmlns:c16="http://schemas.microsoft.com/office/drawing/2014/chart" uri="{C3380CC4-5D6E-409C-BE32-E72D297353CC}">
              <c16:uniqueId val="{00000005-C74A-4C99-A087-0BE24A1D8E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3599</c:v>
                </c:pt>
                <c:pt idx="3">
                  <c:v>3404</c:v>
                </c:pt>
                <c:pt idx="6">
                  <c:v>3315</c:v>
                </c:pt>
                <c:pt idx="9">
                  <c:v>3281</c:v>
                </c:pt>
                <c:pt idx="12">
                  <c:v>3208</c:v>
                </c:pt>
              </c:numCache>
            </c:numRef>
          </c:val>
          <c:extLst>
            <c:ext xmlns:c16="http://schemas.microsoft.com/office/drawing/2014/chart" uri="{C3380CC4-5D6E-409C-BE32-E72D297353CC}">
              <c16:uniqueId val="{00000006-C74A-4C99-A087-0BE24A1D8E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477</c:v>
                </c:pt>
                <c:pt idx="3">
                  <c:v>1176</c:v>
                </c:pt>
                <c:pt idx="6">
                  <c:v>1951</c:v>
                </c:pt>
                <c:pt idx="9">
                  <c:v>1828</c:v>
                </c:pt>
                <c:pt idx="12">
                  <c:v>1629</c:v>
                </c:pt>
              </c:numCache>
            </c:numRef>
          </c:val>
          <c:extLst>
            <c:ext xmlns:c16="http://schemas.microsoft.com/office/drawing/2014/chart" uri="{C3380CC4-5D6E-409C-BE32-E72D297353CC}">
              <c16:uniqueId val="{00000007-C74A-4C99-A087-0BE24A1D8E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5939</c:v>
                </c:pt>
                <c:pt idx="3">
                  <c:v>6009</c:v>
                </c:pt>
                <c:pt idx="6">
                  <c:v>6260</c:v>
                </c:pt>
                <c:pt idx="9">
                  <c:v>6107</c:v>
                </c:pt>
                <c:pt idx="12">
                  <c:v>7058</c:v>
                </c:pt>
              </c:numCache>
            </c:numRef>
          </c:val>
          <c:extLst>
            <c:ext xmlns:c16="http://schemas.microsoft.com/office/drawing/2014/chart" uri="{C3380CC4-5D6E-409C-BE32-E72D297353CC}">
              <c16:uniqueId val="{00000008-C74A-4C99-A087-0BE24A1D8E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9-C74A-4C99-A087-0BE24A1D8E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52746</c:v>
                </c:pt>
                <c:pt idx="3">
                  <c:v>51986</c:v>
                </c:pt>
                <c:pt idx="6">
                  <c:v>49516</c:v>
                </c:pt>
                <c:pt idx="9">
                  <c:v>48569</c:v>
                </c:pt>
                <c:pt idx="12">
                  <c:v>47829</c:v>
                </c:pt>
              </c:numCache>
            </c:numRef>
          </c:val>
          <c:extLst>
            <c:ext xmlns:c16="http://schemas.microsoft.com/office/drawing/2014/chart" uri="{C3380CC4-5D6E-409C-BE32-E72D297353CC}">
              <c16:uniqueId val="{0000000A-C74A-4C99-A087-0BE24A1D8E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14013</c:v>
                </c:pt>
                <c:pt idx="2">
                  <c:v>#N/A</c:v>
                </c:pt>
                <c:pt idx="3">
                  <c:v>#N/A</c:v>
                </c:pt>
                <c:pt idx="4">
                  <c:v>7441</c:v>
                </c:pt>
                <c:pt idx="5">
                  <c:v>#N/A</c:v>
                </c:pt>
                <c:pt idx="6">
                  <c:v>#N/A</c:v>
                </c:pt>
                <c:pt idx="7">
                  <c:v>4727</c:v>
                </c:pt>
                <c:pt idx="8">
                  <c:v>#N/A</c:v>
                </c:pt>
                <c:pt idx="9">
                  <c:v>#N/A</c:v>
                </c:pt>
                <c:pt idx="10">
                  <c:v>4023</c:v>
                </c:pt>
                <c:pt idx="11">
                  <c:v>#N/A</c:v>
                </c:pt>
                <c:pt idx="12">
                  <c:v>#N/A</c:v>
                </c:pt>
                <c:pt idx="13">
                  <c:v>7145</c:v>
                </c:pt>
                <c:pt idx="14">
                  <c:v>#N/A</c:v>
                </c:pt>
              </c:numCache>
            </c:numRef>
          </c:val>
          <c:smooth val="0"/>
          <c:extLst>
            <c:ext xmlns:c16="http://schemas.microsoft.com/office/drawing/2014/chart" uri="{C3380CC4-5D6E-409C-BE32-E72D297353CC}">
              <c16:uniqueId val="{0000000B-C74A-4C99-A087-0BE24A1D8E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7327</c:v>
                </c:pt>
                <c:pt idx="1">
                  <c:v>6556</c:v>
                </c:pt>
                <c:pt idx="2">
                  <c:v>5531</c:v>
                </c:pt>
              </c:numCache>
            </c:numRef>
          </c:val>
          <c:extLst>
            <c:ext xmlns:c16="http://schemas.microsoft.com/office/drawing/2014/chart" uri="{C3380CC4-5D6E-409C-BE32-E72D297353CC}">
              <c16:uniqueId val="{00000000-E8B2-49D2-BED1-DCCAF25A9A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1317</c:v>
                </c:pt>
                <c:pt idx="2">
                  <c:v>1290</c:v>
                </c:pt>
              </c:numCache>
            </c:numRef>
          </c:val>
          <c:extLst>
            <c:ext xmlns:c16="http://schemas.microsoft.com/office/drawing/2014/chart" uri="{C3380CC4-5D6E-409C-BE32-E72D297353CC}">
              <c16:uniqueId val="{00000001-E8B2-49D2-BED1-DCCAF25A9A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2342</c:v>
                </c:pt>
                <c:pt idx="1">
                  <c:v>2672</c:v>
                </c:pt>
                <c:pt idx="2">
                  <c:v>2771</c:v>
                </c:pt>
              </c:numCache>
            </c:numRef>
          </c:val>
          <c:extLst>
            <c:ext xmlns:c16="http://schemas.microsoft.com/office/drawing/2014/chart" uri="{C3380CC4-5D6E-409C-BE32-E72D297353CC}">
              <c16:uniqueId val="{00000002-E8B2-49D2-BED1-DCCAF25A9A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元利償還金については、これまで約４５億円前後で推移していたが、区画整理事業に係る償還が本格化したこと等により増額となっている。今後は学校等の公共施設の改修に係る元利償還金の増により最大約５</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億円となる見込みである。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起債の新規発行額の増加は、後年度における元利償還金の増加に繋がるため、借入の抑制、計画的な償還を通じて、今後も引き続き市債残高を削減し、健全な財政運営に努めていく。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将来負担額（Ａ）については、地方債残高の減少等により約</a:t>
          </a:r>
          <a:r>
            <a:rPr kumimoji="1" lang="ja-JP" altLang="en-US" sz="1100" b="0" i="0" baseline="0">
              <a:solidFill>
                <a:schemeClr val="dk1"/>
              </a:solidFill>
              <a:effectLst/>
              <a:latin typeface="+mn-lt"/>
              <a:ea typeface="+mn-ea"/>
              <a:cs typeface="+mn-cs"/>
            </a:rPr>
            <a:t>５．７百万</a:t>
          </a:r>
          <a:r>
            <a:rPr kumimoji="1" lang="ja-JP" altLang="ja-JP" sz="1100" b="0" i="0" baseline="0">
              <a:solidFill>
                <a:schemeClr val="dk1"/>
              </a:solidFill>
              <a:effectLst/>
              <a:latin typeface="+mn-lt"/>
              <a:ea typeface="+mn-ea"/>
              <a:cs typeface="+mn-cs"/>
            </a:rPr>
            <a:t>円減少した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充当可能財源等（Ｂ）について、公債費に係る基準財政需要額算入見込額の減少により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将来負担額（Ａ）</a:t>
          </a:r>
          <a:r>
            <a:rPr kumimoji="1" lang="ja-JP" altLang="en-US" sz="1100" b="0" i="0" baseline="0">
              <a:solidFill>
                <a:schemeClr val="dk1"/>
              </a:solidFill>
              <a:effectLst/>
              <a:latin typeface="+mn-lt"/>
              <a:ea typeface="+mn-ea"/>
              <a:cs typeface="+mn-cs"/>
            </a:rPr>
            <a:t>を上回り、</a:t>
          </a:r>
          <a:r>
            <a:rPr kumimoji="1" lang="ja-JP" altLang="ja-JP" sz="1100" b="0" i="0" baseline="0">
              <a:solidFill>
                <a:schemeClr val="dk1"/>
              </a:solidFill>
              <a:effectLst/>
              <a:latin typeface="+mn-lt"/>
              <a:ea typeface="+mn-ea"/>
              <a:cs typeface="+mn-cs"/>
            </a:rPr>
            <a:t>約</a:t>
          </a:r>
          <a:r>
            <a:rPr kumimoji="1" lang="ja-JP" altLang="en-US" sz="1100" b="0" i="0" baseline="0">
              <a:solidFill>
                <a:schemeClr val="dk1"/>
              </a:solidFill>
              <a:effectLst/>
              <a:latin typeface="+mn-lt"/>
              <a:ea typeface="+mn-ea"/>
              <a:cs typeface="+mn-cs"/>
            </a:rPr>
            <a:t>３．２</a:t>
          </a:r>
          <a:r>
            <a:rPr kumimoji="1" lang="ja-JP" altLang="ja-JP" sz="1100" b="0" i="0" baseline="0">
              <a:solidFill>
                <a:schemeClr val="dk1"/>
              </a:solidFill>
              <a:effectLst/>
              <a:latin typeface="+mn-lt"/>
              <a:ea typeface="+mn-ea"/>
              <a:cs typeface="+mn-cs"/>
            </a:rPr>
            <a:t>億円減少している。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これらの要因により、令和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年度の将来負担比率の分子は前年度と比較して</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埼玉県新座市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mn-lt"/>
              <a:ea typeface="+mn-ea"/>
              <a:cs typeface="+mn-cs"/>
            </a:rPr>
            <a:t>財政調整基金が減少したことにより、</a:t>
          </a:r>
          <a:r>
            <a:rPr kumimoji="1" lang="ja-JP" altLang="ja-JP" sz="1100" b="0" i="0" baseline="0">
              <a:solidFill>
                <a:schemeClr val="dk1"/>
              </a:solidFill>
              <a:effectLst/>
              <a:latin typeface="+mn-lt"/>
              <a:ea typeface="+mn-ea"/>
              <a:cs typeface="+mn-cs"/>
            </a:rPr>
            <a:t>基金全体として約９億円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財政調整基金については、不測の事態に備えるという本来の目的を果たすため、標準財政規模の１２．５％程度（平成３０年度県内市町村平均）である３５億円を通年で維持することを目標とする。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・新座グリーンスマイル基金：緑地の保全及び緑化の推進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・青少年教育振興基金：青少年の健全育成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・墓園管理基金：新座市営墓園管理の円滑かつ合理的な実施</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・森林環境整備基金：森林環境譲与税を活用した森林の整備及びその促進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・コブシ福祉基金：地域福祉活動の推進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・都市高速鉄道１２号線建設促進基金：都市高速鉄道１２号線の建設促進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・学校施設整備基金：学校施設の改修の実施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・新座グリーンスマイル基金：寄附金及び利子を積み立てたため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・青少年教育振興基金：青少年教育振興基金助成金への充当等による取崩し</a:t>
          </a:r>
          <a:r>
            <a:rPr kumimoji="1" lang="ja-JP" altLang="en-US" sz="1100" b="0" i="0" baseline="0">
              <a:solidFill>
                <a:schemeClr val="dk1"/>
              </a:solidFill>
              <a:effectLst/>
              <a:latin typeface="+mn-lt"/>
              <a:ea typeface="+mn-ea"/>
              <a:cs typeface="+mn-cs"/>
            </a:rPr>
            <a:t>に対し、</a:t>
          </a:r>
          <a:r>
            <a:rPr kumimoji="1" lang="ja-JP" altLang="ja-JP" sz="1100" b="0" i="0" baseline="0">
              <a:solidFill>
                <a:schemeClr val="dk1"/>
              </a:solidFill>
              <a:effectLst/>
              <a:latin typeface="+mn-lt"/>
              <a:ea typeface="+mn-ea"/>
              <a:cs typeface="+mn-cs"/>
            </a:rPr>
            <a:t>基金への積立てが多かったため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・墓園管理基金：基金</a:t>
          </a:r>
          <a:r>
            <a:rPr kumimoji="1" lang="ja-JP" altLang="en-US" sz="1100" b="0" i="0" baseline="0">
              <a:solidFill>
                <a:schemeClr val="dk1"/>
              </a:solidFill>
              <a:effectLst/>
              <a:latin typeface="+mn-lt"/>
              <a:ea typeface="+mn-ea"/>
              <a:cs typeface="+mn-cs"/>
            </a:rPr>
            <a:t>への積立てに対し、墓所管理事業への取り崩しが少なかった</a:t>
          </a:r>
          <a:r>
            <a:rPr kumimoji="1" lang="ja-JP" altLang="ja-JP" sz="1100" b="0" i="0" baseline="0">
              <a:solidFill>
                <a:schemeClr val="dk1"/>
              </a:solidFill>
              <a:effectLst/>
              <a:latin typeface="+mn-lt"/>
              <a:ea typeface="+mn-ea"/>
              <a:cs typeface="+mn-cs"/>
            </a:rPr>
            <a:t>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・都市計画高速鉄道１２号線建設促進基金：</a:t>
          </a:r>
          <a:r>
            <a:rPr kumimoji="1" lang="ja-JP" altLang="en-US" sz="1100" b="0" i="0" baseline="0">
              <a:solidFill>
                <a:schemeClr val="dk1"/>
              </a:solidFill>
              <a:effectLst/>
              <a:latin typeface="+mn-lt"/>
              <a:ea typeface="+mn-ea"/>
              <a:cs typeface="+mn-cs"/>
            </a:rPr>
            <a:t>促進事業等による</a:t>
          </a:r>
          <a:r>
            <a:rPr kumimoji="1" lang="ja-JP" altLang="ja-JP" sz="1100" b="0" i="0" baseline="0">
              <a:solidFill>
                <a:schemeClr val="dk1"/>
              </a:solidFill>
              <a:effectLst/>
              <a:latin typeface="+mn-lt"/>
              <a:ea typeface="+mn-ea"/>
              <a:cs typeface="+mn-cs"/>
            </a:rPr>
            <a:t>取崩しに対し、基金への積立てが多かったため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・学校施設整備基金：</a:t>
          </a:r>
          <a:r>
            <a:rPr kumimoji="1" lang="ja-JP" altLang="en-US" sz="1100" b="0" i="0" baseline="0">
              <a:solidFill>
                <a:schemeClr val="dk1"/>
              </a:solidFill>
              <a:effectLst/>
              <a:latin typeface="+mn-lt"/>
              <a:ea typeface="+mn-ea"/>
              <a:cs typeface="+mn-cs"/>
            </a:rPr>
            <a:t>校舎長寿命化改修等による取崩しに対し、</a:t>
          </a:r>
          <a:r>
            <a:rPr kumimoji="1" lang="ja-JP" altLang="ja-JP" sz="1100" b="0" i="0" baseline="0">
              <a:solidFill>
                <a:schemeClr val="dk1"/>
              </a:solidFill>
              <a:effectLst/>
              <a:latin typeface="+mn-lt"/>
              <a:ea typeface="+mn-ea"/>
              <a:cs typeface="+mn-cs"/>
            </a:rPr>
            <a:t>基金への積立てが多かったため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・借地の買取りや公共施設の改修等に対応するための基金の創設について検討を進める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当初予算</a:t>
          </a:r>
          <a:r>
            <a:rPr kumimoji="1" lang="ja-JP" altLang="en-US" sz="1100">
              <a:solidFill>
                <a:schemeClr val="dk1"/>
              </a:solidFill>
              <a:effectLst/>
              <a:latin typeface="+mn-lt"/>
              <a:ea typeface="+mn-ea"/>
              <a:cs typeface="+mn-cs"/>
            </a:rPr>
            <a:t>及び補正予算</a:t>
          </a:r>
          <a:r>
            <a:rPr kumimoji="1" lang="ja-JP" altLang="ja-JP" sz="1100">
              <a:solidFill>
                <a:schemeClr val="dk1"/>
              </a:solidFill>
              <a:effectLst/>
              <a:latin typeface="+mn-lt"/>
              <a:ea typeface="+mn-ea"/>
              <a:cs typeface="+mn-cs"/>
            </a:rPr>
            <a:t>にお</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収支差額を財政調整基金の取崩しで</a:t>
          </a:r>
          <a:r>
            <a:rPr kumimoji="1" lang="ja-JP" altLang="en-US" sz="1100">
              <a:solidFill>
                <a:schemeClr val="dk1"/>
              </a:solidFill>
              <a:effectLst/>
              <a:latin typeface="+mn-lt"/>
              <a:ea typeface="+mn-ea"/>
              <a:cs typeface="+mn-cs"/>
            </a:rPr>
            <a:t>補填</a:t>
          </a:r>
          <a:r>
            <a:rPr kumimoji="1" lang="ja-JP" altLang="ja-JP" sz="1100">
              <a:solidFill>
                <a:schemeClr val="dk1"/>
              </a:solidFill>
              <a:effectLst/>
              <a:latin typeface="+mn-lt"/>
              <a:ea typeface="+mn-ea"/>
              <a:cs typeface="+mn-cs"/>
            </a:rPr>
            <a:t>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不測の事態に備えるという本来の目的を果たすため、標準財政規模の１２．５％程度（平成３０年度県内市町村平均）である３５億円を通年で維持することを目標とする。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基金</a:t>
          </a:r>
          <a:r>
            <a:rPr kumimoji="1" lang="ja-JP" altLang="en-US" sz="1100" b="0" i="0" baseline="0">
              <a:solidFill>
                <a:schemeClr val="dk1"/>
              </a:solidFill>
              <a:effectLst/>
              <a:latin typeface="+mn-lt"/>
              <a:ea typeface="+mn-ea"/>
              <a:cs typeface="+mn-cs"/>
            </a:rPr>
            <a:t>へ</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積み立てに対し、取崩しが多かったため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地方債の償還計画を踏まえ、令和９年度まで毎年度１億２，５００万円を積立予定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166,412
161,342
22.78
67,697,554
64,980,115
2,196,512
33,184,955
47,828,636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年度の財政力指数は、令和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変わらず</a:t>
          </a:r>
          <a:r>
            <a:rPr kumimoji="1" lang="ja-JP" altLang="ja-JP" sz="1100" b="0" i="0" baseline="0">
              <a:solidFill>
                <a:schemeClr val="dk1"/>
              </a:solidFill>
              <a:effectLst/>
              <a:latin typeface="+mn-lt"/>
              <a:ea typeface="+mn-ea"/>
              <a:cs typeface="+mn-cs"/>
            </a:rPr>
            <a:t>０．８７となった。</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年度の徴収率は９８．</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％と前年度に比べ０．３ポイント上昇しており、徴収率は年々向上しているが、引き続き徴収率向上対策を中心として歳入の確保に努める</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5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経常収支比率が悪化した要因としては、</a:t>
          </a:r>
          <a:r>
            <a:rPr kumimoji="1" lang="ja-JP" altLang="en-US" sz="1100" b="0" i="0" baseline="0">
              <a:solidFill>
                <a:schemeClr val="dk1"/>
              </a:solidFill>
              <a:effectLst/>
              <a:latin typeface="+mn-lt"/>
              <a:ea typeface="+mn-ea"/>
              <a:cs typeface="+mn-cs"/>
            </a:rPr>
            <a:t>地方特例交付金</a:t>
          </a:r>
          <a:r>
            <a:rPr kumimoji="1" lang="ja-JP" altLang="ja-JP" sz="1100" b="0" i="0" baseline="0">
              <a:solidFill>
                <a:schemeClr val="dk1"/>
              </a:solidFill>
              <a:effectLst/>
              <a:latin typeface="+mn-lt"/>
              <a:ea typeface="+mn-ea"/>
              <a:cs typeface="+mn-cs"/>
            </a:rPr>
            <a:t>や地方交付税</a:t>
          </a:r>
          <a:r>
            <a:rPr lang="ja-JP" altLang="ja-JP" sz="1100" b="0" i="0" baseline="0">
              <a:solidFill>
                <a:schemeClr val="dk1"/>
              </a:solidFill>
              <a:effectLst/>
              <a:latin typeface="+mn-lt"/>
              <a:ea typeface="+mn-ea"/>
              <a:cs typeface="+mn-cs"/>
            </a:rPr>
            <a:t>等の経常一般財源が増額した一方で、人件</a:t>
          </a:r>
          <a:r>
            <a:rPr kumimoji="1" lang="ja-JP" altLang="ja-JP" sz="1100" b="0" i="0" baseline="0">
              <a:solidFill>
                <a:schemeClr val="dk1"/>
              </a:solidFill>
              <a:effectLst/>
              <a:latin typeface="+mn-lt"/>
              <a:ea typeface="+mn-ea"/>
              <a:cs typeface="+mn-cs"/>
            </a:rPr>
            <a:t>費、扶助費、物件費等の経常経費充当一般財源がこれを上回る増額となったためである。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４年度以降、毎年</a:t>
          </a:r>
          <a:r>
            <a:rPr kumimoji="1" lang="ja-JP" altLang="ja-JP" sz="1100" b="0" i="0" baseline="0">
              <a:solidFill>
                <a:schemeClr val="dk1"/>
              </a:solidFill>
              <a:effectLst/>
              <a:latin typeface="+mn-lt"/>
              <a:ea typeface="+mn-ea"/>
              <a:cs typeface="+mn-cs"/>
            </a:rPr>
            <a:t>類似団体平均を上回っているため、引き続き、行財政改革等により、歳入歳出両面にわたる見直しや債権の徴収強化を進めるとともに、経常経費の抑制に努める。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130810</xdr:rowOff>
    </xdr:from>
    <xdr:to>
      <xdr:col>23</xdr:col>
      <xdr:colOff>133350</xdr:colOff>
      <xdr:row>66</xdr:row>
      <xdr:rowOff>140462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4651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66</xdr:row>
      <xdr:rowOff>130810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065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65</xdr:row>
      <xdr:rowOff>162306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4460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66</xdr:row>
      <xdr:rowOff>14986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44606"/>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89662</xdr:rowOff>
    </xdr:from>
    <xdr:to>
      <xdr:col>23</xdr:col>
      <xdr:colOff>184150</xdr:colOff>
      <xdr:row>67</xdr:row>
      <xdr:rowOff>19812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156989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111506</xdr:rowOff>
    </xdr:from>
    <xdr:to>
      <xdr:col>15</xdr:col>
      <xdr:colOff>133350</xdr:colOff>
      <xdr:row>66</xdr:row>
      <xdr:rowOff>41656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26433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１人当たりの人件費・物件費等決算額が全国平均及び埼玉県平均を大きく下回り、類似団体内で最も低い水準となっている要因として、他団体に比べ人口当たりの職員数が少ないこと、また、消防業務やごみの中間処理業務を一部事務組合で担っ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118007</xdr:rowOff>
    </xdr:from>
    <xdr:to>
      <xdr:col>23</xdr:col>
      <xdr:colOff>133350</xdr:colOff>
      <xdr:row>81</xdr:row>
      <xdr:rowOff>47031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4007"/>
          <a:ext cx="838200" cy="10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118007</xdr:rowOff>
    </xdr:from>
    <xdr:to>
      <xdr:col>19</xdr:col>
      <xdr:colOff>133350</xdr:colOff>
      <xdr:row>80</xdr:row>
      <xdr:rowOff>152485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34007"/>
          <a:ext cx="889000" cy="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67856</xdr:rowOff>
    </xdr:from>
    <xdr:to>
      <xdr:col>15</xdr:col>
      <xdr:colOff>82550</xdr:colOff>
      <xdr:row>80</xdr:row>
      <xdr:rowOff>152485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3856"/>
          <a:ext cx="889000" cy="8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40818</xdr:rowOff>
    </xdr:from>
    <xdr:to>
      <xdr:col>11</xdr:col>
      <xdr:colOff>31750</xdr:colOff>
      <xdr:row>80</xdr:row>
      <xdr:rowOff>67856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6818"/>
          <a:ext cx="889000" cy="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167681</xdr:rowOff>
    </xdr:from>
    <xdr:to>
      <xdr:col>23</xdr:col>
      <xdr:colOff>184150</xdr:colOff>
      <xdr:row>81</xdr:row>
      <xdr:rowOff>97831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88958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67207</xdr:rowOff>
    </xdr:from>
    <xdr:to>
      <xdr:col>19</xdr:col>
      <xdr:colOff>184150</xdr:colOff>
      <xdr:row>80</xdr:row>
      <xdr:rowOff>168807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7534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101685</xdr:rowOff>
    </xdr:from>
    <xdr:to>
      <xdr:col>15</xdr:col>
      <xdr:colOff>133350</xdr:colOff>
      <xdr:row>81</xdr:row>
      <xdr:rowOff>31835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42012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17056</xdr:rowOff>
    </xdr:from>
    <xdr:to>
      <xdr:col>11</xdr:col>
      <xdr:colOff>82550</xdr:colOff>
      <xdr:row>80</xdr:row>
      <xdr:rowOff>118656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128833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161468</xdr:rowOff>
    </xdr:from>
    <xdr:to>
      <xdr:col>7</xdr:col>
      <xdr:colOff>31750</xdr:colOff>
      <xdr:row>80</xdr:row>
      <xdr:rowOff>91618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101795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ラスパイレス指数は、職員の就退職や異動に伴い、経験年数、平均給料月額及び職種区分に変動が生じ、職員構成が変動したことや給与改定の実施等によって数値が上下する。</a:t>
          </a:r>
          <a:endParaRPr lang="ja-JP" altLang="ja-JP" sz="1400">
            <a:effectLst/>
          </a:endParaRPr>
        </a:p>
        <a:p>
          <a:r>
            <a:rPr kumimoji="1" lang="ja-JP" altLang="ja-JP" sz="1100">
              <a:solidFill>
                <a:schemeClr val="dk1"/>
              </a:solidFill>
              <a:effectLst/>
              <a:latin typeface="+mn-lt"/>
              <a:ea typeface="+mn-ea"/>
              <a:cs typeface="+mn-cs"/>
            </a:rPr>
            <a:t>　昨年度と比較し０．１ポイント上昇しているのは、これまでも本市においては国に準じた給与改定を実施しているが、今年度は給料月額の高い職員を採用したこと、また給料月額の低い職員が退職したこと等の要因によるもので、指数は１００を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86</xdr:row>
      <xdr:rowOff>1059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446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職員数については、財政非常事態宣言に伴い令和３年度採用職員数を大幅に抑制したため、類似団体内では低い水準となっている。</a:t>
          </a:r>
          <a:endParaRPr lang="ja-JP" altLang="ja-JP" sz="1400">
            <a:effectLst/>
          </a:endParaRPr>
        </a:p>
        <a:p>
          <a:r>
            <a:rPr kumimoji="1" lang="ja-JP" altLang="ja-JP" sz="1100">
              <a:solidFill>
                <a:schemeClr val="dk1"/>
              </a:solidFill>
              <a:effectLst/>
              <a:latin typeface="+mn-lt"/>
              <a:ea typeface="+mn-ea"/>
              <a:cs typeface="+mn-cs"/>
            </a:rPr>
            <a:t>　今後も、適正な定員管理を行うとともに、行政サービスの低下を招かないよう事務事業の見直し等に努めていく。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794</xdr:rowOff>
    </xdr:from>
    <xdr:to>
      <xdr:col>81</xdr:col>
      <xdr:colOff>44450</xdr:colOff>
      <xdr:row>59</xdr:row>
      <xdr:rowOff>6826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16344"/>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139065</xdr:rowOff>
    </xdr:from>
    <xdr:to>
      <xdr:col>77</xdr:col>
      <xdr:colOff>44450</xdr:colOff>
      <xdr:row>59</xdr:row>
      <xdr:rowOff>794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83165"/>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111919</xdr:rowOff>
    </xdr:from>
    <xdr:to>
      <xdr:col>72</xdr:col>
      <xdr:colOff>203200</xdr:colOff>
      <xdr:row>58</xdr:row>
      <xdr:rowOff>139065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56019"/>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111919</xdr:rowOff>
    </xdr:from>
    <xdr:to>
      <xdr:col>68</xdr:col>
      <xdr:colOff>152400</xdr:colOff>
      <xdr:row>58</xdr:row>
      <xdr:rowOff>111919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560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127476</xdr:rowOff>
    </xdr:from>
    <xdr:to>
      <xdr:col>81</xdr:col>
      <xdr:colOff>95250</xdr:colOff>
      <xdr:row>59</xdr:row>
      <xdr:rowOff>57626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48753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121444</xdr:rowOff>
    </xdr:from>
    <xdr:to>
      <xdr:col>77</xdr:col>
      <xdr:colOff>95250</xdr:colOff>
      <xdr:row>59</xdr:row>
      <xdr:rowOff>51594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61771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88265</xdr:rowOff>
    </xdr:from>
    <xdr:to>
      <xdr:col>73</xdr:col>
      <xdr:colOff>44450</xdr:colOff>
      <xdr:row>59</xdr:row>
      <xdr:rowOff>18415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28592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61119</xdr:rowOff>
    </xdr:from>
    <xdr:to>
      <xdr:col>68</xdr:col>
      <xdr:colOff>203200</xdr:colOff>
      <xdr:row>58</xdr:row>
      <xdr:rowOff>162719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61119</xdr:rowOff>
    </xdr:from>
    <xdr:to>
      <xdr:col>64</xdr:col>
      <xdr:colOff>152400</xdr:colOff>
      <xdr:row>58</xdr:row>
      <xdr:rowOff>162719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実質公債費比率は平成２７年度以降、類似団体平均を上回る状況が続いている。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実質公債費比率は過去３年の単年度の実質公債費比率の平均値となるが、前年度と比較して実質公債費比率が０．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ポイント上昇した要因としては</a:t>
          </a:r>
          <a:r>
            <a:rPr kumimoji="1" lang="ja-JP" altLang="ja-JP" sz="1100" b="0" i="0" baseline="0">
              <a:solidFill>
                <a:sysClr val="windowText" lastClr="000000"/>
              </a:solidFill>
              <a:effectLst/>
              <a:latin typeface="+mn-lt"/>
              <a:ea typeface="+mn-ea"/>
              <a:cs typeface="+mn-cs"/>
            </a:rPr>
            <a:t>、分母である標準財政規模が増加した以上に、分子である公債費等が増加したためである。</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　今後は、借入の抑制、計画的な償還を通じて、実質公債費比率の改善に努めていく。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104926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884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58965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58965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将来負担比率が</a:t>
          </a:r>
          <a:r>
            <a:rPr kumimoji="1" lang="ja-JP" altLang="en-US" sz="1100" b="0" i="0" baseline="0">
              <a:solidFill>
                <a:sysClr val="windowText" lastClr="000000"/>
              </a:solidFill>
              <a:effectLst/>
              <a:latin typeface="+mn-lt"/>
              <a:ea typeface="+mn-ea"/>
              <a:cs typeface="+mn-cs"/>
            </a:rPr>
            <a:t>悪化</a:t>
          </a:r>
          <a:r>
            <a:rPr kumimoji="1" lang="ja-JP" altLang="ja-JP" sz="1100" b="0" i="0" baseline="0">
              <a:solidFill>
                <a:sysClr val="windowText" lastClr="000000"/>
              </a:solidFill>
              <a:effectLst/>
              <a:latin typeface="+mn-lt"/>
              <a:ea typeface="+mn-ea"/>
              <a:cs typeface="+mn-cs"/>
            </a:rPr>
            <a:t>した要因としては、</a:t>
          </a:r>
          <a:r>
            <a:rPr kumimoji="1" lang="ja-JP" altLang="en-US" sz="1100" b="0" i="0" baseline="0">
              <a:solidFill>
                <a:sysClr val="windowText" lastClr="000000"/>
              </a:solidFill>
              <a:effectLst/>
              <a:latin typeface="+mn-lt"/>
              <a:ea typeface="+mn-ea"/>
              <a:cs typeface="+mn-cs"/>
            </a:rPr>
            <a:t>公債費等の将来負担は減少したものの、財政調整基金や都市計画税等がそれ以上に減少したためである。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今後は小・中学校の校舎を始めとした公共施設の老朽化対策工事の増加が予想されるため、借入の抑制、計画的な償還を通じて地方債残高の減少に努めていく。</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147320</xdr:rowOff>
    </xdr:from>
    <xdr:to>
      <xdr:col>81</xdr:col>
      <xdr:colOff>44450</xdr:colOff>
      <xdr:row>15</xdr:row>
      <xdr:rowOff>143056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47620"/>
          <a:ext cx="838200" cy="1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147320</xdr:rowOff>
    </xdr:from>
    <xdr:to>
      <xdr:col>77</xdr:col>
      <xdr:colOff>44450</xdr:colOff>
      <xdr:row>15</xdr:row>
      <xdr:rowOff>22406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547620"/>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22406</xdr:rowOff>
    </xdr:from>
    <xdr:to>
      <xdr:col>72</xdr:col>
      <xdr:colOff>203200</xdr:colOff>
      <xdr:row>16</xdr:row>
      <xdr:rowOff>6078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94156"/>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6078</xdr:rowOff>
    </xdr:from>
    <xdr:to>
      <xdr:col>68</xdr:col>
      <xdr:colOff>152400</xdr:colOff>
      <xdr:row>18</xdr:row>
      <xdr:rowOff>104412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49278"/>
          <a:ext cx="889000" cy="44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92256</xdr:rowOff>
    </xdr:from>
    <xdr:to>
      <xdr:col>81</xdr:col>
      <xdr:colOff>95250</xdr:colOff>
      <xdr:row>16</xdr:row>
      <xdr:rowOff>22406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64333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3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96520</xdr:rowOff>
    </xdr:from>
    <xdr:to>
      <xdr:col>77</xdr:col>
      <xdr:colOff>95250</xdr:colOff>
      <xdr:row>15</xdr:row>
      <xdr:rowOff>26670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11447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8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143056</xdr:rowOff>
    </xdr:from>
    <xdr:to>
      <xdr:col>73</xdr:col>
      <xdr:colOff>44450</xdr:colOff>
      <xdr:row>15</xdr:row>
      <xdr:rowOff>73206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57983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2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126728</xdr:rowOff>
    </xdr:from>
    <xdr:to>
      <xdr:col>68</xdr:col>
      <xdr:colOff>203200</xdr:colOff>
      <xdr:row>16</xdr:row>
      <xdr:rowOff>56878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41655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53612</xdr:rowOff>
    </xdr:from>
    <xdr:to>
      <xdr:col>64</xdr:col>
      <xdr:colOff>152400</xdr:colOff>
      <xdr:row>18</xdr:row>
      <xdr:rowOff>155212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139989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166,412
161,342
22.78
67,697,554
64,980,115
2,196,512
33,184,955
47,828,636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人件費に係る経常収支比率が全国平均及び類似団体平均を下回っている要因としては、人口当たりの職員数が他の自治体より少なく、人件費が抑制されていることが挙げられる。</a:t>
          </a:r>
          <a:endParaRPr lang="ja-JP" altLang="ja-JP" sz="1400">
            <a:effectLst/>
          </a:endParaRPr>
        </a:p>
        <a:p>
          <a:r>
            <a:rPr kumimoji="1" lang="ja-JP" altLang="ja-JP" sz="1100">
              <a:solidFill>
                <a:schemeClr val="dk1"/>
              </a:solidFill>
              <a:effectLst/>
              <a:latin typeface="+mn-lt"/>
              <a:ea typeface="+mn-ea"/>
              <a:cs typeface="+mn-cs"/>
            </a:rPr>
            <a:t>　本市の給料水準を示すラスパイレス指数は、全国市平均をやや上回るが、人口当たりの職員数が全国平均及び類似団体平均を大きく下回っているため、人件費決算額も低く抑えられ、人件費に係る経常収支比率が低い水準にとどま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542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42636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25672"/>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163286</xdr:rowOff>
    </xdr:from>
    <xdr:to>
      <xdr:col>6</xdr:col>
      <xdr:colOff>171450</xdr:colOff>
      <xdr:row>35</xdr:row>
      <xdr:rowOff>93436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103613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物件費に係る経常収支比率は類似団体平均を下回っているものの、前年度と比較して増加した要因としては、委託料が増加したこと等が挙げられる。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en-US" sz="1100" b="0" i="0">
              <a:solidFill>
                <a:schemeClr val="dk1"/>
              </a:solidFill>
              <a:effectLst/>
              <a:latin typeface="+mn-lt"/>
              <a:ea typeface="+mn-ea"/>
              <a:cs typeface="+mn-cs"/>
            </a:rPr>
            <a:t>今後も人件費上昇・物価高騰等により、物件費の増加が予測されるが、事務事業等の見直しにより抑制に努める。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5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95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8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54610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a:t>
          </a:r>
          <a:r>
            <a:rPr kumimoji="1" lang="ja-JP" altLang="en-US" sz="1100">
              <a:latin typeface="+mn-ea"/>
              <a:ea typeface="+mn-ea"/>
            </a:rPr>
            <a:t>扶助費に係る経常収支比率が類似団体平均を上回りかつ上昇している要因として、介護給付・訓練等給付費等負担金や障がい児通所給付費負担金の経常経費充当一般財源が増加したことによるものである。</a:t>
          </a:r>
          <a:endParaRPr kumimoji="1" lang="en-US" altLang="ja-JP" sz="1100">
            <a:latin typeface="+mn-ea"/>
            <a:ea typeface="+mn-ea"/>
          </a:endParaRPr>
        </a:p>
        <a:p>
          <a:r>
            <a:rPr kumimoji="1" lang="ja-JP" altLang="en-US" sz="1100">
              <a:latin typeface="+mn-ea"/>
              <a:ea typeface="+mn-ea"/>
            </a:rPr>
            <a:t>　今後は、市民需要や応能・応益負担の観点から各種の市独自給付等について見直しを進める。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792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その他に係る経常収支比率が悪化した要因として</a:t>
          </a:r>
          <a:r>
            <a:rPr kumimoji="1" lang="ja-JP" altLang="en-US" sz="1100" b="0" i="0" baseline="0">
              <a:solidFill>
                <a:schemeClr val="dk1"/>
              </a:solidFill>
              <a:effectLst/>
              <a:latin typeface="+mn-lt"/>
              <a:ea typeface="+mn-ea"/>
              <a:cs typeface="+mn-cs"/>
            </a:rPr>
            <a:t>は、医療機関への受診者数が増加したことによる療養給付費負担金の増額や</a:t>
          </a:r>
          <a:r>
            <a:rPr kumimoji="1" lang="ja-JP" altLang="ja-JP" sz="1100" b="0" i="0" baseline="0">
              <a:solidFill>
                <a:schemeClr val="dk1"/>
              </a:solidFill>
              <a:effectLst/>
              <a:latin typeface="+mn-lt"/>
              <a:ea typeface="+mn-ea"/>
              <a:cs typeface="+mn-cs"/>
            </a:rPr>
            <a:t>、特別会計に対する繰出金等が増加したこと</a:t>
          </a:r>
          <a:r>
            <a:rPr kumimoji="1" lang="ja-JP" altLang="en-US" sz="1100" b="0" i="0" baseline="0">
              <a:solidFill>
                <a:schemeClr val="dk1"/>
              </a:solidFill>
              <a:effectLst/>
              <a:latin typeface="+mn-lt"/>
              <a:ea typeface="+mn-ea"/>
              <a:cs typeface="+mn-cs"/>
            </a:rPr>
            <a:t>等により、経常経費充当一般財源が増加したことが挙げられる。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en-US" sz="1100" b="0" i="0">
              <a:solidFill>
                <a:schemeClr val="dk1"/>
              </a:solidFill>
              <a:effectLst/>
              <a:latin typeface="+mn-lt"/>
              <a:ea typeface="+mn-ea"/>
              <a:cs typeface="+mn-cs"/>
            </a:rPr>
            <a:t>今後は、行財政改革等による事務事業の見直しにより、事業費の削減及び抑制に努める。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64407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58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42635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60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116115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84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137885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100892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補助費等に係る経常収支比率が類似団体平均を大きく上回っているのは、消防やごみ処理の運営を担う一部事務組合に対する運営費負担金が主な要因であり、令和</a:t>
          </a:r>
          <a:r>
            <a:rPr kumimoji="1" lang="ja-JP" altLang="en-US" sz="1100" b="0" i="0" baseline="0">
              <a:solidFill>
                <a:schemeClr val="dk1"/>
              </a:solidFill>
              <a:effectLst/>
              <a:latin typeface="+mn-lt"/>
              <a:ea typeface="+mn-ea"/>
              <a:cs typeface="+mn-cs"/>
            </a:rPr>
            <a:t>６年</a:t>
          </a:r>
          <a:r>
            <a:rPr kumimoji="1" lang="ja-JP" altLang="ja-JP" sz="1100" b="0" i="0" baseline="0">
              <a:solidFill>
                <a:schemeClr val="dk1"/>
              </a:solidFill>
              <a:effectLst/>
              <a:latin typeface="+mn-lt"/>
              <a:ea typeface="+mn-ea"/>
              <a:cs typeface="+mn-cs"/>
            </a:rPr>
            <a:t>度の補助費等の経常収支比率１５．</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％のうち、７．</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％は当該一部事務組合負担金に係る分である。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en-US" sz="1100" b="0" i="0">
              <a:solidFill>
                <a:schemeClr val="dk1"/>
              </a:solidFill>
              <a:effectLst/>
              <a:latin typeface="+mn-lt"/>
              <a:ea typeface="+mn-ea"/>
              <a:cs typeface="+mn-cs"/>
            </a:rPr>
            <a:t>今後も人件費上昇・物価高騰等により、補助費等の増加が予測されるが、事務事業等の見直しにより抑制に努める。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110672</xdr:rowOff>
    </xdr:from>
    <xdr:to>
      <xdr:col>82</xdr:col>
      <xdr:colOff>107950</xdr:colOff>
      <xdr:row>40</xdr:row>
      <xdr:rowOff>132443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968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132443</xdr:rowOff>
    </xdr:from>
    <xdr:to>
      <xdr:col>78</xdr:col>
      <xdr:colOff>69850</xdr:colOff>
      <xdr:row>41</xdr:row>
      <xdr:rowOff>102507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990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67128</xdr:rowOff>
    </xdr:from>
    <xdr:to>
      <xdr:col>73</xdr:col>
      <xdr:colOff>180975</xdr:colOff>
      <xdr:row>41</xdr:row>
      <xdr:rowOff>102507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9251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67128</xdr:rowOff>
    </xdr:from>
    <xdr:to>
      <xdr:col>69</xdr:col>
      <xdr:colOff>92075</xdr:colOff>
      <xdr:row>40</xdr:row>
      <xdr:rowOff>143328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925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59872</xdr:rowOff>
    </xdr:from>
    <xdr:to>
      <xdr:col>82</xdr:col>
      <xdr:colOff>158750</xdr:colOff>
      <xdr:row>40</xdr:row>
      <xdr:rowOff>161472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31949</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81643</xdr:rowOff>
    </xdr:from>
    <xdr:to>
      <xdr:col>78</xdr:col>
      <xdr:colOff>120650</xdr:colOff>
      <xdr:row>41</xdr:row>
      <xdr:rowOff>11793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168020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702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51707</xdr:rowOff>
    </xdr:from>
    <xdr:to>
      <xdr:col>74</xdr:col>
      <xdr:colOff>31750</xdr:colOff>
      <xdr:row>41</xdr:row>
      <xdr:rowOff>153307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138084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16328</xdr:rowOff>
    </xdr:from>
    <xdr:to>
      <xdr:col>69</xdr:col>
      <xdr:colOff>142875</xdr:colOff>
      <xdr:row>40</xdr:row>
      <xdr:rowOff>117928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102705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92528</xdr:rowOff>
    </xdr:from>
    <xdr:to>
      <xdr:col>65</xdr:col>
      <xdr:colOff>53975</xdr:colOff>
      <xdr:row>41</xdr:row>
      <xdr:rowOff>22678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7455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公債費に係る経常収支比率が類似団体平均を上回</a:t>
          </a:r>
          <a:r>
            <a:rPr kumimoji="1" lang="ja-JP" altLang="en-US" sz="1100" b="0" i="0" baseline="0">
              <a:solidFill>
                <a:schemeClr val="dk1"/>
              </a:solidFill>
              <a:effectLst/>
              <a:latin typeface="+mn-lt"/>
              <a:ea typeface="+mn-ea"/>
              <a:cs typeface="+mn-cs"/>
            </a:rPr>
            <a:t>っているものの</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１．２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回った要因として</a:t>
          </a:r>
          <a:r>
            <a:rPr kumimoji="1" lang="ja-JP" altLang="ja-JP" sz="1100" b="0" i="0" baseline="0">
              <a:solidFill>
                <a:sysClr val="windowText" lastClr="000000"/>
              </a:solidFill>
              <a:effectLst/>
              <a:latin typeface="+mn-lt"/>
              <a:ea typeface="+mn-ea"/>
              <a:cs typeface="+mn-cs"/>
            </a:rPr>
            <a:t>は、</a:t>
          </a:r>
          <a:r>
            <a:rPr kumimoji="1" lang="ja-JP" altLang="en-US" sz="1100" b="0" i="0" baseline="0">
              <a:solidFill>
                <a:sysClr val="windowText" lastClr="000000"/>
              </a:solidFill>
              <a:effectLst/>
              <a:latin typeface="+mn-lt"/>
              <a:ea typeface="+mn-ea"/>
              <a:cs typeface="+mn-cs"/>
            </a:rPr>
            <a:t>償還終了により土木債、教育債が減少したことがあげられる。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今後は市債の借入に当たっては、交付税措置のある適債事業を選択しつつ、借入の抑制、計画的な償還を通じて公債費負担の軽減に努めていく。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610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60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62230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54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39370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公債費以外の経常経費については、令和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年度は、類似団体平均を３．</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ポイント上回っている。</a:t>
          </a:r>
          <a:r>
            <a:rPr kumimoji="1" lang="ja-JP" altLang="ja-JP" sz="1100" b="0" i="0" baseline="0">
              <a:solidFill>
                <a:schemeClr val="dk1"/>
              </a:solidFill>
              <a:effectLst/>
              <a:latin typeface="+mn-lt"/>
              <a:ea typeface="+mn-ea"/>
              <a:cs typeface="+mn-cs"/>
            </a:rPr>
            <a:t>この要因としては、人件費、扶助費、物件費が増加したことなどによるものである。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98425</xdr:rowOff>
    </xdr:from>
    <xdr:to>
      <xdr:col>82</xdr:col>
      <xdr:colOff>107950</xdr:colOff>
      <xdr:row>79</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7152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98425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400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98425</xdr:rowOff>
    </xdr:from>
    <xdr:to>
      <xdr:col>73</xdr:col>
      <xdr:colOff>180975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57175"/>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98425</xdr:rowOff>
    </xdr:from>
    <xdr:to>
      <xdr:col>69</xdr:col>
      <xdr:colOff>92075</xdr:colOff>
      <xdr:row>78</xdr:row>
      <xdr:rowOff>12700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57175"/>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127636</xdr:rowOff>
    </xdr:from>
    <xdr:to>
      <xdr:col>82</xdr:col>
      <xdr:colOff>158750</xdr:colOff>
      <xdr:row>79</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99713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47625</xdr:rowOff>
    </xdr:from>
    <xdr:to>
      <xdr:col>78</xdr:col>
      <xdr:colOff>120650</xdr:colOff>
      <xdr:row>78</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134002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0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47625</xdr:rowOff>
    </xdr:from>
    <xdr:to>
      <xdr:col>69</xdr:col>
      <xdr:colOff>142875</xdr:colOff>
      <xdr:row>75</xdr:row>
      <xdr:rowOff>149225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159402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3708</xdr:rowOff>
    </xdr:from>
    <xdr:to>
      <xdr:col>29</xdr:col>
      <xdr:colOff>127000</xdr:colOff>
      <xdr:row>18</xdr:row>
      <xdr:rowOff>165786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7433"/>
          <a:ext cx="647700" cy="16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165786</xdr:rowOff>
    </xdr:from>
    <xdr:to>
      <xdr:col>26</xdr:col>
      <xdr:colOff>50800</xdr:colOff>
      <xdr:row>19</xdr:row>
      <xdr:rowOff>102730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9511"/>
          <a:ext cx="698500" cy="10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102730</xdr:rowOff>
    </xdr:from>
    <xdr:to>
      <xdr:col>22</xdr:col>
      <xdr:colOff>114300</xdr:colOff>
      <xdr:row>19</xdr:row>
      <xdr:rowOff>136868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7905"/>
          <a:ext cx="698500" cy="3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100368</xdr:rowOff>
    </xdr:from>
    <xdr:to>
      <xdr:col>18</xdr:col>
      <xdr:colOff>177800</xdr:colOff>
      <xdr:row>19</xdr:row>
      <xdr:rowOff>136868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0554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124358</xdr:rowOff>
    </xdr:from>
    <xdr:to>
      <xdr:col>29</xdr:col>
      <xdr:colOff>177800</xdr:colOff>
      <xdr:row>18</xdr:row>
      <xdr:rowOff>54508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96435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114986</xdr:rowOff>
    </xdr:from>
    <xdr:to>
      <xdr:col>26</xdr:col>
      <xdr:colOff>101600</xdr:colOff>
      <xdr:row>19</xdr:row>
      <xdr:rowOff>45136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29913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51930</xdr:rowOff>
    </xdr:from>
    <xdr:to>
      <xdr:col>22</xdr:col>
      <xdr:colOff>165100</xdr:colOff>
      <xdr:row>19</xdr:row>
      <xdr:rowOff>153530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138307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86068</xdr:rowOff>
    </xdr:from>
    <xdr:to>
      <xdr:col>19</xdr:col>
      <xdr:colOff>38100</xdr:colOff>
      <xdr:row>20</xdr:row>
      <xdr:rowOff>16218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49568</xdr:rowOff>
    </xdr:from>
    <xdr:to>
      <xdr:col>15</xdr:col>
      <xdr:colOff>101600</xdr:colOff>
      <xdr:row>19</xdr:row>
      <xdr:rowOff>151168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135945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117322</xdr:rowOff>
    </xdr:from>
    <xdr:to>
      <xdr:col>29</xdr:col>
      <xdr:colOff>127000</xdr:colOff>
      <xdr:row>35</xdr:row>
      <xdr:rowOff>163461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7672"/>
          <a:ext cx="647700" cy="4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163461</xdr:rowOff>
    </xdr:from>
    <xdr:to>
      <xdr:col>26</xdr:col>
      <xdr:colOff>50800</xdr:colOff>
      <xdr:row>35</xdr:row>
      <xdr:rowOff>208611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3811"/>
          <a:ext cx="698500" cy="45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208611</xdr:rowOff>
    </xdr:from>
    <xdr:to>
      <xdr:col>22</xdr:col>
      <xdr:colOff>114300</xdr:colOff>
      <xdr:row>35</xdr:row>
      <xdr:rowOff>235014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8961"/>
          <a:ext cx="698500" cy="2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225603</xdr:rowOff>
    </xdr:from>
    <xdr:to>
      <xdr:col>18</xdr:col>
      <xdr:colOff>177800</xdr:colOff>
      <xdr:row>35</xdr:row>
      <xdr:rowOff>235014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35953"/>
          <a:ext cx="698500" cy="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66522</xdr:rowOff>
    </xdr:from>
    <xdr:to>
      <xdr:col>29</xdr:col>
      <xdr:colOff>177800</xdr:colOff>
      <xdr:row>35</xdr:row>
      <xdr:rowOff>168122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254499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112661</xdr:rowOff>
    </xdr:from>
    <xdr:to>
      <xdr:col>26</xdr:col>
      <xdr:colOff>101600</xdr:colOff>
      <xdr:row>35</xdr:row>
      <xdr:rowOff>214261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224438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1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157811</xdr:rowOff>
    </xdr:from>
    <xdr:to>
      <xdr:col>22</xdr:col>
      <xdr:colOff>165100</xdr:colOff>
      <xdr:row>35</xdr:row>
      <xdr:rowOff>259411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269588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3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184214</xdr:rowOff>
    </xdr:from>
    <xdr:to>
      <xdr:col>19</xdr:col>
      <xdr:colOff>38100</xdr:colOff>
      <xdr:row>35</xdr:row>
      <xdr:rowOff>285814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9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295991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174803</xdr:rowOff>
    </xdr:from>
    <xdr:to>
      <xdr:col>15</xdr:col>
      <xdr:colOff>101600</xdr:colOff>
      <xdr:row>35</xdr:row>
      <xdr:rowOff>276403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286580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5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166,412
161,342
22.78
67,697,554
64,980,115
2,196,512
33,184,955
47,828,636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11161</xdr:rowOff>
    </xdr:from>
    <xdr:to>
      <xdr:col>24</xdr:col>
      <xdr:colOff>62865</xdr:colOff>
      <xdr:row>37</xdr:row>
      <xdr:rowOff>74125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4661"/>
          <a:ext cx="1270" cy="126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74125</xdr:rowOff>
    </xdr:from>
    <xdr:to>
      <xdr:col>24</xdr:col>
      <xdr:colOff>152400</xdr:colOff>
      <xdr:row>37</xdr:row>
      <xdr:rowOff>74125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129288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11161</xdr:rowOff>
    </xdr:from>
    <xdr:to>
      <xdr:col>24</xdr:col>
      <xdr:colOff>152400</xdr:colOff>
      <xdr:row>30</xdr:row>
      <xdr:rowOff>11161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74125</xdr:rowOff>
    </xdr:from>
    <xdr:to>
      <xdr:col>24</xdr:col>
      <xdr:colOff>63500</xdr:colOff>
      <xdr:row>38</xdr:row>
      <xdr:rowOff>23930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7775"/>
          <a:ext cx="838200" cy="1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32011</xdr:rowOff>
    </xdr:from>
    <xdr:to>
      <xdr:col>24</xdr:col>
      <xdr:colOff>114300</xdr:colOff>
      <xdr:row>34</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23930</xdr:rowOff>
    </xdr:from>
    <xdr:to>
      <xdr:col>19</xdr:col>
      <xdr:colOff>177800</xdr:colOff>
      <xdr:row>38</xdr:row>
      <xdr:rowOff>86208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9030"/>
          <a:ext cx="8890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31326</xdr:rowOff>
    </xdr:from>
    <xdr:to>
      <xdr:col>20</xdr:col>
      <xdr:colOff>38100</xdr:colOff>
      <xdr:row>35</xdr:row>
      <xdr:rowOff>132926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149453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86208</xdr:rowOff>
    </xdr:from>
    <xdr:to>
      <xdr:col>15</xdr:col>
      <xdr:colOff>50800</xdr:colOff>
      <xdr:row>38</xdr:row>
      <xdr:rowOff>110896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130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24467</xdr:rowOff>
    </xdr:from>
    <xdr:to>
      <xdr:col>15</xdr:col>
      <xdr:colOff>101600</xdr:colOff>
      <xdr:row>35</xdr:row>
      <xdr:rowOff>126067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94698</xdr:rowOff>
    </xdr:from>
    <xdr:to>
      <xdr:col>10</xdr:col>
      <xdr:colOff>114300</xdr:colOff>
      <xdr:row>38</xdr:row>
      <xdr:rowOff>110896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09798"/>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43376</xdr:rowOff>
    </xdr:from>
    <xdr:to>
      <xdr:col>10</xdr:col>
      <xdr:colOff>165100</xdr:colOff>
      <xdr:row>35</xdr:row>
      <xdr:rowOff>144976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57908</xdr:rowOff>
    </xdr:from>
    <xdr:to>
      <xdr:col>6</xdr:col>
      <xdr:colOff>38100</xdr:colOff>
      <xdr:row>35</xdr:row>
      <xdr:rowOff>159508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23325</xdr:rowOff>
    </xdr:from>
    <xdr:to>
      <xdr:col>24</xdr:col>
      <xdr:colOff>114300</xdr:colOff>
      <xdr:row>37</xdr:row>
      <xdr:rowOff>124925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109702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144580</xdr:rowOff>
    </xdr:from>
    <xdr:to>
      <xdr:col>20</xdr:col>
      <xdr:colOff>38100</xdr:colOff>
      <xdr:row>38</xdr:row>
      <xdr:rowOff>74730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65857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35408</xdr:rowOff>
    </xdr:from>
    <xdr:to>
      <xdr:col>15</xdr:col>
      <xdr:colOff>101600</xdr:colOff>
      <xdr:row>38</xdr:row>
      <xdr:rowOff>137008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128135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60096</xdr:rowOff>
    </xdr:from>
    <xdr:to>
      <xdr:col>10</xdr:col>
      <xdr:colOff>165100</xdr:colOff>
      <xdr:row>38</xdr:row>
      <xdr:rowOff>161696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152823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43898</xdr:rowOff>
    </xdr:from>
    <xdr:to>
      <xdr:col>6</xdr:col>
      <xdr:colOff>38100</xdr:colOff>
      <xdr:row>38</xdr:row>
      <xdr:rowOff>145498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136625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135307</xdr:rowOff>
    </xdr:from>
    <xdr:to>
      <xdr:col>24</xdr:col>
      <xdr:colOff>63500</xdr:colOff>
      <xdr:row>59</xdr:row>
      <xdr:rowOff>21187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79407"/>
          <a:ext cx="8382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109068</xdr:rowOff>
    </xdr:from>
    <xdr:to>
      <xdr:col>19</xdr:col>
      <xdr:colOff>177800</xdr:colOff>
      <xdr:row>59</xdr:row>
      <xdr:rowOff>21187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53168"/>
          <a:ext cx="889000" cy="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109068</xdr:rowOff>
    </xdr:from>
    <xdr:to>
      <xdr:col>15</xdr:col>
      <xdr:colOff>50800</xdr:colOff>
      <xdr:row>59</xdr:row>
      <xdr:rowOff>24323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53168"/>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24323</xdr:rowOff>
    </xdr:from>
    <xdr:to>
      <xdr:col>10</xdr:col>
      <xdr:colOff>114300</xdr:colOff>
      <xdr:row>59</xdr:row>
      <xdr:rowOff>73733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39873"/>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84507</xdr:rowOff>
    </xdr:from>
    <xdr:to>
      <xdr:col>24</xdr:col>
      <xdr:colOff>114300</xdr:colOff>
      <xdr:row>59</xdr:row>
      <xdr:rowOff>14657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62934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100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141837</xdr:rowOff>
    </xdr:from>
    <xdr:to>
      <xdr:col>20</xdr:col>
      <xdr:colOff>38100</xdr:colOff>
      <xdr:row>59</xdr:row>
      <xdr:rowOff>71987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63114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58268</xdr:rowOff>
    </xdr:from>
    <xdr:to>
      <xdr:col>15</xdr:col>
      <xdr:colOff>101600</xdr:colOff>
      <xdr:row>58</xdr:row>
      <xdr:rowOff>159868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150995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144973</xdr:rowOff>
    </xdr:from>
    <xdr:to>
      <xdr:col>10</xdr:col>
      <xdr:colOff>165100</xdr:colOff>
      <xdr:row>59</xdr:row>
      <xdr:rowOff>75123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66250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8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22933</xdr:rowOff>
    </xdr:from>
    <xdr:to>
      <xdr:col>6</xdr:col>
      <xdr:colOff>38100</xdr:colOff>
      <xdr:row>59</xdr:row>
      <xdr:rowOff>124533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115660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23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45289</xdr:rowOff>
    </xdr:from>
    <xdr:to>
      <xdr:col>24</xdr:col>
      <xdr:colOff>63500</xdr:colOff>
      <xdr:row>78</xdr:row>
      <xdr:rowOff>59386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18389"/>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59386</xdr:rowOff>
    </xdr:from>
    <xdr:to>
      <xdr:col>19</xdr:col>
      <xdr:colOff>177800</xdr:colOff>
      <xdr:row>78</xdr:row>
      <xdr:rowOff>72644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2486"/>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72644</xdr:rowOff>
    </xdr:from>
    <xdr:to>
      <xdr:col>15</xdr:col>
      <xdr:colOff>50800</xdr:colOff>
      <xdr:row>78</xdr:row>
      <xdr:rowOff>85217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57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68529</xdr:rowOff>
    </xdr:from>
    <xdr:to>
      <xdr:col>10</xdr:col>
      <xdr:colOff>114300</xdr:colOff>
      <xdr:row>78</xdr:row>
      <xdr:rowOff>85217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162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165939</xdr:rowOff>
    </xdr:from>
    <xdr:to>
      <xdr:col>24</xdr:col>
      <xdr:colOff>114300</xdr:colOff>
      <xdr:row>78</xdr:row>
      <xdr:rowOff>96089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144366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8586</xdr:rowOff>
    </xdr:from>
    <xdr:to>
      <xdr:col>20</xdr:col>
      <xdr:colOff>38100</xdr:colOff>
      <xdr:row>78</xdr:row>
      <xdr:rowOff>110186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101313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21844</xdr:rowOff>
    </xdr:from>
    <xdr:to>
      <xdr:col>15</xdr:col>
      <xdr:colOff>101600</xdr:colOff>
      <xdr:row>78</xdr:row>
      <xdr:rowOff>123444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114571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34417</xdr:rowOff>
    </xdr:from>
    <xdr:to>
      <xdr:col>10</xdr:col>
      <xdr:colOff>165100</xdr:colOff>
      <xdr:row>78</xdr:row>
      <xdr:rowOff>136017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127144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17729</xdr:rowOff>
    </xdr:from>
    <xdr:to>
      <xdr:col>6</xdr:col>
      <xdr:colOff>38100</xdr:colOff>
      <xdr:row>78</xdr:row>
      <xdr:rowOff>119329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110456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34697</xdr:rowOff>
    </xdr:from>
    <xdr:to>
      <xdr:col>24</xdr:col>
      <xdr:colOff>63500</xdr:colOff>
      <xdr:row>96</xdr:row>
      <xdr:rowOff>141160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93897"/>
          <a:ext cx="8382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141160</xdr:rowOff>
    </xdr:from>
    <xdr:to>
      <xdr:col>19</xdr:col>
      <xdr:colOff>177800</xdr:colOff>
      <xdr:row>97</xdr:row>
      <xdr:rowOff>102578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00360"/>
          <a:ext cx="889000" cy="1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108522</xdr:rowOff>
    </xdr:from>
    <xdr:to>
      <xdr:col>15</xdr:col>
      <xdr:colOff>50800</xdr:colOff>
      <xdr:row>97</xdr:row>
      <xdr:rowOff>102578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67722"/>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108522</xdr:rowOff>
    </xdr:from>
    <xdr:to>
      <xdr:col>10</xdr:col>
      <xdr:colOff>114300</xdr:colOff>
      <xdr:row>98</xdr:row>
      <xdr:rowOff>59944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7722"/>
          <a:ext cx="889000" cy="29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155347</xdr:rowOff>
    </xdr:from>
    <xdr:to>
      <xdr:col>24</xdr:col>
      <xdr:colOff>114300</xdr:colOff>
      <xdr:row>96</xdr:row>
      <xdr:rowOff>85497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133774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90360</xdr:rowOff>
    </xdr:from>
    <xdr:to>
      <xdr:col>20</xdr:col>
      <xdr:colOff>38100</xdr:colOff>
      <xdr:row>97</xdr:row>
      <xdr:rowOff>20510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51778</xdr:rowOff>
    </xdr:from>
    <xdr:to>
      <xdr:col>15</xdr:col>
      <xdr:colOff>101600</xdr:colOff>
      <xdr:row>97</xdr:row>
      <xdr:rowOff>153378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144505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77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57722</xdr:rowOff>
    </xdr:from>
    <xdr:to>
      <xdr:col>10</xdr:col>
      <xdr:colOff>165100</xdr:colOff>
      <xdr:row>96</xdr:row>
      <xdr:rowOff>159322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150449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9144</xdr:rowOff>
    </xdr:from>
    <xdr:to>
      <xdr:col>6</xdr:col>
      <xdr:colOff>38100</xdr:colOff>
      <xdr:row>98</xdr:row>
      <xdr:rowOff>110744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101871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90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106684</xdr:rowOff>
    </xdr:from>
    <xdr:to>
      <xdr:col>55</xdr:col>
      <xdr:colOff>0</xdr:colOff>
      <xdr:row>36</xdr:row>
      <xdr:rowOff>113389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78884"/>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64371</xdr:rowOff>
    </xdr:from>
    <xdr:to>
      <xdr:col>50</xdr:col>
      <xdr:colOff>114300</xdr:colOff>
      <xdr:row>36</xdr:row>
      <xdr:rowOff>113389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36571"/>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64371</xdr:rowOff>
    </xdr:from>
    <xdr:to>
      <xdr:col>45</xdr:col>
      <xdr:colOff>177800</xdr:colOff>
      <xdr:row>36</xdr:row>
      <xdr:rowOff>161014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36571"/>
          <a:ext cx="889000" cy="9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50328</xdr:rowOff>
    </xdr:from>
    <xdr:to>
      <xdr:col>41</xdr:col>
      <xdr:colOff>50800</xdr:colOff>
      <xdr:row>36</xdr:row>
      <xdr:rowOff>161014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93828"/>
          <a:ext cx="889000" cy="113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55884</xdr:rowOff>
    </xdr:from>
    <xdr:to>
      <xdr:col>55</xdr:col>
      <xdr:colOff>50800</xdr:colOff>
      <xdr:row>36</xdr:row>
      <xdr:rowOff>157484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78761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62589</xdr:rowOff>
    </xdr:from>
    <xdr:to>
      <xdr:col>50</xdr:col>
      <xdr:colOff>165100</xdr:colOff>
      <xdr:row>36</xdr:row>
      <xdr:rowOff>164189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9266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1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13571</xdr:rowOff>
    </xdr:from>
    <xdr:to>
      <xdr:col>46</xdr:col>
      <xdr:colOff>38100</xdr:colOff>
      <xdr:row>36</xdr:row>
      <xdr:rowOff>115171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131698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110214</xdr:rowOff>
    </xdr:from>
    <xdr:to>
      <xdr:col>41</xdr:col>
      <xdr:colOff>101600</xdr:colOff>
      <xdr:row>37</xdr:row>
      <xdr:rowOff>40364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56891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5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170978</xdr:rowOff>
    </xdr:from>
    <xdr:to>
      <xdr:col>36</xdr:col>
      <xdr:colOff>165100</xdr:colOff>
      <xdr:row>30</xdr:row>
      <xdr:rowOff>101128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1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117655</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97039</xdr:rowOff>
    </xdr:from>
    <xdr:to>
      <xdr:col>55</xdr:col>
      <xdr:colOff>0</xdr:colOff>
      <xdr:row>57</xdr:row>
      <xdr:rowOff>103603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69689"/>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97039</xdr:rowOff>
    </xdr:from>
    <xdr:to>
      <xdr:col>50</xdr:col>
      <xdr:colOff>114300</xdr:colOff>
      <xdr:row>58</xdr:row>
      <xdr:rowOff>80090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69689"/>
          <a:ext cx="889000" cy="15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80090</xdr:rowOff>
    </xdr:from>
    <xdr:to>
      <xdr:col>45</xdr:col>
      <xdr:colOff>177800</xdr:colOff>
      <xdr:row>58</xdr:row>
      <xdr:rowOff>124939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10024190"/>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8124</xdr:rowOff>
    </xdr:from>
    <xdr:to>
      <xdr:col>41</xdr:col>
      <xdr:colOff>50800</xdr:colOff>
      <xdr:row>58</xdr:row>
      <xdr:rowOff>124939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52224"/>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52803</xdr:rowOff>
    </xdr:from>
    <xdr:to>
      <xdr:col>55</xdr:col>
      <xdr:colOff>50800</xdr:colOff>
      <xdr:row>57</xdr:row>
      <xdr:rowOff>154403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31230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0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46239</xdr:rowOff>
    </xdr:from>
    <xdr:to>
      <xdr:col>50</xdr:col>
      <xdr:colOff>165100</xdr:colOff>
      <xdr:row>57</xdr:row>
      <xdr:rowOff>147839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138966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29290</xdr:rowOff>
    </xdr:from>
    <xdr:to>
      <xdr:col>46</xdr:col>
      <xdr:colOff>38100</xdr:colOff>
      <xdr:row>58</xdr:row>
      <xdr:rowOff>130890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122017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74139</xdr:rowOff>
    </xdr:from>
    <xdr:to>
      <xdr:col>41</xdr:col>
      <xdr:colOff>101600</xdr:colOff>
      <xdr:row>59</xdr:row>
      <xdr:rowOff>4289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166866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1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128774</xdr:rowOff>
    </xdr:from>
    <xdr:to>
      <xdr:col>36</xdr:col>
      <xdr:colOff>165100</xdr:colOff>
      <xdr:row>58</xdr:row>
      <xdr:rowOff>58924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50051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130023</xdr:rowOff>
    </xdr:from>
    <xdr:to>
      <xdr:col>55</xdr:col>
      <xdr:colOff>0</xdr:colOff>
      <xdr:row>78</xdr:row>
      <xdr:rowOff>17704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31673"/>
          <a:ext cx="8382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17704</xdr:rowOff>
    </xdr:from>
    <xdr:to>
      <xdr:col>50</xdr:col>
      <xdr:colOff>114300</xdr:colOff>
      <xdr:row>78</xdr:row>
      <xdr:rowOff>107544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90804"/>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87579</xdr:rowOff>
    </xdr:from>
    <xdr:to>
      <xdr:col>45</xdr:col>
      <xdr:colOff>177800</xdr:colOff>
      <xdr:row>78</xdr:row>
      <xdr:rowOff>107544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60679"/>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107620</xdr:rowOff>
    </xdr:from>
    <xdr:to>
      <xdr:col>41</xdr:col>
      <xdr:colOff>50800</xdr:colOff>
      <xdr:row>78</xdr:row>
      <xdr:rowOff>87579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37820"/>
          <a:ext cx="889000" cy="3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79223</xdr:rowOff>
    </xdr:from>
    <xdr:to>
      <xdr:col>55</xdr:col>
      <xdr:colOff>50800</xdr:colOff>
      <xdr:row>78</xdr:row>
      <xdr:rowOff>9373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57650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138354</xdr:rowOff>
    </xdr:from>
    <xdr:to>
      <xdr:col>50</xdr:col>
      <xdr:colOff>165100</xdr:colOff>
      <xdr:row>78</xdr:row>
      <xdr:rowOff>68504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59631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56744</xdr:rowOff>
    </xdr:from>
    <xdr:to>
      <xdr:col>46</xdr:col>
      <xdr:colOff>38100</xdr:colOff>
      <xdr:row>78</xdr:row>
      <xdr:rowOff>158344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149471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36779</xdr:rowOff>
    </xdr:from>
    <xdr:to>
      <xdr:col>41</xdr:col>
      <xdr:colOff>101600</xdr:colOff>
      <xdr:row>78</xdr:row>
      <xdr:rowOff>138379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129506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0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56820</xdr:rowOff>
    </xdr:from>
    <xdr:to>
      <xdr:col>36</xdr:col>
      <xdr:colOff>165100</xdr:colOff>
      <xdr:row>76</xdr:row>
      <xdr:rowOff>158420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3497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133769</xdr:rowOff>
    </xdr:from>
    <xdr:to>
      <xdr:col>55</xdr:col>
      <xdr:colOff>0</xdr:colOff>
      <xdr:row>97</xdr:row>
      <xdr:rowOff>165328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64419"/>
          <a:ext cx="8382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165328</xdr:rowOff>
    </xdr:from>
    <xdr:to>
      <xdr:col>50</xdr:col>
      <xdr:colOff>114300</xdr:colOff>
      <xdr:row>98</xdr:row>
      <xdr:rowOff>90055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795978"/>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90055</xdr:rowOff>
    </xdr:from>
    <xdr:to>
      <xdr:col>45</xdr:col>
      <xdr:colOff>177800</xdr:colOff>
      <xdr:row>98</xdr:row>
      <xdr:rowOff>136043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92155"/>
          <a:ext cx="889000" cy="4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125234</xdr:rowOff>
    </xdr:from>
    <xdr:to>
      <xdr:col>41</xdr:col>
      <xdr:colOff>50800</xdr:colOff>
      <xdr:row>98</xdr:row>
      <xdr:rowOff>136043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927334"/>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82969</xdr:rowOff>
    </xdr:from>
    <xdr:to>
      <xdr:col>55</xdr:col>
      <xdr:colOff>50800</xdr:colOff>
      <xdr:row>98</xdr:row>
      <xdr:rowOff>13119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61396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9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114528</xdr:rowOff>
    </xdr:from>
    <xdr:to>
      <xdr:col>50</xdr:col>
      <xdr:colOff>165100</xdr:colOff>
      <xdr:row>98</xdr:row>
      <xdr:rowOff>44678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35805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3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39255</xdr:rowOff>
    </xdr:from>
    <xdr:to>
      <xdr:col>46</xdr:col>
      <xdr:colOff>38100</xdr:colOff>
      <xdr:row>98</xdr:row>
      <xdr:rowOff>140855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131982</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428" y="1693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85243</xdr:rowOff>
    </xdr:from>
    <xdr:to>
      <xdr:col>41</xdr:col>
      <xdr:colOff>101600</xdr:colOff>
      <xdr:row>99</xdr:row>
      <xdr:rowOff>15393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6520</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8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74434</xdr:rowOff>
    </xdr:from>
    <xdr:to>
      <xdr:col>36</xdr:col>
      <xdr:colOff>165100</xdr:colOff>
      <xdr:row>99</xdr:row>
      <xdr:rowOff>4584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7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167161</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37428" y="169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158559</xdr:rowOff>
    </xdr:from>
    <xdr:to>
      <xdr:col>85</xdr:col>
      <xdr:colOff>127000</xdr:colOff>
      <xdr:row>76</xdr:row>
      <xdr:rowOff>5855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17309"/>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158559</xdr:rowOff>
    </xdr:from>
    <xdr:to>
      <xdr:col>81</xdr:col>
      <xdr:colOff>50800</xdr:colOff>
      <xdr:row>76</xdr:row>
      <xdr:rowOff>2787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17309"/>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2787</xdr:rowOff>
    </xdr:from>
    <xdr:to>
      <xdr:col>76</xdr:col>
      <xdr:colOff>114300</xdr:colOff>
      <xdr:row>76</xdr:row>
      <xdr:rowOff>22200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32987"/>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22200</xdr:rowOff>
    </xdr:from>
    <xdr:to>
      <xdr:col>71</xdr:col>
      <xdr:colOff>177800</xdr:colOff>
      <xdr:row>76</xdr:row>
      <xdr:rowOff>52375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5240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126505</xdr:rowOff>
    </xdr:from>
    <xdr:to>
      <xdr:col>85</xdr:col>
      <xdr:colOff>177800</xdr:colOff>
      <xdr:row>76</xdr:row>
      <xdr:rowOff>56654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85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149382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107759</xdr:rowOff>
    </xdr:from>
    <xdr:to>
      <xdr:col>81</xdr:col>
      <xdr:colOff>101600</xdr:colOff>
      <xdr:row>76</xdr:row>
      <xdr:rowOff>37909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54436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123437</xdr:rowOff>
    </xdr:from>
    <xdr:to>
      <xdr:col>76</xdr:col>
      <xdr:colOff>165100</xdr:colOff>
      <xdr:row>76</xdr:row>
      <xdr:rowOff>53587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70114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142849</xdr:rowOff>
    </xdr:from>
    <xdr:to>
      <xdr:col>72</xdr:col>
      <xdr:colOff>38100</xdr:colOff>
      <xdr:row>76</xdr:row>
      <xdr:rowOff>73000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89526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1575</xdr:rowOff>
    </xdr:from>
    <xdr:to>
      <xdr:col>67</xdr:col>
      <xdr:colOff>101600</xdr:colOff>
      <xdr:row>76</xdr:row>
      <xdr:rowOff>103175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94302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120400</xdr:rowOff>
    </xdr:from>
    <xdr:to>
      <xdr:col>85</xdr:col>
      <xdr:colOff>127000</xdr:colOff>
      <xdr:row>96</xdr:row>
      <xdr:rowOff>48651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36700"/>
          <a:ext cx="838200" cy="2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93783</xdr:rowOff>
    </xdr:from>
    <xdr:to>
      <xdr:col>81</xdr:col>
      <xdr:colOff>50800</xdr:colOff>
      <xdr:row>94</xdr:row>
      <xdr:rowOff>120400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5695733"/>
          <a:ext cx="889000" cy="54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54792</xdr:rowOff>
    </xdr:from>
    <xdr:to>
      <xdr:col>76</xdr:col>
      <xdr:colOff>114300</xdr:colOff>
      <xdr:row>91</xdr:row>
      <xdr:rowOff>93783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656742"/>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54792</xdr:rowOff>
    </xdr:from>
    <xdr:to>
      <xdr:col>71</xdr:col>
      <xdr:colOff>177800</xdr:colOff>
      <xdr:row>95</xdr:row>
      <xdr:rowOff>94045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656742"/>
          <a:ext cx="889000" cy="72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169301</xdr:rowOff>
    </xdr:from>
    <xdr:to>
      <xdr:col>85</xdr:col>
      <xdr:colOff>177800</xdr:colOff>
      <xdr:row>96</xdr:row>
      <xdr:rowOff>99451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20728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0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69600</xdr:rowOff>
    </xdr:from>
    <xdr:to>
      <xdr:col>81</xdr:col>
      <xdr:colOff>101600</xdr:colOff>
      <xdr:row>94</xdr:row>
      <xdr:rowOff>171200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16277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596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42983</xdr:rowOff>
    </xdr:from>
    <xdr:to>
      <xdr:col>76</xdr:col>
      <xdr:colOff>165100</xdr:colOff>
      <xdr:row>91</xdr:row>
      <xdr:rowOff>144583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6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161110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4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3992</xdr:rowOff>
    </xdr:from>
    <xdr:to>
      <xdr:col>72</xdr:col>
      <xdr:colOff>38100</xdr:colOff>
      <xdr:row>91</xdr:row>
      <xdr:rowOff>105592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6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122119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3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43245</xdr:rowOff>
    </xdr:from>
    <xdr:to>
      <xdr:col>67</xdr:col>
      <xdr:colOff>101600</xdr:colOff>
      <xdr:row>95</xdr:row>
      <xdr:rowOff>144845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3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161372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72427</xdr:rowOff>
    </xdr:from>
    <xdr:to>
      <xdr:col>116</xdr:col>
      <xdr:colOff>63500</xdr:colOff>
      <xdr:row>39</xdr:row>
      <xdr:rowOff>75202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758977"/>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63446</xdr:rowOff>
    </xdr:from>
    <xdr:to>
      <xdr:col>111</xdr:col>
      <xdr:colOff>177800</xdr:colOff>
      <xdr:row>39</xdr:row>
      <xdr:rowOff>75202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49996"/>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52669</xdr:rowOff>
    </xdr:from>
    <xdr:to>
      <xdr:col>107</xdr:col>
      <xdr:colOff>50800</xdr:colOff>
      <xdr:row>39</xdr:row>
      <xdr:rowOff>63446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9219"/>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52669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29095"/>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21627</xdr:rowOff>
    </xdr:from>
    <xdr:to>
      <xdr:col>116</xdr:col>
      <xdr:colOff>114300</xdr:colOff>
      <xdr:row>39</xdr:row>
      <xdr:rowOff>123227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108004</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2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24402</xdr:rowOff>
    </xdr:from>
    <xdr:to>
      <xdr:col>112</xdr:col>
      <xdr:colOff>38100</xdr:colOff>
      <xdr:row>39</xdr:row>
      <xdr:rowOff>126002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117129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80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12646</xdr:rowOff>
    </xdr:from>
    <xdr:to>
      <xdr:col>107</xdr:col>
      <xdr:colOff>101600</xdr:colOff>
      <xdr:row>39</xdr:row>
      <xdr:rowOff>114246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105373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1869</xdr:rowOff>
    </xdr:from>
    <xdr:to>
      <xdr:col>102</xdr:col>
      <xdr:colOff>165100</xdr:colOff>
      <xdr:row>39</xdr:row>
      <xdr:rowOff>103469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94596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84472</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77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95939</xdr:rowOff>
    </xdr:from>
    <xdr:to>
      <xdr:col>116</xdr:col>
      <xdr:colOff>63500</xdr:colOff>
      <xdr:row>59</xdr:row>
      <xdr:rowOff>98116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21148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95177</xdr:rowOff>
    </xdr:from>
    <xdr:to>
      <xdr:col>111</xdr:col>
      <xdr:colOff>177800</xdr:colOff>
      <xdr:row>59</xdr:row>
      <xdr:rowOff>95939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21072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94851</xdr:rowOff>
    </xdr:from>
    <xdr:to>
      <xdr:col>107</xdr:col>
      <xdr:colOff>50800</xdr:colOff>
      <xdr:row>59</xdr:row>
      <xdr:rowOff>95177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21040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55771</xdr:rowOff>
    </xdr:from>
    <xdr:to>
      <xdr:col>102</xdr:col>
      <xdr:colOff>114300</xdr:colOff>
      <xdr:row>59</xdr:row>
      <xdr:rowOff>94851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71321"/>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47316</xdr:rowOff>
    </xdr:from>
    <xdr:to>
      <xdr:col>116</xdr:col>
      <xdr:colOff>114300</xdr:colOff>
      <xdr:row>59</xdr:row>
      <xdr:rowOff>148916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133693</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77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45139</xdr:rowOff>
    </xdr:from>
    <xdr:to>
      <xdr:col>112</xdr:col>
      <xdr:colOff>38100</xdr:colOff>
      <xdr:row>59</xdr:row>
      <xdr:rowOff>146739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137866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53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44377</xdr:rowOff>
    </xdr:from>
    <xdr:to>
      <xdr:col>107</xdr:col>
      <xdr:colOff>101600</xdr:colOff>
      <xdr:row>59</xdr:row>
      <xdr:rowOff>145977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137104</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52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44051</xdr:rowOff>
    </xdr:from>
    <xdr:to>
      <xdr:col>102</xdr:col>
      <xdr:colOff>165100</xdr:colOff>
      <xdr:row>59</xdr:row>
      <xdr:rowOff>145651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136778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523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4971</xdr:rowOff>
    </xdr:from>
    <xdr:to>
      <xdr:col>98</xdr:col>
      <xdr:colOff>38100</xdr:colOff>
      <xdr:row>59</xdr:row>
      <xdr:rowOff>106571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97698</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213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43185</xdr:rowOff>
    </xdr:from>
    <xdr:to>
      <xdr:col>116</xdr:col>
      <xdr:colOff>63500</xdr:colOff>
      <xdr:row>75</xdr:row>
      <xdr:rowOff>164846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901935"/>
          <a:ext cx="8382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164846</xdr:rowOff>
    </xdr:from>
    <xdr:to>
      <xdr:col>111</xdr:col>
      <xdr:colOff>177800</xdr:colOff>
      <xdr:row>76</xdr:row>
      <xdr:rowOff>1122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023596"/>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155747</xdr:rowOff>
    </xdr:from>
    <xdr:to>
      <xdr:col>107</xdr:col>
      <xdr:colOff>50800</xdr:colOff>
      <xdr:row>76</xdr:row>
      <xdr:rowOff>1122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3014497"/>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137917</xdr:rowOff>
    </xdr:from>
    <xdr:to>
      <xdr:col>102</xdr:col>
      <xdr:colOff>114300</xdr:colOff>
      <xdr:row>75</xdr:row>
      <xdr:rowOff>155747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996667"/>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163835</xdr:rowOff>
    </xdr:from>
    <xdr:to>
      <xdr:col>116</xdr:col>
      <xdr:colOff>114300</xdr:colOff>
      <xdr:row>75</xdr:row>
      <xdr:rowOff>93985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8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142262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8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114046</xdr:rowOff>
    </xdr:from>
    <xdr:to>
      <xdr:col>112</xdr:col>
      <xdr:colOff>38100</xdr:colOff>
      <xdr:row>76</xdr:row>
      <xdr:rowOff>44196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35323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121772</xdr:rowOff>
    </xdr:from>
    <xdr:to>
      <xdr:col>107</xdr:col>
      <xdr:colOff>101600</xdr:colOff>
      <xdr:row>76</xdr:row>
      <xdr:rowOff>51922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43049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07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104948</xdr:rowOff>
    </xdr:from>
    <xdr:to>
      <xdr:col>102</xdr:col>
      <xdr:colOff>165100</xdr:colOff>
      <xdr:row>76</xdr:row>
      <xdr:rowOff>35099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636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26224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05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87117</xdr:rowOff>
    </xdr:from>
    <xdr:to>
      <xdr:col>98</xdr:col>
      <xdr:colOff>38100</xdr:colOff>
      <xdr:row>76</xdr:row>
      <xdr:rowOff>17267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8394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0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住民１人当たりのコストが類似団体内で最も低くなっている。これは、本市における住民当たりの職員数が少ないこと、また、消防業務やごみの中間処理業務を一部事務組合で行っているため、人件費が他団体と比較し抑えられているものである。</a:t>
          </a:r>
          <a:endParaRPr kumimoji="0" lang="en-US" altLang="ja-JP" sz="1400">
            <a:solidFill>
              <a:schemeClr val="dk1"/>
            </a:solidFill>
            <a:effectLst/>
            <a:latin typeface="+mn-lt"/>
            <a:ea typeface="+mn-ea"/>
            <a:cs typeface="+mn-cs"/>
          </a:endParaRPr>
        </a:p>
        <a:p>
          <a:r>
            <a:rPr kumimoji="0" lang="ja-JP" altLang="en-US" sz="110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普通建設事業費については、大和田二・三丁目地区</a:t>
          </a:r>
          <a:r>
            <a:rPr kumimoji="1" lang="ja-JP" altLang="ja-JP" sz="1100">
              <a:solidFill>
                <a:schemeClr val="dk1"/>
              </a:solidFill>
              <a:effectLst/>
              <a:latin typeface="+mn-lt"/>
              <a:ea typeface="+mn-ea"/>
              <a:cs typeface="+mn-cs"/>
            </a:rPr>
            <a:t>土地区画整理事業等の完了に伴い減少傾向にあったが、学校施設の長寿命化改修工事などの大型事業を進めたことにより、増加に転じている。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166,412
161,342
22.78
67,697,554
64,980,115
2,196,512
33,184,955
47,828,636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91694</xdr:rowOff>
    </xdr:from>
    <xdr:to>
      <xdr:col>24</xdr:col>
      <xdr:colOff>63500</xdr:colOff>
      <xdr:row>37</xdr:row>
      <xdr:rowOff>103886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534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91694</xdr:rowOff>
    </xdr:from>
    <xdr:to>
      <xdr:col>19</xdr:col>
      <xdr:colOff>177800</xdr:colOff>
      <xdr:row>37</xdr:row>
      <xdr:rowOff>143510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534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135890</xdr:rowOff>
    </xdr:from>
    <xdr:to>
      <xdr:col>15</xdr:col>
      <xdr:colOff>50800</xdr:colOff>
      <xdr:row>37</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79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135890</xdr:rowOff>
    </xdr:from>
    <xdr:to>
      <xdr:col>10</xdr:col>
      <xdr:colOff>114300</xdr:colOff>
      <xdr:row>37</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954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53086</xdr:rowOff>
    </xdr:from>
    <xdr:to>
      <xdr:col>24</xdr:col>
      <xdr:colOff>114300</xdr:colOff>
      <xdr:row>37</xdr:row>
      <xdr:rowOff>154686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31513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40894</xdr:rowOff>
    </xdr:from>
    <xdr:to>
      <xdr:col>20</xdr:col>
      <xdr:colOff>38100</xdr:colOff>
      <xdr:row>37</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92710</xdr:rowOff>
    </xdr:from>
    <xdr:to>
      <xdr:col>15</xdr:col>
      <xdr:colOff>101600</xdr:colOff>
      <xdr:row>38</xdr:row>
      <xdr:rowOff>22860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85090</xdr:rowOff>
    </xdr:from>
    <xdr:to>
      <xdr:col>10</xdr:col>
      <xdr:colOff>165100</xdr:colOff>
      <xdr:row>38</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95758</xdr:rowOff>
    </xdr:from>
    <xdr:to>
      <xdr:col>6</xdr:col>
      <xdr:colOff>38100</xdr:colOff>
      <xdr:row>38</xdr:row>
      <xdr:rowOff>25908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17035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126403</xdr:rowOff>
    </xdr:from>
    <xdr:to>
      <xdr:col>24</xdr:col>
      <xdr:colOff>63500</xdr:colOff>
      <xdr:row>58</xdr:row>
      <xdr:rowOff>50546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99053"/>
          <a:ext cx="838200" cy="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49250</xdr:rowOff>
    </xdr:from>
    <xdr:to>
      <xdr:col>19</xdr:col>
      <xdr:colOff>177800</xdr:colOff>
      <xdr:row>57</xdr:row>
      <xdr:rowOff>126403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1900"/>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78969</xdr:rowOff>
    </xdr:from>
    <xdr:to>
      <xdr:col>15</xdr:col>
      <xdr:colOff>50800</xdr:colOff>
      <xdr:row>57</xdr:row>
      <xdr:rowOff>49250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80169"/>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60147</xdr:rowOff>
    </xdr:from>
    <xdr:to>
      <xdr:col>10</xdr:col>
      <xdr:colOff>114300</xdr:colOff>
      <xdr:row>56</xdr:row>
      <xdr:rowOff>78969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32647"/>
          <a:ext cx="889000" cy="104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171196</xdr:rowOff>
    </xdr:from>
    <xdr:to>
      <xdr:col>24</xdr:col>
      <xdr:colOff>114300</xdr:colOff>
      <xdr:row>58</xdr:row>
      <xdr:rowOff>101346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149623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75603</xdr:rowOff>
    </xdr:from>
    <xdr:to>
      <xdr:col>20</xdr:col>
      <xdr:colOff>38100</xdr:colOff>
      <xdr:row>58</xdr:row>
      <xdr:rowOff>5753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22280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169900</xdr:rowOff>
    </xdr:from>
    <xdr:to>
      <xdr:col>15</xdr:col>
      <xdr:colOff>101600</xdr:colOff>
      <xdr:row>57</xdr:row>
      <xdr:rowOff>100050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28169</xdr:rowOff>
    </xdr:from>
    <xdr:to>
      <xdr:col>10</xdr:col>
      <xdr:colOff>165100</xdr:colOff>
      <xdr:row>56</xdr:row>
      <xdr:rowOff>129769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146296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9347</xdr:rowOff>
    </xdr:from>
    <xdr:to>
      <xdr:col>6</xdr:col>
      <xdr:colOff>38100</xdr:colOff>
      <xdr:row>50</xdr:row>
      <xdr:rowOff>110947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8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127474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5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93436</xdr:rowOff>
    </xdr:from>
    <xdr:to>
      <xdr:col>24</xdr:col>
      <xdr:colOff>63500</xdr:colOff>
      <xdr:row>77</xdr:row>
      <xdr:rowOff>82255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23636"/>
          <a:ext cx="838200" cy="1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82255</xdr:rowOff>
    </xdr:from>
    <xdr:to>
      <xdr:col>19</xdr:col>
      <xdr:colOff>177800</xdr:colOff>
      <xdr:row>77</xdr:row>
      <xdr:rowOff>139776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83905"/>
          <a:ext cx="8890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38300</xdr:rowOff>
    </xdr:from>
    <xdr:to>
      <xdr:col>15</xdr:col>
      <xdr:colOff>50800</xdr:colOff>
      <xdr:row>77</xdr:row>
      <xdr:rowOff>139776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39950"/>
          <a:ext cx="889000" cy="10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38300</xdr:rowOff>
    </xdr:from>
    <xdr:to>
      <xdr:col>10</xdr:col>
      <xdr:colOff>114300</xdr:colOff>
      <xdr:row>78</xdr:row>
      <xdr:rowOff>141920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9950"/>
          <a:ext cx="889000" cy="2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42636</xdr:rowOff>
    </xdr:from>
    <xdr:to>
      <xdr:col>24</xdr:col>
      <xdr:colOff>114300</xdr:colOff>
      <xdr:row>76</xdr:row>
      <xdr:rowOff>144236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21063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5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31455</xdr:rowOff>
    </xdr:from>
    <xdr:to>
      <xdr:col>20</xdr:col>
      <xdr:colOff>38100</xdr:colOff>
      <xdr:row>77</xdr:row>
      <xdr:rowOff>133055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124182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88976</xdr:rowOff>
    </xdr:from>
    <xdr:to>
      <xdr:col>15</xdr:col>
      <xdr:colOff>101600</xdr:colOff>
      <xdr:row>78</xdr:row>
      <xdr:rowOff>19126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8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158950</xdr:rowOff>
    </xdr:from>
    <xdr:to>
      <xdr:col>10</xdr:col>
      <xdr:colOff>165100</xdr:colOff>
      <xdr:row>77</xdr:row>
      <xdr:rowOff>89100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80227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8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91120</xdr:rowOff>
    </xdr:from>
    <xdr:to>
      <xdr:col>6</xdr:col>
      <xdr:colOff>38100</xdr:colOff>
      <xdr:row>79</xdr:row>
      <xdr:rowOff>21270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12397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5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74047</xdr:rowOff>
    </xdr:from>
    <xdr:to>
      <xdr:col>24</xdr:col>
      <xdr:colOff>62865</xdr:colOff>
      <xdr:row>98</xdr:row>
      <xdr:rowOff>28806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47447"/>
          <a:ext cx="1270" cy="98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32633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28806</xdr:rowOff>
    </xdr:from>
    <xdr:to>
      <xdr:col>24</xdr:col>
      <xdr:colOff>152400</xdr:colOff>
      <xdr:row>98</xdr:row>
      <xdr:rowOff>28806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20724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74047</xdr:rowOff>
    </xdr:from>
    <xdr:to>
      <xdr:col>24</xdr:col>
      <xdr:colOff>152400</xdr:colOff>
      <xdr:row>92</xdr:row>
      <xdr:rowOff>74047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4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151907</xdr:rowOff>
    </xdr:from>
    <xdr:to>
      <xdr:col>24</xdr:col>
      <xdr:colOff>63500</xdr:colOff>
      <xdr:row>98</xdr:row>
      <xdr:rowOff>3705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2557"/>
          <a:ext cx="8382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70149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47272</xdr:rowOff>
    </xdr:from>
    <xdr:to>
      <xdr:col>24</xdr:col>
      <xdr:colOff>114300</xdr:colOff>
      <xdr:row>96</xdr:row>
      <xdr:rowOff>148872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0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67233</xdr:rowOff>
    </xdr:from>
    <xdr:to>
      <xdr:col>19</xdr:col>
      <xdr:colOff>177800</xdr:colOff>
      <xdr:row>97</xdr:row>
      <xdr:rowOff>151907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7883"/>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21989</xdr:rowOff>
    </xdr:from>
    <xdr:to>
      <xdr:col>20</xdr:col>
      <xdr:colOff>38100</xdr:colOff>
      <xdr:row>96</xdr:row>
      <xdr:rowOff>123589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67233</xdr:rowOff>
    </xdr:from>
    <xdr:to>
      <xdr:col>15</xdr:col>
      <xdr:colOff>50800</xdr:colOff>
      <xdr:row>97</xdr:row>
      <xdr:rowOff>128865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7883"/>
          <a:ext cx="889000" cy="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78818</xdr:rowOff>
    </xdr:from>
    <xdr:to>
      <xdr:col>15</xdr:col>
      <xdr:colOff>101600</xdr:colOff>
      <xdr:row>96</xdr:row>
      <xdr:rowOff>8968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6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25495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128865</xdr:rowOff>
    </xdr:from>
    <xdr:to>
      <xdr:col>10</xdr:col>
      <xdr:colOff>114300</xdr:colOff>
      <xdr:row>99</xdr:row>
      <xdr:rowOff>35482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59515"/>
          <a:ext cx="889000" cy="2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88877</xdr:rowOff>
    </xdr:from>
    <xdr:to>
      <xdr:col>10</xdr:col>
      <xdr:colOff>165100</xdr:colOff>
      <xdr:row>96</xdr:row>
      <xdr:rowOff>19027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35554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159080</xdr:rowOff>
    </xdr:from>
    <xdr:to>
      <xdr:col>6</xdr:col>
      <xdr:colOff>38100</xdr:colOff>
      <xdr:row>97</xdr:row>
      <xdr:rowOff>89230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105757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124355</xdr:rowOff>
    </xdr:from>
    <xdr:to>
      <xdr:col>24</xdr:col>
      <xdr:colOff>114300</xdr:colOff>
      <xdr:row>98</xdr:row>
      <xdr:rowOff>54505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39282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101107</xdr:rowOff>
    </xdr:from>
    <xdr:to>
      <xdr:col>20</xdr:col>
      <xdr:colOff>38100</xdr:colOff>
      <xdr:row>98</xdr:row>
      <xdr:rowOff>31257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22384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16433</xdr:rowOff>
    </xdr:from>
    <xdr:to>
      <xdr:col>15</xdr:col>
      <xdr:colOff>101600</xdr:colOff>
      <xdr:row>97</xdr:row>
      <xdr:rowOff>118033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109160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78065</xdr:rowOff>
    </xdr:from>
    <xdr:to>
      <xdr:col>10</xdr:col>
      <xdr:colOff>165100</xdr:colOff>
      <xdr:row>98</xdr:row>
      <xdr:rowOff>8215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170792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156132</xdr:rowOff>
    </xdr:from>
    <xdr:to>
      <xdr:col>6</xdr:col>
      <xdr:colOff>38100</xdr:colOff>
      <xdr:row>99</xdr:row>
      <xdr:rowOff>86282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5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77409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43688</xdr:rowOff>
    </xdr:from>
    <xdr:to>
      <xdr:col>55</xdr:col>
      <xdr:colOff>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02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43307</xdr:rowOff>
    </xdr:from>
    <xdr:to>
      <xdr:col>41</xdr:col>
      <xdr:colOff>50800</xdr:colOff>
      <xdr:row>39</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98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164338</xdr:rowOff>
    </xdr:from>
    <xdr:to>
      <xdr:col>50</xdr:col>
      <xdr:colOff>165100</xdr:colOff>
      <xdr:row>39</xdr:row>
      <xdr:rowOff>94488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85615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85615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163957</xdr:rowOff>
    </xdr:from>
    <xdr:to>
      <xdr:col>36</xdr:col>
      <xdr:colOff>165100</xdr:colOff>
      <xdr:row>39</xdr:row>
      <xdr:rowOff>94107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85234</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1740</xdr:rowOff>
    </xdr:from>
    <xdr:to>
      <xdr:col>55</xdr:col>
      <xdr:colOff>0</xdr:colOff>
      <xdr:row>58</xdr:row>
      <xdr:rowOff>6426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45840"/>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169875</xdr:rowOff>
    </xdr:from>
    <xdr:to>
      <xdr:col>50</xdr:col>
      <xdr:colOff>114300</xdr:colOff>
      <xdr:row>58</xdr:row>
      <xdr:rowOff>6426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4252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169875</xdr:rowOff>
    </xdr:from>
    <xdr:to>
      <xdr:col>45</xdr:col>
      <xdr:colOff>177800</xdr:colOff>
      <xdr:row>58</xdr:row>
      <xdr:rowOff>6597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2525"/>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170161</xdr:rowOff>
    </xdr:from>
    <xdr:to>
      <xdr:col>41</xdr:col>
      <xdr:colOff>50800</xdr:colOff>
      <xdr:row>58</xdr:row>
      <xdr:rowOff>6597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42811"/>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122390</xdr:rowOff>
    </xdr:from>
    <xdr:to>
      <xdr:col>55</xdr:col>
      <xdr:colOff>50800</xdr:colOff>
      <xdr:row>58</xdr:row>
      <xdr:rowOff>52540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37317</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127076</xdr:rowOff>
    </xdr:from>
    <xdr:to>
      <xdr:col>50</xdr:col>
      <xdr:colOff>165100</xdr:colOff>
      <xdr:row>58</xdr:row>
      <xdr:rowOff>57226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48353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99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119075</xdr:rowOff>
    </xdr:from>
    <xdr:to>
      <xdr:col>46</xdr:col>
      <xdr:colOff>38100</xdr:colOff>
      <xdr:row>58</xdr:row>
      <xdr:rowOff>49225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40352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998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127247</xdr:rowOff>
    </xdr:from>
    <xdr:to>
      <xdr:col>41</xdr:col>
      <xdr:colOff>101600</xdr:colOff>
      <xdr:row>58</xdr:row>
      <xdr:rowOff>57397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48524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999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119361</xdr:rowOff>
    </xdr:from>
    <xdr:to>
      <xdr:col>36</xdr:col>
      <xdr:colOff>165100</xdr:colOff>
      <xdr:row>58</xdr:row>
      <xdr:rowOff>49511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40638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9984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20645</xdr:rowOff>
    </xdr:from>
    <xdr:to>
      <xdr:col>55</xdr:col>
      <xdr:colOff>0</xdr:colOff>
      <xdr:row>78</xdr:row>
      <xdr:rowOff>71532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93745"/>
          <a:ext cx="8382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41996</xdr:rowOff>
    </xdr:from>
    <xdr:to>
      <xdr:col>50</xdr:col>
      <xdr:colOff>114300</xdr:colOff>
      <xdr:row>78</xdr:row>
      <xdr:rowOff>20645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43646"/>
          <a:ext cx="889000" cy="15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41996</xdr:rowOff>
    </xdr:from>
    <xdr:to>
      <xdr:col>45</xdr:col>
      <xdr:colOff>177800</xdr:colOff>
      <xdr:row>78</xdr:row>
      <xdr:rowOff>65542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43646"/>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37288</xdr:rowOff>
    </xdr:from>
    <xdr:to>
      <xdr:col>41</xdr:col>
      <xdr:colOff>50800</xdr:colOff>
      <xdr:row>78</xdr:row>
      <xdr:rowOff>65542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38938"/>
          <a:ext cx="889000" cy="19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20732</xdr:rowOff>
    </xdr:from>
    <xdr:to>
      <xdr:col>55</xdr:col>
      <xdr:colOff>50800</xdr:colOff>
      <xdr:row>78</xdr:row>
      <xdr:rowOff>122332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107109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141295</xdr:rowOff>
    </xdr:from>
    <xdr:to>
      <xdr:col>50</xdr:col>
      <xdr:colOff>165100</xdr:colOff>
      <xdr:row>78</xdr:row>
      <xdr:rowOff>71445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62572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43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162646</xdr:rowOff>
    </xdr:from>
    <xdr:to>
      <xdr:col>46</xdr:col>
      <xdr:colOff>38100</xdr:colOff>
      <xdr:row>77</xdr:row>
      <xdr:rowOff>92796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83923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28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14742</xdr:rowOff>
    </xdr:from>
    <xdr:to>
      <xdr:col>41</xdr:col>
      <xdr:colOff>101600</xdr:colOff>
      <xdr:row>78</xdr:row>
      <xdr:rowOff>116342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107469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48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157938</xdr:rowOff>
    </xdr:from>
    <xdr:to>
      <xdr:col>36</xdr:col>
      <xdr:colOff>165100</xdr:colOff>
      <xdr:row>77</xdr:row>
      <xdr:rowOff>88088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79215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2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99033</xdr:rowOff>
    </xdr:from>
    <xdr:to>
      <xdr:col>55</xdr:col>
      <xdr:colOff>0</xdr:colOff>
      <xdr:row>97</xdr:row>
      <xdr:rowOff>126715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29683"/>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126715</xdr:rowOff>
    </xdr:from>
    <xdr:to>
      <xdr:col>50</xdr:col>
      <xdr:colOff>114300</xdr:colOff>
      <xdr:row>98</xdr:row>
      <xdr:rowOff>118441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57365"/>
          <a:ext cx="889000" cy="16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118441</xdr:rowOff>
    </xdr:from>
    <xdr:to>
      <xdr:col>45</xdr:col>
      <xdr:colOff>177800</xdr:colOff>
      <xdr:row>98</xdr:row>
      <xdr:rowOff>165897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920541"/>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76057</xdr:rowOff>
    </xdr:from>
    <xdr:to>
      <xdr:col>41</xdr:col>
      <xdr:colOff>50800</xdr:colOff>
      <xdr:row>98</xdr:row>
      <xdr:rowOff>165897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06707"/>
          <a:ext cx="889000" cy="2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48233</xdr:rowOff>
    </xdr:from>
    <xdr:to>
      <xdr:col>55</xdr:col>
      <xdr:colOff>50800</xdr:colOff>
      <xdr:row>97</xdr:row>
      <xdr:rowOff>149833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26660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75915</xdr:rowOff>
    </xdr:from>
    <xdr:to>
      <xdr:col>50</xdr:col>
      <xdr:colOff>165100</xdr:colOff>
      <xdr:row>98</xdr:row>
      <xdr:rowOff>6065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168642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7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67641</xdr:rowOff>
    </xdr:from>
    <xdr:to>
      <xdr:col>46</xdr:col>
      <xdr:colOff>38100</xdr:colOff>
      <xdr:row>98</xdr:row>
      <xdr:rowOff>169241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160368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6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115097</xdr:rowOff>
    </xdr:from>
    <xdr:to>
      <xdr:col>41</xdr:col>
      <xdr:colOff>101600</xdr:colOff>
      <xdr:row>99</xdr:row>
      <xdr:rowOff>45247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91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36374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70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25257</xdr:rowOff>
    </xdr:from>
    <xdr:to>
      <xdr:col>36</xdr:col>
      <xdr:colOff>165100</xdr:colOff>
      <xdr:row>97</xdr:row>
      <xdr:rowOff>126857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117984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7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84973</xdr:rowOff>
    </xdr:from>
    <xdr:to>
      <xdr:col>85</xdr:col>
      <xdr:colOff>127000</xdr:colOff>
      <xdr:row>38</xdr:row>
      <xdr:rowOff>113411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00073"/>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113411</xdr:rowOff>
    </xdr:from>
    <xdr:to>
      <xdr:col>81</xdr:col>
      <xdr:colOff>50800</xdr:colOff>
      <xdr:row>38</xdr:row>
      <xdr:rowOff>136362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628511"/>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136362</xdr:rowOff>
    </xdr:from>
    <xdr:to>
      <xdr:col>76</xdr:col>
      <xdr:colOff>114300</xdr:colOff>
      <xdr:row>38</xdr:row>
      <xdr:rowOff>146603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65146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146603</xdr:rowOff>
    </xdr:from>
    <xdr:to>
      <xdr:col>71</xdr:col>
      <xdr:colOff>177800</xdr:colOff>
      <xdr:row>38</xdr:row>
      <xdr:rowOff>167726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661703"/>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34173</xdr:rowOff>
    </xdr:from>
    <xdr:to>
      <xdr:col>85</xdr:col>
      <xdr:colOff>177800</xdr:colOff>
      <xdr:row>38</xdr:row>
      <xdr:rowOff>135773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120550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62611</xdr:rowOff>
    </xdr:from>
    <xdr:to>
      <xdr:col>81</xdr:col>
      <xdr:colOff>101600</xdr:colOff>
      <xdr:row>38</xdr:row>
      <xdr:rowOff>164211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155338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85562</xdr:rowOff>
    </xdr:from>
    <xdr:to>
      <xdr:col>76</xdr:col>
      <xdr:colOff>165100</xdr:colOff>
      <xdr:row>39</xdr:row>
      <xdr:rowOff>15712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60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6839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9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95803</xdr:rowOff>
    </xdr:from>
    <xdr:to>
      <xdr:col>72</xdr:col>
      <xdr:colOff>38100</xdr:colOff>
      <xdr:row>39</xdr:row>
      <xdr:rowOff>25953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6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17080</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68428" y="670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116926</xdr:rowOff>
    </xdr:from>
    <xdr:to>
      <xdr:col>67</xdr:col>
      <xdr:colOff>101600</xdr:colOff>
      <xdr:row>39</xdr:row>
      <xdr:rowOff>47076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38203</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79428" y="672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115567</xdr:rowOff>
    </xdr:from>
    <xdr:to>
      <xdr:col>85</xdr:col>
      <xdr:colOff>127000</xdr:colOff>
      <xdr:row>56</xdr:row>
      <xdr:rowOff>167736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16767"/>
          <a:ext cx="8382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167736</xdr:rowOff>
    </xdr:from>
    <xdr:to>
      <xdr:col>81</xdr:col>
      <xdr:colOff>50800</xdr:colOff>
      <xdr:row>57</xdr:row>
      <xdr:rowOff>10149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68936"/>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10149</xdr:rowOff>
    </xdr:from>
    <xdr:to>
      <xdr:col>76</xdr:col>
      <xdr:colOff>114300</xdr:colOff>
      <xdr:row>58</xdr:row>
      <xdr:rowOff>94323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82799"/>
          <a:ext cx="889000" cy="2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155359</xdr:rowOff>
    </xdr:from>
    <xdr:to>
      <xdr:col>71</xdr:col>
      <xdr:colOff>177800</xdr:colOff>
      <xdr:row>58</xdr:row>
      <xdr:rowOff>94323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28009"/>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64767</xdr:rowOff>
    </xdr:from>
    <xdr:to>
      <xdr:col>85</xdr:col>
      <xdr:colOff>177800</xdr:colOff>
      <xdr:row>56</xdr:row>
      <xdr:rowOff>166367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43194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116936</xdr:rowOff>
    </xdr:from>
    <xdr:to>
      <xdr:col>81</xdr:col>
      <xdr:colOff>101600</xdr:colOff>
      <xdr:row>57</xdr:row>
      <xdr:rowOff>47086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38213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130799</xdr:rowOff>
    </xdr:from>
    <xdr:to>
      <xdr:col>76</xdr:col>
      <xdr:colOff>165100</xdr:colOff>
      <xdr:row>57</xdr:row>
      <xdr:rowOff>60949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77476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0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43523</xdr:rowOff>
    </xdr:from>
    <xdr:to>
      <xdr:col>72</xdr:col>
      <xdr:colOff>38100</xdr:colOff>
      <xdr:row>58</xdr:row>
      <xdr:rowOff>145123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104559</xdr:rowOff>
    </xdr:from>
    <xdr:to>
      <xdr:col>67</xdr:col>
      <xdr:colOff>101600</xdr:colOff>
      <xdr:row>58</xdr:row>
      <xdr:rowOff>34709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25836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158559</xdr:rowOff>
    </xdr:from>
    <xdr:to>
      <xdr:col>85</xdr:col>
      <xdr:colOff>127000</xdr:colOff>
      <xdr:row>96</xdr:row>
      <xdr:rowOff>5855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446309"/>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158559</xdr:rowOff>
    </xdr:from>
    <xdr:to>
      <xdr:col>81</xdr:col>
      <xdr:colOff>50800</xdr:colOff>
      <xdr:row>96</xdr:row>
      <xdr:rowOff>2787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46309"/>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2787</xdr:rowOff>
    </xdr:from>
    <xdr:to>
      <xdr:col>76</xdr:col>
      <xdr:colOff>114300</xdr:colOff>
      <xdr:row>96</xdr:row>
      <xdr:rowOff>22200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61987"/>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22200</xdr:rowOff>
    </xdr:from>
    <xdr:to>
      <xdr:col>71</xdr:col>
      <xdr:colOff>177800</xdr:colOff>
      <xdr:row>96</xdr:row>
      <xdr:rowOff>52375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8140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126505</xdr:rowOff>
    </xdr:from>
    <xdr:to>
      <xdr:col>85</xdr:col>
      <xdr:colOff>177800</xdr:colOff>
      <xdr:row>96</xdr:row>
      <xdr:rowOff>56655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149382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6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107759</xdr:rowOff>
    </xdr:from>
    <xdr:to>
      <xdr:col>81</xdr:col>
      <xdr:colOff>101600</xdr:colOff>
      <xdr:row>96</xdr:row>
      <xdr:rowOff>37909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54436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123437</xdr:rowOff>
    </xdr:from>
    <xdr:to>
      <xdr:col>76</xdr:col>
      <xdr:colOff>165100</xdr:colOff>
      <xdr:row>96</xdr:row>
      <xdr:rowOff>53587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70114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8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142850</xdr:rowOff>
    </xdr:from>
    <xdr:to>
      <xdr:col>72</xdr:col>
      <xdr:colOff>38100</xdr:colOff>
      <xdr:row>96</xdr:row>
      <xdr:rowOff>73000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89527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1575</xdr:rowOff>
    </xdr:from>
    <xdr:to>
      <xdr:col>67</xdr:col>
      <xdr:colOff>101600</xdr:colOff>
      <xdr:row>96</xdr:row>
      <xdr:rowOff>103175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94302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総務費については、財政調整基金</a:t>
          </a:r>
          <a:r>
            <a:rPr kumimoji="1" lang="ja-JP" altLang="en-US" sz="1100" b="0" i="0" baseline="0">
              <a:solidFill>
                <a:schemeClr val="dk1"/>
              </a:solidFill>
              <a:effectLst/>
              <a:latin typeface="+mn-lt"/>
              <a:ea typeface="+mn-ea"/>
              <a:cs typeface="+mn-cs"/>
            </a:rPr>
            <a:t>及び減債基金</a:t>
          </a:r>
          <a:r>
            <a:rPr kumimoji="1" lang="ja-JP" altLang="ja-JP" sz="1100" b="0" i="0" baseline="0">
              <a:solidFill>
                <a:schemeClr val="dk1"/>
              </a:solidFill>
              <a:effectLst/>
              <a:latin typeface="+mn-lt"/>
              <a:ea typeface="+mn-ea"/>
              <a:cs typeface="+mn-cs"/>
            </a:rPr>
            <a:t>への積立の減により昨年度と比較すると減となった。</a:t>
          </a:r>
          <a:endParaRPr lang="ja-JP" altLang="ja-JP" sz="1400">
            <a:effectLst/>
          </a:endParaRPr>
        </a:p>
        <a:p>
          <a:r>
            <a:rPr kumimoji="1" lang="ja-JP" altLang="ja-JP" sz="1100" b="0" i="0" baseline="0">
              <a:solidFill>
                <a:schemeClr val="dk1"/>
              </a:solidFill>
              <a:effectLst/>
              <a:latin typeface="+mn-lt"/>
              <a:ea typeface="+mn-ea"/>
              <a:cs typeface="+mn-cs"/>
            </a:rPr>
            <a:t>　また、</a:t>
          </a:r>
          <a:r>
            <a:rPr kumimoji="1" lang="ja-JP" altLang="en-US" sz="1100" b="0" i="0" baseline="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、体育館の空調設備設置及び耐震化工事等により</a:t>
          </a:r>
          <a:r>
            <a:rPr lang="ja-JP" altLang="ja-JP" sz="1100" b="0" i="0" baseline="0">
              <a:solidFill>
                <a:schemeClr val="dk1"/>
              </a:solidFill>
              <a:effectLst/>
              <a:latin typeface="+mn-lt"/>
              <a:ea typeface="+mn-ea"/>
              <a:cs typeface="+mn-cs"/>
            </a:rPr>
            <a:t>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財政調整基金残高、実質収支ともに前年度を下回った。これは、人件費、扶助費、物件費などの歳出が大幅に増加したことによるもので、財政調整基金の取崩しにより対応せざるを得な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今後も不測の支出に備え、一定額以上の財政調整基金残高を維持するよう努める。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全ての会計で黒字であるが、特に水道事業会計は安定的に黒字である。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なお、国民健康保険事業特別会計は、令和４年度まで毎年約２～１１億円を一般会計から赤字補填として繰り入れており、これを差し引くと令和３年度までの国民健康保険事業特別会計は赤字である。平成３０年度以降、赤字削減・解消計画に基づき繰入金を削減し、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年度は赤字補填なしで黒字を達成している。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67697554</v>
      </c>
      <c r="BO4" s="371"/>
      <c r="BP4" s="371"/>
      <c r="BQ4" s="371"/>
      <c r="BR4" s="371"/>
      <c r="BS4" s="371"/>
      <c r="BT4" s="371"/>
      <c r="BU4" s="372"/>
      <c r="BV4" s="370">
        <v>65596131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5.5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64980115</v>
      </c>
      <c r="BO5" s="408"/>
      <c r="BP5" s="408"/>
      <c r="BQ5" s="408"/>
      <c r="BR5" s="408"/>
      <c r="BS5" s="408"/>
      <c r="BT5" s="408"/>
      <c r="BU5" s="409"/>
      <c r="BV5" s="407">
        <v>63309602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98.7</v>
      </c>
      <c r="CU5" s="405"/>
      <c r="CV5" s="405"/>
      <c r="CW5" s="405"/>
      <c r="CX5" s="405"/>
      <c r="CY5" s="405"/>
      <c r="CZ5" s="405"/>
      <c r="DA5" s="406"/>
      <c r="DB5" s="404">
        <v>98.5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2717439</v>
      </c>
      <c r="BO6" s="408"/>
      <c r="BP6" s="408"/>
      <c r="BQ6" s="408"/>
      <c r="BR6" s="408"/>
      <c r="BS6" s="408"/>
      <c r="BT6" s="408"/>
      <c r="BU6" s="409"/>
      <c r="BV6" s="407">
        <v>2286529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v>
      </c>
      <c r="CU6" s="445"/>
      <c r="CV6" s="445"/>
      <c r="CW6" s="445"/>
      <c r="CX6" s="445"/>
      <c r="CY6" s="445"/>
      <c r="CZ6" s="445"/>
      <c r="DA6" s="446"/>
      <c r="DB6" s="444">
        <v>99.3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520927</v>
      </c>
      <c r="BO7" s="408"/>
      <c r="BP7" s="408"/>
      <c r="BQ7" s="408"/>
      <c r="BR7" s="408"/>
      <c r="BS7" s="408"/>
      <c r="BT7" s="408"/>
      <c r="BU7" s="409"/>
      <c r="BV7" s="407">
        <v>525651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33184955</v>
      </c>
      <c r="CU7" s="408"/>
      <c r="CV7" s="408"/>
      <c r="CW7" s="408"/>
      <c r="CX7" s="408"/>
      <c r="CY7" s="408"/>
      <c r="CZ7" s="408"/>
      <c r="DA7" s="409"/>
      <c r="DB7" s="407">
        <v>32268483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2196512</v>
      </c>
      <c r="BO8" s="408"/>
      <c r="BP8" s="408"/>
      <c r="BQ8" s="408"/>
      <c r="BR8" s="408"/>
      <c r="BS8" s="408"/>
      <c r="BT8" s="408"/>
      <c r="BU8" s="409"/>
      <c r="BV8" s="407">
        <v>1760878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0.87</v>
      </c>
      <c r="CU8" s="448"/>
      <c r="CV8" s="448"/>
      <c r="CW8" s="448"/>
      <c r="CX8" s="448"/>
      <c r="CY8" s="448"/>
      <c r="CZ8" s="448"/>
      <c r="DA8" s="449"/>
      <c r="DB8" s="447">
        <v>0.87</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166017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435634</v>
      </c>
      <c r="BO9" s="408"/>
      <c r="BP9" s="408"/>
      <c r="BQ9" s="408"/>
      <c r="BR9" s="408"/>
      <c r="BS9" s="408"/>
      <c r="BT9" s="408"/>
      <c r="BU9" s="409"/>
      <c r="BV9" s="407">
        <v>-527589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11.3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162122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2199741</v>
      </c>
      <c r="BO10" s="408"/>
      <c r="BP10" s="408"/>
      <c r="BQ10" s="408"/>
      <c r="BR10" s="408"/>
      <c r="BS10" s="408"/>
      <c r="BT10" s="408"/>
      <c r="BU10" s="409"/>
      <c r="BV10" s="407">
        <v>2547355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166412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3225295</v>
      </c>
      <c r="BO12" s="408"/>
      <c r="BP12" s="408"/>
      <c r="BQ12" s="408"/>
      <c r="BR12" s="408"/>
      <c r="BS12" s="408"/>
      <c r="BT12" s="408"/>
      <c r="BU12" s="409"/>
      <c r="BV12" s="407">
        <v>3317965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161342</v>
      </c>
      <c r="S13" s="492"/>
      <c r="T13" s="492"/>
      <c r="U13" s="492"/>
      <c r="V13" s="493"/>
      <c r="W13" s="423" t="s">
        <v>131</v>
      </c>
      <c r="X13" s="424"/>
      <c r="Y13" s="424"/>
      <c r="Z13" s="424"/>
      <c r="AA13" s="424"/>
      <c r="AB13" s="414"/>
      <c r="AC13" s="458">
        <v>701</v>
      </c>
      <c r="AD13" s="459"/>
      <c r="AE13" s="459"/>
      <c r="AF13" s="459"/>
      <c r="AG13" s="501"/>
      <c r="AH13" s="458">
        <v>825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-589920</v>
      </c>
      <c r="BO13" s="408"/>
      <c r="BP13" s="408"/>
      <c r="BQ13" s="408"/>
      <c r="BR13" s="408"/>
      <c r="BS13" s="408"/>
      <c r="BT13" s="408"/>
      <c r="BU13" s="409"/>
      <c r="BV13" s="407">
        <v>-1298199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5.4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166036</v>
      </c>
      <c r="S14" s="492"/>
      <c r="T14" s="492"/>
      <c r="U14" s="492"/>
      <c r="V14" s="493"/>
      <c r="W14" s="397"/>
      <c r="X14" s="398"/>
      <c r="Y14" s="398"/>
      <c r="Z14" s="398"/>
      <c r="AA14" s="398"/>
      <c r="AB14" s="387"/>
      <c r="AC14" s="494">
        <v>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23.3</v>
      </c>
      <c r="CU14" s="506"/>
      <c r="CV14" s="506"/>
      <c r="CW14" s="506"/>
      <c r="CX14" s="506"/>
      <c r="CY14" s="506"/>
      <c r="CZ14" s="506"/>
      <c r="DA14" s="507"/>
      <c r="DB14" s="505">
        <v>13.6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161584</v>
      </c>
      <c r="S15" s="492"/>
      <c r="T15" s="492"/>
      <c r="U15" s="492"/>
      <c r="V15" s="493"/>
      <c r="W15" s="423" t="s">
        <v>137</v>
      </c>
      <c r="X15" s="424"/>
      <c r="Y15" s="424"/>
      <c r="Z15" s="424"/>
      <c r="AA15" s="424"/>
      <c r="AB15" s="414"/>
      <c r="AC15" s="458">
        <v>14905</v>
      </c>
      <c r="AD15" s="459"/>
      <c r="AE15" s="459"/>
      <c r="AF15" s="459"/>
      <c r="AG15" s="501"/>
      <c r="AH15" s="458">
        <v>16926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22804355</v>
      </c>
      <c r="BO15" s="371"/>
      <c r="BP15" s="371"/>
      <c r="BQ15" s="371"/>
      <c r="BR15" s="371"/>
      <c r="BS15" s="371"/>
      <c r="BT15" s="371"/>
      <c r="BU15" s="372"/>
      <c r="BV15" s="370">
        <v>22556539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21.1</v>
      </c>
      <c r="AD16" s="495"/>
      <c r="AE16" s="495"/>
      <c r="AF16" s="495"/>
      <c r="AG16" s="496"/>
      <c r="AH16" s="494">
        <v>23.5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26776570</v>
      </c>
      <c r="BO16" s="408"/>
      <c r="BP16" s="408"/>
      <c r="BQ16" s="408"/>
      <c r="BR16" s="408"/>
      <c r="BS16" s="408"/>
      <c r="BT16" s="408"/>
      <c r="BU16" s="409"/>
      <c r="BV16" s="407">
        <v>25819152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55081</v>
      </c>
      <c r="AD17" s="459"/>
      <c r="AE17" s="459"/>
      <c r="AF17" s="459"/>
      <c r="AG17" s="501"/>
      <c r="AH17" s="458">
        <v>54395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29065521</v>
      </c>
      <c r="BO17" s="408"/>
      <c r="BP17" s="408"/>
      <c r="BQ17" s="408"/>
      <c r="BR17" s="408"/>
      <c r="BS17" s="408"/>
      <c r="BT17" s="408"/>
      <c r="BU17" s="409"/>
      <c r="BV17" s="407">
        <v>28743535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22.78</v>
      </c>
      <c r="M18" s="531"/>
      <c r="N18" s="531"/>
      <c r="O18" s="531"/>
      <c r="P18" s="531"/>
      <c r="Q18" s="531"/>
      <c r="R18" s="532"/>
      <c r="S18" s="532"/>
      <c r="T18" s="532"/>
      <c r="U18" s="532"/>
      <c r="V18" s="533"/>
      <c r="W18" s="425"/>
      <c r="X18" s="426"/>
      <c r="Y18" s="426"/>
      <c r="Z18" s="426"/>
      <c r="AA18" s="426"/>
      <c r="AB18" s="417"/>
      <c r="AC18" s="534">
        <v>77.900000000000006</v>
      </c>
      <c r="AD18" s="535"/>
      <c r="AE18" s="535"/>
      <c r="AF18" s="535"/>
      <c r="AG18" s="536"/>
      <c r="AH18" s="534">
        <v>75.400000000000006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34453422</v>
      </c>
      <c r="BO18" s="408"/>
      <c r="BP18" s="408"/>
      <c r="BQ18" s="408"/>
      <c r="BR18" s="408"/>
      <c r="BS18" s="408"/>
      <c r="BT18" s="408"/>
      <c r="BU18" s="409"/>
      <c r="BV18" s="407">
        <v>32689338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7288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45097200</v>
      </c>
      <c r="BO19" s="408"/>
      <c r="BP19" s="408"/>
      <c r="BQ19" s="408"/>
      <c r="BR19" s="408"/>
      <c r="BS19" s="408"/>
      <c r="BT19" s="408"/>
      <c r="BU19" s="409"/>
      <c r="BV19" s="407">
        <v>43976319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73686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47828636</v>
      </c>
      <c r="BO22" s="371"/>
      <c r="BP22" s="371"/>
      <c r="BQ22" s="371"/>
      <c r="BR22" s="371"/>
      <c r="BS22" s="371"/>
      <c r="BT22" s="371"/>
      <c r="BU22" s="372"/>
      <c r="BV22" s="370">
        <v>48569031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30265726</v>
      </c>
      <c r="BO23" s="408"/>
      <c r="BP23" s="408"/>
      <c r="BQ23" s="408"/>
      <c r="BR23" s="408"/>
      <c r="BS23" s="408"/>
      <c r="BT23" s="408"/>
      <c r="BU23" s="409"/>
      <c r="BV23" s="407">
        <v>31655290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9180</v>
      </c>
      <c r="R24" s="459"/>
      <c r="S24" s="459"/>
      <c r="T24" s="459"/>
      <c r="U24" s="459"/>
      <c r="V24" s="501"/>
      <c r="W24" s="553"/>
      <c r="X24" s="554"/>
      <c r="Y24" s="555"/>
      <c r="Z24" s="457" t="s">
        <v>162</v>
      </c>
      <c r="AA24" s="437"/>
      <c r="AB24" s="437"/>
      <c r="AC24" s="437"/>
      <c r="AD24" s="437"/>
      <c r="AE24" s="437"/>
      <c r="AF24" s="437"/>
      <c r="AG24" s="438"/>
      <c r="AH24" s="458">
        <v>778</v>
      </c>
      <c r="AI24" s="459"/>
      <c r="AJ24" s="459"/>
      <c r="AK24" s="459"/>
      <c r="AL24" s="501"/>
      <c r="AM24" s="458">
        <v>2405576</v>
      </c>
      <c r="AN24" s="459"/>
      <c r="AO24" s="459"/>
      <c r="AP24" s="459"/>
      <c r="AQ24" s="459"/>
      <c r="AR24" s="501"/>
      <c r="AS24" s="458">
        <v>3092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29310213</v>
      </c>
      <c r="BO24" s="408"/>
      <c r="BP24" s="408"/>
      <c r="BQ24" s="408"/>
      <c r="BR24" s="408"/>
      <c r="BS24" s="408"/>
      <c r="BT24" s="408"/>
      <c r="BU24" s="409"/>
      <c r="BV24" s="407">
        <v>28276882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7670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10078876</v>
      </c>
      <c r="BO25" s="371"/>
      <c r="BP25" s="371"/>
      <c r="BQ25" s="371"/>
      <c r="BR25" s="371"/>
      <c r="BS25" s="371"/>
      <c r="BT25" s="371"/>
      <c r="BU25" s="372"/>
      <c r="BV25" s="370">
        <v>11903750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7020</v>
      </c>
      <c r="R26" s="459"/>
      <c r="S26" s="459"/>
      <c r="T26" s="459"/>
      <c r="U26" s="459"/>
      <c r="V26" s="501"/>
      <c r="W26" s="553"/>
      <c r="X26" s="554"/>
      <c r="Y26" s="555"/>
      <c r="Z26" s="457" t="s">
        <v>168</v>
      </c>
      <c r="AA26" s="559"/>
      <c r="AB26" s="559"/>
      <c r="AC26" s="559"/>
      <c r="AD26" s="559"/>
      <c r="AE26" s="559"/>
      <c r="AF26" s="559"/>
      <c r="AG26" s="560"/>
      <c r="AH26" s="458">
        <v>21</v>
      </c>
      <c r="AI26" s="459"/>
      <c r="AJ26" s="459"/>
      <c r="AK26" s="459"/>
      <c r="AL26" s="501"/>
      <c r="AM26" s="458">
        <v>64827</v>
      </c>
      <c r="AN26" s="459"/>
      <c r="AO26" s="459"/>
      <c r="AP26" s="459"/>
      <c r="AQ26" s="459"/>
      <c r="AR26" s="501"/>
      <c r="AS26" s="458">
        <v>3087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4630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60210</v>
      </c>
      <c r="AN27" s="459"/>
      <c r="AO27" s="459"/>
      <c r="AP27" s="459"/>
      <c r="AQ27" s="459"/>
      <c r="AR27" s="501"/>
      <c r="AS27" s="458">
        <v>4014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5530617</v>
      </c>
      <c r="BO28" s="371"/>
      <c r="BP28" s="371"/>
      <c r="BQ28" s="371"/>
      <c r="BR28" s="371"/>
      <c r="BS28" s="371"/>
      <c r="BT28" s="371"/>
      <c r="BU28" s="372"/>
      <c r="BV28" s="370">
        <v>6556171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24</v>
      </c>
      <c r="M29" s="459"/>
      <c r="N29" s="459"/>
      <c r="O29" s="459"/>
      <c r="P29" s="501"/>
      <c r="Q29" s="458">
        <v>4000</v>
      </c>
      <c r="R29" s="459"/>
      <c r="S29" s="459"/>
      <c r="T29" s="459"/>
      <c r="U29" s="459"/>
      <c r="V29" s="501"/>
      <c r="W29" s="556"/>
      <c r="X29" s="557"/>
      <c r="Y29" s="558"/>
      <c r="Z29" s="457" t="s">
        <v>177</v>
      </c>
      <c r="AA29" s="437"/>
      <c r="AB29" s="437"/>
      <c r="AC29" s="437"/>
      <c r="AD29" s="437"/>
      <c r="AE29" s="437"/>
      <c r="AF29" s="437"/>
      <c r="AG29" s="438"/>
      <c r="AH29" s="458">
        <v>793</v>
      </c>
      <c r="AI29" s="459"/>
      <c r="AJ29" s="459"/>
      <c r="AK29" s="459"/>
      <c r="AL29" s="501"/>
      <c r="AM29" s="458">
        <v>2465786</v>
      </c>
      <c r="AN29" s="459"/>
      <c r="AO29" s="459"/>
      <c r="AP29" s="459"/>
      <c r="AQ29" s="459"/>
      <c r="AR29" s="501"/>
      <c r="AS29" s="458">
        <v>3109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1290223</v>
      </c>
      <c r="BO29" s="408"/>
      <c r="BP29" s="408"/>
      <c r="BQ29" s="408"/>
      <c r="BR29" s="408"/>
      <c r="BS29" s="408"/>
      <c r="BT29" s="408"/>
      <c r="BU29" s="409"/>
      <c r="BV29" s="407">
        <v>1317285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2770595</v>
      </c>
      <c r="BO30" s="527"/>
      <c r="BP30" s="527"/>
      <c r="BQ30" s="527"/>
      <c r="BR30" s="527"/>
      <c r="BS30" s="527"/>
      <c r="BT30" s="527"/>
      <c r="BU30" s="528"/>
      <c r="BV30" s="526">
        <v>2671734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朝霞地区一部事務組合(一般会計）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新座市スポーツ協会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新座都市計画事業新座駅北口土地区画整理事業特別会計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志木地区衛生組合（一般会計）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埼玉県後期高齢者医療広域連合（一般会計）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埼玉県後期高齢者医療広域連合（後期高齢者医療事業特別会計）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埼玉県市町村総合事務組合（一般会計）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埼玉県市町村総合事務組合（交通災害共済事業特別会計）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彩の国さいたまづくり広域連合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vC/1e6i9r+a4aNld0iC4treWhvJRV3kVPYM8UtBXt0fytjT9vuDFwxNjpYyV/puZf+XTqEQufORz/7N/K9/0A==" saltValue="hiWFk2k9Gd4x64ae4VZd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7.56</v>
      </c>
      <c r="G34" s="33">
        <v>7.93</v>
      </c>
      <c r="H34" s="33">
        <v>7.53</v>
      </c>
      <c r="I34" s="33">
        <v>6.67</v>
      </c>
      <c r="J34" s="34">
        <v>7.42</v>
      </c>
      <c r="K34" s="22"/>
      <c r="L34" s="22"/>
      <c r="M34" s="22"/>
      <c r="N34" s="22"/>
      <c r="O34" s="22"/>
      <c r="P34" s="22"/>
    </row>
    <row r="35" spans="1:16" ht="39" customHeight="1" x14ac:dyDescent="0.15">
      <c r="A35" s="22"/>
      <c r="B35" s="35"/>
      <c r="C35" s="1145" t="s">
        <v>534</v>
      </c>
      <c r="D35" s="1146"/>
      <c r="E35" s="1147"/>
      <c r="F35" s="36">
        <v>10.33</v>
      </c>
      <c r="G35" s="37">
        <v>10.19</v>
      </c>
      <c r="H35" s="37">
        <v>6.83</v>
      </c>
      <c r="I35" s="37">
        <v>5.42</v>
      </c>
      <c r="J35" s="38">
        <v>6.57</v>
      </c>
      <c r="K35" s="22"/>
      <c r="L35" s="22"/>
      <c r="M35" s="22"/>
      <c r="N35" s="22"/>
      <c r="O35" s="22"/>
      <c r="P35" s="22"/>
    </row>
    <row r="36" spans="1:16" ht="39" customHeight="1" x14ac:dyDescent="0.15">
      <c r="A36" s="22"/>
      <c r="B36" s="35"/>
      <c r="C36" s="1145" t="s">
        <v>535</v>
      </c>
      <c r="D36" s="1146"/>
      <c r="E36" s="1147"/>
      <c r="F36" s="36">
        <v>1.8</v>
      </c>
      <c r="G36" s="37">
        <v>2.2999999999999998</v>
      </c>
      <c r="H36" s="37">
        <v>2.87</v>
      </c>
      <c r="I36" s="37">
        <v>3.41</v>
      </c>
      <c r="J36" s="38">
        <v>3.47</v>
      </c>
      <c r="K36" s="22"/>
      <c r="L36" s="22"/>
      <c r="M36" s="22"/>
      <c r="N36" s="22"/>
      <c r="O36" s="22"/>
      <c r="P36" s="22"/>
    </row>
    <row r="37" spans="1:16" ht="39" customHeight="1" x14ac:dyDescent="0.15">
      <c r="A37" s="22"/>
      <c r="B37" s="35"/>
      <c r="C37" s="1145" t="s">
        <v>536</v>
      </c>
      <c r="D37" s="1146"/>
      <c r="E37" s="1147"/>
      <c r="F37" s="36">
        <v>1.37</v>
      </c>
      <c r="G37" s="37">
        <v>1.02</v>
      </c>
      <c r="H37" s="37">
        <v>0.84</v>
      </c>
      <c r="I37" s="37">
        <v>0.75</v>
      </c>
      <c r="J37" s="38">
        <v>0.46</v>
      </c>
      <c r="K37" s="22"/>
      <c r="L37" s="22"/>
      <c r="M37" s="22"/>
      <c r="N37" s="22"/>
      <c r="O37" s="22"/>
      <c r="P37" s="22"/>
    </row>
    <row r="38" spans="1:16" ht="39" customHeight="1" x14ac:dyDescent="0.15">
      <c r="A38" s="22"/>
      <c r="B38" s="35"/>
      <c r="C38" s="1145" t="s">
        <v>537</v>
      </c>
      <c r="D38" s="1146"/>
      <c r="E38" s="1147"/>
      <c r="F38" s="36">
        <v>1.1399999999999999</v>
      </c>
      <c r="G38" s="37">
        <v>0.85</v>
      </c>
      <c r="H38" s="37">
        <v>1.43</v>
      </c>
      <c r="I38" s="37">
        <v>1.3</v>
      </c>
      <c r="J38" s="38">
        <v>0.44</v>
      </c>
      <c r="K38" s="22"/>
      <c r="L38" s="22"/>
      <c r="M38" s="22"/>
      <c r="N38" s="22"/>
      <c r="O38" s="22"/>
      <c r="P38" s="22"/>
    </row>
    <row r="39" spans="1:16" ht="39" customHeight="1" x14ac:dyDescent="0.15">
      <c r="A39" s="22"/>
      <c r="B39" s="35"/>
      <c r="C39" s="1145" t="s">
        <v>538</v>
      </c>
      <c r="D39" s="1146"/>
      <c r="E39" s="1147"/>
      <c r="F39" s="36">
        <v>0.13</v>
      </c>
      <c r="G39" s="37">
        <v>0.21</v>
      </c>
      <c r="H39" s="37">
        <v>0.24</v>
      </c>
      <c r="I39" s="37">
        <v>0.24</v>
      </c>
      <c r="J39" s="38">
        <v>0.27</v>
      </c>
      <c r="K39" s="22"/>
      <c r="L39" s="22"/>
      <c r="M39" s="22"/>
      <c r="N39" s="22"/>
      <c r="O39" s="22"/>
      <c r="P39" s="22"/>
    </row>
    <row r="40" spans="1:16" ht="39" customHeight="1" x14ac:dyDescent="0.15">
      <c r="A40" s="22"/>
      <c r="B40" s="35"/>
      <c r="C40" s="1145" t="s">
        <v>539</v>
      </c>
      <c r="D40" s="1146"/>
      <c r="E40" s="1147"/>
      <c r="F40" s="36">
        <v>0.09</v>
      </c>
      <c r="G40" s="37">
        <v>0.05</v>
      </c>
      <c r="H40" s="37">
        <v>0.27</v>
      </c>
      <c r="I40" s="37">
        <v>0.03</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0.35</v>
      </c>
      <c r="G43" s="42">
        <v>0.11</v>
      </c>
      <c r="H43" s="42">
        <v>0.09</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3ZPQSfAXCXM0mSKCXybTrF+nO4tZsY3nKavUt8nkgfCu9npwfapvwX9Ukm2M7vO8lqPowtgz9TONmyI7trD8g==" saltValue="3gDnd2kE88euJkC+ALiB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2"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4419</v>
      </c>
      <c r="L45" s="60">
        <v>4679</v>
      </c>
      <c r="M45" s="60">
        <v>4837</v>
      </c>
      <c r="N45" s="60">
        <v>4983</v>
      </c>
      <c r="O45" s="61">
        <v>4830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831</v>
      </c>
      <c r="L48" s="64">
        <v>646</v>
      </c>
      <c r="M48" s="64">
        <v>641</v>
      </c>
      <c r="N48" s="64">
        <v>614</v>
      </c>
      <c r="O48" s="65">
        <v>680</v>
      </c>
      <c r="P48" s="48"/>
      <c r="Q48" s="48"/>
      <c r="R48" s="48"/>
      <c r="S48" s="48"/>
      <c r="T48" s="48"/>
      <c r="U48" s="48"/>
    </row>
    <row r="49" spans="1:21" ht="30.75" customHeight="1" x14ac:dyDescent="0.15">
      <c r="A49" s="48"/>
      <c r="B49" s="1155"/>
      <c r="C49" s="1156"/>
      <c r="D49" s="62"/>
      <c r="E49" s="1161" t="s">
        <v>14</v>
      </c>
      <c r="F49" s="1161"/>
      <c r="G49" s="1161"/>
      <c r="H49" s="1161"/>
      <c r="I49" s="1161"/>
      <c r="J49" s="1162"/>
      <c r="K49" s="63">
        <v>57</v>
      </c>
      <c r="L49" s="64">
        <v>59</v>
      </c>
      <c r="M49" s="64">
        <v>67</v>
      </c>
      <c r="N49" s="64">
        <v>124</v>
      </c>
      <c r="O49" s="65">
        <v>191</v>
      </c>
      <c r="P49" s="48"/>
      <c r="Q49" s="48"/>
      <c r="R49" s="48"/>
      <c r="S49" s="48"/>
      <c r="T49" s="48"/>
      <c r="U49" s="48"/>
    </row>
    <row r="50" spans="1:21" ht="30.75" customHeight="1" x14ac:dyDescent="0.15">
      <c r="A50" s="48"/>
      <c r="B50" s="1155"/>
      <c r="C50" s="1156"/>
      <c r="D50" s="62"/>
      <c r="E50" s="1161" t="s">
        <v>15</v>
      </c>
      <c r="F50" s="1161"/>
      <c r="G50" s="1161"/>
      <c r="H50" s="1161"/>
      <c r="I50" s="1161"/>
      <c r="J50" s="1162"/>
      <c r="K50" s="63">
        <v>27</v>
      </c>
      <c r="L50" s="64">
        <v>15</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3853</v>
      </c>
      <c r="L52" s="64">
        <v>3959</v>
      </c>
      <c r="M52" s="64">
        <v>3994</v>
      </c>
      <c r="N52" s="64">
        <v>3971</v>
      </c>
      <c r="O52" s="65">
        <v>3745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1481</v>
      </c>
      <c r="L53" s="69">
        <v>1440</v>
      </c>
      <c r="M53" s="69">
        <v>1551</v>
      </c>
      <c r="N53" s="69">
        <v>1750</v>
      </c>
      <c r="O53" s="70">
        <v>1956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Kk2gCkHtVNa31hxSwAhpKmSOwOX+UxPeae5mXMLJ7NbbfVcDJj839RW0b+aBKIFlVsf/9bZFd1xo2b1F5BXaQ==" saltValue="jB7N+7ZEoC8aUDaMKKY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8" zoomScale="115" zoomScaleNormal="115" zoomScaleSheetLayoutView="100" workbookViewId="0">
      <selection activeCell="K45" sqref="K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52746</v>
      </c>
      <c r="J41" s="344">
        <v>51986</v>
      </c>
      <c r="K41" s="344">
        <v>49516</v>
      </c>
      <c r="L41" s="344">
        <v>48569</v>
      </c>
      <c r="M41" s="345">
        <v>47829</v>
      </c>
    </row>
    <row r="42" spans="2:13" ht="27.75" customHeight="1" x14ac:dyDescent="0.15">
      <c r="B42" s="1186"/>
      <c r="C42" s="1187"/>
      <c r="D42" s="106"/>
      <c r="E42" s="1192" t="s">
        <v>32</v>
      </c>
      <c r="F42" s="1192"/>
      <c r="G42" s="1192"/>
      <c r="H42" s="1193"/>
      <c r="I42" s="346">
        <v>15</v>
      </c>
      <c r="J42" s="347" t="s">
        <v>487</v>
      </c>
      <c r="K42" s="347" t="s">
        <v>487</v>
      </c>
      <c r="L42" s="347" t="s">
        <v>487</v>
      </c>
      <c r="M42" s="348" t="s">
        <v>487</v>
      </c>
    </row>
    <row r="43" spans="2:13" ht="27.75" customHeight="1" x14ac:dyDescent="0.15">
      <c r="B43" s="1186"/>
      <c r="C43" s="1187"/>
      <c r="D43" s="106"/>
      <c r="E43" s="1192" t="s">
        <v>33</v>
      </c>
      <c r="F43" s="1192"/>
      <c r="G43" s="1192"/>
      <c r="H43" s="1193"/>
      <c r="I43" s="346">
        <v>5939</v>
      </c>
      <c r="J43" s="347">
        <v>6009</v>
      </c>
      <c r="K43" s="347">
        <v>6260</v>
      </c>
      <c r="L43" s="347">
        <v>6107</v>
      </c>
      <c r="M43" s="348">
        <v>7058</v>
      </c>
    </row>
    <row r="44" spans="2:13" ht="27.75" customHeight="1" x14ac:dyDescent="0.15">
      <c r="B44" s="1186"/>
      <c r="C44" s="1187"/>
      <c r="D44" s="106"/>
      <c r="E44" s="1192" t="s">
        <v>34</v>
      </c>
      <c r="F44" s="1192"/>
      <c r="G44" s="1192"/>
      <c r="H44" s="1193"/>
      <c r="I44" s="346">
        <v>477</v>
      </c>
      <c r="J44" s="347">
        <v>1176</v>
      </c>
      <c r="K44" s="347">
        <v>1951</v>
      </c>
      <c r="L44" s="347">
        <v>1828</v>
      </c>
      <c r="M44" s="348">
        <v>1629</v>
      </c>
    </row>
    <row r="45" spans="2:13" ht="27.75" customHeight="1" x14ac:dyDescent="0.15">
      <c r="B45" s="1186"/>
      <c r="C45" s="1187"/>
      <c r="D45" s="106"/>
      <c r="E45" s="1192" t="s">
        <v>35</v>
      </c>
      <c r="F45" s="1192"/>
      <c r="G45" s="1192"/>
      <c r="H45" s="1193"/>
      <c r="I45" s="346">
        <v>3599</v>
      </c>
      <c r="J45" s="347">
        <v>3404</v>
      </c>
      <c r="K45" s="347">
        <v>3315</v>
      </c>
      <c r="L45" s="347">
        <v>3281</v>
      </c>
      <c r="M45" s="348">
        <v>3208</v>
      </c>
    </row>
    <row r="46" spans="2:13" ht="27.75" customHeight="1" x14ac:dyDescent="0.15">
      <c r="B46" s="1186"/>
      <c r="C46" s="1187"/>
      <c r="D46" s="107"/>
      <c r="E46" s="1192" t="s">
        <v>36</v>
      </c>
      <c r="F46" s="1192"/>
      <c r="G46" s="1192"/>
      <c r="H46" s="1193"/>
      <c r="I46" s="346">
        <v>2</v>
      </c>
      <c r="J46" s="347" t="s">
        <v>487</v>
      </c>
      <c r="K46" s="347" t="s">
        <v>487</v>
      </c>
      <c r="L46" s="347">
        <v>8</v>
      </c>
      <c r="M46" s="348">
        <v>12</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5270</v>
      </c>
      <c r="J50" s="347">
        <v>10126</v>
      </c>
      <c r="K50" s="347">
        <v>11573</v>
      </c>
      <c r="L50" s="347">
        <v>11927</v>
      </c>
      <c r="M50" s="348">
        <v>11280</v>
      </c>
    </row>
    <row r="51" spans="2:13" ht="27.75" customHeight="1" x14ac:dyDescent="0.15">
      <c r="B51" s="1186"/>
      <c r="C51" s="1187"/>
      <c r="D51" s="106"/>
      <c r="E51" s="1192" t="s">
        <v>42</v>
      </c>
      <c r="F51" s="1192"/>
      <c r="G51" s="1192"/>
      <c r="H51" s="1193"/>
      <c r="I51" s="346">
        <v>11763</v>
      </c>
      <c r="J51" s="347">
        <v>13396</v>
      </c>
      <c r="K51" s="347">
        <v>14648</v>
      </c>
      <c r="L51" s="347">
        <v>15208</v>
      </c>
      <c r="M51" s="348">
        <v>14409</v>
      </c>
    </row>
    <row r="52" spans="2:13" ht="27.75" customHeight="1" x14ac:dyDescent="0.15">
      <c r="B52" s="1188"/>
      <c r="C52" s="1189"/>
      <c r="D52" s="106"/>
      <c r="E52" s="1192" t="s">
        <v>43</v>
      </c>
      <c r="F52" s="1192"/>
      <c r="G52" s="1192"/>
      <c r="H52" s="1193"/>
      <c r="I52" s="346">
        <v>31733</v>
      </c>
      <c r="J52" s="347">
        <v>31611</v>
      </c>
      <c r="K52" s="347">
        <v>30094</v>
      </c>
      <c r="L52" s="347">
        <v>28636</v>
      </c>
      <c r="M52" s="348">
        <v>26901</v>
      </c>
    </row>
    <row r="53" spans="2:13" ht="27.75" customHeight="1" thickBot="1" x14ac:dyDescent="0.2">
      <c r="B53" s="1199" t="s">
        <v>19</v>
      </c>
      <c r="C53" s="1200"/>
      <c r="D53" s="110"/>
      <c r="E53" s="1201" t="s">
        <v>44</v>
      </c>
      <c r="F53" s="1201"/>
      <c r="G53" s="1201"/>
      <c r="H53" s="1202"/>
      <c r="I53" s="349">
        <v>14013</v>
      </c>
      <c r="J53" s="350">
        <v>7441</v>
      </c>
      <c r="K53" s="350">
        <v>4727</v>
      </c>
      <c r="L53" s="350">
        <v>4023</v>
      </c>
      <c r="M53" s="351">
        <v>7145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BwEqKOthSwQFNyNIXb8L7BDrpbT4Zr+sdwWti2UoekfjWMMhJaKC9y4p+kbRCXCPbIkQBBhDKfQ+gD/RG3eog==" saltValue="eZUz7/jZG1qtk3Xgts9W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3" zoomScale="115" zoomScaleNormal="115"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7327</v>
      </c>
      <c r="G55" s="352">
        <v>6556</v>
      </c>
      <c r="H55" s="353">
        <v>5531</v>
      </c>
    </row>
    <row r="56" spans="2:8" ht="52.5" customHeight="1" x14ac:dyDescent="0.15">
      <c r="B56" s="122"/>
      <c r="C56" s="1213" t="s">
        <v>47</v>
      </c>
      <c r="D56" s="1213"/>
      <c r="E56" s="1214"/>
      <c r="F56" s="354" t="s">
        <v>487</v>
      </c>
      <c r="G56" s="354">
        <v>1317</v>
      </c>
      <c r="H56" s="355">
        <v>1290</v>
      </c>
    </row>
    <row r="57" spans="2:8" ht="53.25" customHeight="1" x14ac:dyDescent="0.15">
      <c r="B57" s="122"/>
      <c r="C57" s="1215" t="s">
        <v>48</v>
      </c>
      <c r="D57" s="1215"/>
      <c r="E57" s="1216"/>
      <c r="F57" s="356">
        <v>2342</v>
      </c>
      <c r="G57" s="356">
        <v>2672</v>
      </c>
      <c r="H57" s="357">
        <v>2771</v>
      </c>
    </row>
    <row r="58" spans="2:8" ht="45.75" customHeight="1" x14ac:dyDescent="0.15">
      <c r="B58" s="123"/>
      <c r="C58" s="1203" t="s">
        <v>555</v>
      </c>
      <c r="D58" s="1204"/>
      <c r="E58" s="1205"/>
      <c r="F58" s="358">
        <v>2007</v>
      </c>
      <c r="G58" s="358">
        <v>2191</v>
      </c>
      <c r="H58" s="359">
        <v>2228</v>
      </c>
    </row>
    <row r="59" spans="2:8" ht="45.75" customHeight="1" x14ac:dyDescent="0.15">
      <c r="B59" s="123"/>
      <c r="C59" s="1203" t="s">
        <v>556</v>
      </c>
      <c r="D59" s="1204"/>
      <c r="E59" s="1205"/>
      <c r="F59" s="358">
        <v>16</v>
      </c>
      <c r="G59" s="358">
        <v>154</v>
      </c>
      <c r="H59" s="359">
        <v>212</v>
      </c>
    </row>
    <row r="60" spans="2:8" ht="45.75" customHeight="1" x14ac:dyDescent="0.15">
      <c r="B60" s="123"/>
      <c r="C60" s="1203" t="s">
        <v>557</v>
      </c>
      <c r="D60" s="1204"/>
      <c r="E60" s="1205"/>
      <c r="F60" s="358">
        <v>101</v>
      </c>
      <c r="G60" s="358">
        <v>103</v>
      </c>
      <c r="H60" s="359">
        <v>103</v>
      </c>
    </row>
    <row r="61" spans="2:8" ht="45.75" customHeight="1" x14ac:dyDescent="0.15">
      <c r="B61" s="123"/>
      <c r="C61" s="1203" t="s">
        <v>558</v>
      </c>
      <c r="D61" s="1204"/>
      <c r="E61" s="1205"/>
      <c r="F61" s="358">
        <v>67</v>
      </c>
      <c r="G61" s="358">
        <v>75</v>
      </c>
      <c r="H61" s="359">
        <v>79</v>
      </c>
    </row>
    <row r="62" spans="2:8" ht="45.75" customHeight="1" thickBot="1" x14ac:dyDescent="0.2">
      <c r="B62" s="124"/>
      <c r="C62" s="1206" t="s">
        <v>559</v>
      </c>
      <c r="D62" s="1207"/>
      <c r="E62" s="1208"/>
      <c r="F62" s="360">
        <v>68</v>
      </c>
      <c r="G62" s="360">
        <v>65</v>
      </c>
      <c r="H62" s="361">
        <v>63</v>
      </c>
    </row>
    <row r="63" spans="2:8" ht="52.5" customHeight="1" thickBot="1" x14ac:dyDescent="0.2">
      <c r="B63" s="125"/>
      <c r="C63" s="1209" t="s">
        <v>49</v>
      </c>
      <c r="D63" s="1209"/>
      <c r="E63" s="1210"/>
      <c r="F63" s="362">
        <v>9669</v>
      </c>
      <c r="G63" s="362">
        <v>10545</v>
      </c>
      <c r="H63" s="363">
        <v>9591</v>
      </c>
    </row>
    <row r="64" spans="2:8" x14ac:dyDescent="0.15"/>
  </sheetData>
  <sheetProtection algorithmName="SHA-512" hashValue="+g5KXhMUPUZD/G1QEVgJQtJCuxPapWktM1ZfkKcRCAl7LgJL5/MF9JkkWl93iK4gUqHoSsuxHE57NshYtbDU6Q==" saltValue="acAoVaoIGA3Uz0YeG7MV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24087</v>
      </c>
      <c r="E3" s="144"/>
      <c r="F3" s="145">
        <v>39221</v>
      </c>
      <c r="G3" s="146"/>
      <c r="H3" s="147"/>
    </row>
    <row r="4" spans="1:8" x14ac:dyDescent="0.15">
      <c r="A4" s="148"/>
      <c r="B4" s="149"/>
      <c r="C4" s="150"/>
      <c r="D4" s="151">
        <v>13969</v>
      </c>
      <c r="E4" s="152"/>
      <c r="F4" s="153">
        <v>24821</v>
      </c>
      <c r="G4" s="154"/>
      <c r="H4" s="155"/>
    </row>
    <row r="5" spans="1:8" x14ac:dyDescent="0.15">
      <c r="A5" s="136" t="s">
        <v>519</v>
      </c>
      <c r="B5" s="141"/>
      <c r="C5" s="142"/>
      <c r="D5" s="143">
        <v>13356</v>
      </c>
      <c r="E5" s="144"/>
      <c r="F5" s="145">
        <v>38566</v>
      </c>
      <c r="G5" s="146"/>
      <c r="H5" s="147"/>
    </row>
    <row r="6" spans="1:8" x14ac:dyDescent="0.15">
      <c r="A6" s="148"/>
      <c r="B6" s="149"/>
      <c r="C6" s="150"/>
      <c r="D6" s="151">
        <v>7612</v>
      </c>
      <c r="E6" s="152"/>
      <c r="F6" s="153">
        <v>24059</v>
      </c>
      <c r="G6" s="154"/>
      <c r="H6" s="155"/>
    </row>
    <row r="7" spans="1:8" x14ac:dyDescent="0.15">
      <c r="A7" s="136" t="s">
        <v>520</v>
      </c>
      <c r="B7" s="141"/>
      <c r="C7" s="142"/>
      <c r="D7" s="143">
        <v>17476</v>
      </c>
      <c r="E7" s="144"/>
      <c r="F7" s="145">
        <v>35156</v>
      </c>
      <c r="G7" s="146"/>
      <c r="H7" s="147"/>
    </row>
    <row r="8" spans="1:8" x14ac:dyDescent="0.15">
      <c r="A8" s="148"/>
      <c r="B8" s="149"/>
      <c r="C8" s="150"/>
      <c r="D8" s="151">
        <v>11900</v>
      </c>
      <c r="E8" s="152"/>
      <c r="F8" s="153">
        <v>22430</v>
      </c>
      <c r="G8" s="154"/>
      <c r="H8" s="155"/>
    </row>
    <row r="9" spans="1:8" x14ac:dyDescent="0.15">
      <c r="A9" s="136" t="s">
        <v>521</v>
      </c>
      <c r="B9" s="141"/>
      <c r="C9" s="142"/>
      <c r="D9" s="143">
        <v>31669</v>
      </c>
      <c r="E9" s="144"/>
      <c r="F9" s="145">
        <v>37029</v>
      </c>
      <c r="G9" s="146"/>
      <c r="H9" s="147"/>
    </row>
    <row r="10" spans="1:8" x14ac:dyDescent="0.15">
      <c r="A10" s="148"/>
      <c r="B10" s="149"/>
      <c r="C10" s="150"/>
      <c r="D10" s="151">
        <v>23627</v>
      </c>
      <c r="E10" s="152"/>
      <c r="F10" s="153">
        <v>23232</v>
      </c>
      <c r="G10" s="154"/>
      <c r="H10" s="155"/>
    </row>
    <row r="11" spans="1:8" x14ac:dyDescent="0.15">
      <c r="A11" s="136" t="s">
        <v>522</v>
      </c>
      <c r="B11" s="141"/>
      <c r="C11" s="142"/>
      <c r="D11" s="143">
        <v>31066</v>
      </c>
      <c r="E11" s="144"/>
      <c r="F11" s="145">
        <v>44805</v>
      </c>
      <c r="G11" s="146"/>
      <c r="H11" s="147"/>
    </row>
    <row r="12" spans="1:8" x14ac:dyDescent="0.15">
      <c r="A12" s="148"/>
      <c r="B12" s="149"/>
      <c r="C12" s="156"/>
      <c r="D12" s="151">
        <v>23353</v>
      </c>
      <c r="E12" s="152"/>
      <c r="F12" s="153">
        <v>29857</v>
      </c>
      <c r="G12" s="154"/>
      <c r="H12" s="155"/>
    </row>
    <row r="13" spans="1:8" x14ac:dyDescent="0.15">
      <c r="A13" s="136"/>
      <c r="B13" s="141"/>
      <c r="C13" s="157"/>
      <c r="D13" s="158">
        <v>23531</v>
      </c>
      <c r="E13" s="159"/>
      <c r="F13" s="160">
        <v>38955</v>
      </c>
      <c r="G13" s="161"/>
      <c r="H13" s="147"/>
    </row>
    <row r="14" spans="1:8" x14ac:dyDescent="0.15">
      <c r="A14" s="148"/>
      <c r="B14" s="149"/>
      <c r="C14" s="150"/>
      <c r="D14" s="151">
        <v>16092</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10.79</v>
      </c>
      <c r="C19" s="162">
        <f>ROUND(VALUE(SUBSTITUTE(実質収支比率等に係る経年分析!G$48,"▲","-")),2)</f>
        <v>10.36</v>
      </c>
      <c r="D19" s="162">
        <f>ROUND(VALUE(SUBSTITUTE(実質収支比率等に係る経年分析!H$48,"▲","-")),2)</f>
        <v>7.2</v>
      </c>
      <c r="E19" s="162">
        <f>ROUND(VALUE(SUBSTITUTE(実質収支比率等に係る経年分析!I$48,"▲","-")),2)</f>
        <v>5.46</v>
      </c>
      <c r="F19" s="162">
        <f>ROUND(VALUE(SUBSTITUTE(実質収支比率等に係る経年分析!J$48,"▲","-")),2)</f>
        <v>6.62</v>
      </c>
    </row>
    <row r="20" spans="1:11" x14ac:dyDescent="0.15">
      <c r="A20" s="162" t="s">
        <v>53</v>
      </c>
      <c r="B20" s="162">
        <f>ROUND(VALUE(SUBSTITUTE(実質収支比率等に係る経年分析!F$47,"▲","-")),2)</f>
        <v>9.67</v>
      </c>
      <c r="C20" s="162">
        <f>ROUND(VALUE(SUBSTITUTE(実質収支比率等に係る経年分析!G$47,"▲","-")),2)</f>
        <v>23.36</v>
      </c>
      <c r="D20" s="162">
        <f>ROUND(VALUE(SUBSTITUTE(実質収支比率等に係る経年分析!H$47,"▲","-")),2)</f>
        <v>23.06</v>
      </c>
      <c r="E20" s="162">
        <f>ROUND(VALUE(SUBSTITUTE(実質収支比率等に係る経年分析!I$47,"▲","-")),2)</f>
        <v>20.32</v>
      </c>
      <c r="F20" s="162">
        <f>ROUND(VALUE(SUBSTITUTE(実質収支比率等に係る経年分析!J$47,"▲","-")),2)</f>
        <v>16.670000000000002</v>
      </c>
    </row>
    <row r="21" spans="1:11" x14ac:dyDescent="0.15">
      <c r="A21" s="162" t="s">
        <v>54</v>
      </c>
      <c r="B21" s="162">
        <f>IF(ISNUMBER(VALUE(SUBSTITUTE(実質収支比率等に係る経年分析!F$49,"▲","-"))),ROUND(VALUE(SUBSTITUTE(実質収支比率等に係る経年分析!F$49,"▲","-")),2),NA())</f>
        <v>7.25</v>
      </c>
      <c r="C21" s="162">
        <f>IF(ISNUMBER(VALUE(SUBSTITUTE(実質収支比率等に係る経年分析!G$49,"▲","-"))),ROUND(VALUE(SUBSTITUTE(実質収支比率等に係る経年分析!G$49,"▲","-")),2),NA())</f>
        <v>14.4</v>
      </c>
      <c r="D21" s="162">
        <f>IF(ISNUMBER(VALUE(SUBSTITUTE(実質収支比率等に係る経年分析!H$49,"▲","-"))),ROUND(VALUE(SUBSTITUTE(実質収支比率等に係る経年分析!H$49,"▲","-")),2),NA())</f>
        <v>-3.91</v>
      </c>
      <c r="E21" s="162">
        <f>IF(ISNUMBER(VALUE(SUBSTITUTE(実質収支比率等に係る経年分析!I$49,"▲","-"))),ROUND(VALUE(SUBSTITUTE(実質収支比率等に係る経年分析!I$49,"▲","-")),2),NA())</f>
        <v>-4.0199999999999996</v>
      </c>
      <c r="F21" s="162">
        <f>IF(ISNUMBER(VALUE(SUBSTITUTE(実質収支比率等に係る経年分析!J$49,"▲","-"))),ROUND(VALUE(SUBSTITUTE(実質収支比率等に係る経年分析!J$49,"▲","-")),2),NA())</f>
        <v>-1.78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新座都市計画事業新座駅北口土地区画整理事業特別会計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1.1399999999999999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3853</v>
      </c>
      <c r="E42" s="164"/>
      <c r="F42" s="164"/>
      <c r="G42" s="164">
        <f>'実質公債費比率（分子）の構造'!L$52</f>
        <v>3959</v>
      </c>
      <c r="H42" s="164"/>
      <c r="I42" s="164"/>
      <c r="J42" s="164">
        <f>'実質公債費比率（分子）の構造'!M$52</f>
        <v>3994</v>
      </c>
      <c r="K42" s="164"/>
      <c r="L42" s="164"/>
      <c r="M42" s="164">
        <f>'実質公債費比率（分子）の構造'!N$52</f>
        <v>3971</v>
      </c>
      <c r="N42" s="164"/>
      <c r="O42" s="164"/>
      <c r="P42" s="164">
        <f>'実質公債費比率（分子）の構造'!O$52</f>
        <v>3745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27</v>
      </c>
      <c r="C44" s="164"/>
      <c r="D44" s="164"/>
      <c r="E44" s="164">
        <f>'実質公債費比率（分子）の構造'!L$50</f>
        <v>15</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57</v>
      </c>
      <c r="C45" s="164"/>
      <c r="D45" s="164"/>
      <c r="E45" s="164">
        <f>'実質公債費比率（分子）の構造'!L$49</f>
        <v>59</v>
      </c>
      <c r="F45" s="164"/>
      <c r="G45" s="164"/>
      <c r="H45" s="164">
        <f>'実質公債費比率（分子）の構造'!M$49</f>
        <v>67</v>
      </c>
      <c r="I45" s="164"/>
      <c r="J45" s="164"/>
      <c r="K45" s="164">
        <f>'実質公債費比率（分子）の構造'!N$49</f>
        <v>124</v>
      </c>
      <c r="L45" s="164"/>
      <c r="M45" s="164"/>
      <c r="N45" s="164">
        <f>'実質公債費比率（分子）の構造'!O$49</f>
        <v>191</v>
      </c>
      <c r="O45" s="164"/>
      <c r="P45" s="164"/>
    </row>
    <row r="46" spans="1:16" x14ac:dyDescent="0.15">
      <c r="A46" s="164" t="s">
        <v>64</v>
      </c>
      <c r="B46" s="164">
        <f>'実質公債費比率（分子）の構造'!K$48</f>
        <v>831</v>
      </c>
      <c r="C46" s="164"/>
      <c r="D46" s="164"/>
      <c r="E46" s="164">
        <f>'実質公債費比率（分子）の構造'!L$48</f>
        <v>646</v>
      </c>
      <c r="F46" s="164"/>
      <c r="G46" s="164"/>
      <c r="H46" s="164">
        <f>'実質公債費比率（分子）の構造'!M$48</f>
        <v>641</v>
      </c>
      <c r="I46" s="164"/>
      <c r="J46" s="164"/>
      <c r="K46" s="164">
        <f>'実質公債費比率（分子）の構造'!N$48</f>
        <v>614</v>
      </c>
      <c r="L46" s="164"/>
      <c r="M46" s="164"/>
      <c r="N46" s="164">
        <f>'実質公債費比率（分子）の構造'!O$48</f>
        <v>680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4419</v>
      </c>
      <c r="C49" s="164"/>
      <c r="D49" s="164"/>
      <c r="E49" s="164">
        <f>'実質公債費比率（分子）の構造'!L$45</f>
        <v>4679</v>
      </c>
      <c r="F49" s="164"/>
      <c r="G49" s="164"/>
      <c r="H49" s="164">
        <f>'実質公債費比率（分子）の構造'!M$45</f>
        <v>4837</v>
      </c>
      <c r="I49" s="164"/>
      <c r="J49" s="164"/>
      <c r="K49" s="164">
        <f>'実質公債費比率（分子）の構造'!N$45</f>
        <v>4983</v>
      </c>
      <c r="L49" s="164"/>
      <c r="M49" s="164"/>
      <c r="N49" s="164">
        <f>'実質公債費比率（分子）の構造'!O$45</f>
        <v>4830</v>
      </c>
      <c r="O49" s="164"/>
      <c r="P49" s="164"/>
    </row>
    <row r="50" spans="1:16" x14ac:dyDescent="0.15">
      <c r="A50" s="164" t="s">
        <v>67</v>
      </c>
      <c r="B50" s="164" t="e">
        <f>NA()</f>
        <v>#N/A</v>
      </c>
      <c r="C50" s="164">
        <f>IF(ISNUMBER('実質公債費比率（分子）の構造'!K$53),'実質公債費比率（分子）の構造'!K$53,NA())</f>
        <v>1481</v>
      </c>
      <c r="D50" s="164" t="e">
        <f>NA()</f>
        <v>#N/A</v>
      </c>
      <c r="E50" s="164" t="e">
        <f>NA()</f>
        <v>#N/A</v>
      </c>
      <c r="F50" s="164">
        <f>IF(ISNUMBER('実質公債費比率（分子）の構造'!L$53),'実質公債費比率（分子）の構造'!L$53,NA())</f>
        <v>1440</v>
      </c>
      <c r="G50" s="164" t="e">
        <f>NA()</f>
        <v>#N/A</v>
      </c>
      <c r="H50" s="164" t="e">
        <f>NA()</f>
        <v>#N/A</v>
      </c>
      <c r="I50" s="164">
        <f>IF(ISNUMBER('実質公債費比率（分子）の構造'!M$53),'実質公債費比率（分子）の構造'!M$53,NA())</f>
        <v>1551</v>
      </c>
      <c r="J50" s="164" t="e">
        <f>NA()</f>
        <v>#N/A</v>
      </c>
      <c r="K50" s="164" t="e">
        <f>NA()</f>
        <v>#N/A</v>
      </c>
      <c r="L50" s="164">
        <f>IF(ISNUMBER('実質公債費比率（分子）の構造'!N$53),'実質公債費比率（分子）の構造'!N$53,NA())</f>
        <v>1750</v>
      </c>
      <c r="M50" s="164" t="e">
        <f>NA()</f>
        <v>#N/A</v>
      </c>
      <c r="N50" s="164" t="e">
        <f>NA()</f>
        <v>#N/A</v>
      </c>
      <c r="O50" s="164">
        <f>IF(ISNUMBER('実質公債費比率（分子）の構造'!O$53),'実質公債費比率（分子）の構造'!O$53,NA())</f>
        <v>1956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31733</v>
      </c>
      <c r="E56" s="163"/>
      <c r="F56" s="163"/>
      <c r="G56" s="163">
        <f>'将来負担比率（分子）の構造'!J$52</f>
        <v>31611</v>
      </c>
      <c r="H56" s="163"/>
      <c r="I56" s="163"/>
      <c r="J56" s="163">
        <f>'将来負担比率（分子）の構造'!K$52</f>
        <v>30094</v>
      </c>
      <c r="K56" s="163"/>
      <c r="L56" s="163"/>
      <c r="M56" s="163">
        <f>'将来負担比率（分子）の構造'!L$52</f>
        <v>28636</v>
      </c>
      <c r="N56" s="163"/>
      <c r="O56" s="163"/>
      <c r="P56" s="163">
        <f>'将来負担比率（分子）の構造'!M$52</f>
        <v>26901</v>
      </c>
    </row>
    <row r="57" spans="1:16" x14ac:dyDescent="0.15">
      <c r="A57" s="163" t="s">
        <v>42</v>
      </c>
      <c r="B57" s="163"/>
      <c r="C57" s="163"/>
      <c r="D57" s="163">
        <f>'将来負担比率（分子）の構造'!I$51</f>
        <v>11763</v>
      </c>
      <c r="E57" s="163"/>
      <c r="F57" s="163"/>
      <c r="G57" s="163">
        <f>'将来負担比率（分子）の構造'!J$51</f>
        <v>13396</v>
      </c>
      <c r="H57" s="163"/>
      <c r="I57" s="163"/>
      <c r="J57" s="163">
        <f>'将来負担比率（分子）の構造'!K$51</f>
        <v>14648</v>
      </c>
      <c r="K57" s="163"/>
      <c r="L57" s="163"/>
      <c r="M57" s="163">
        <f>'将来負担比率（分子）の構造'!L$51</f>
        <v>15208</v>
      </c>
      <c r="N57" s="163"/>
      <c r="O57" s="163"/>
      <c r="P57" s="163">
        <f>'将来負担比率（分子）の構造'!M$51</f>
        <v>14409</v>
      </c>
    </row>
    <row r="58" spans="1:16" x14ac:dyDescent="0.15">
      <c r="A58" s="163" t="s">
        <v>41</v>
      </c>
      <c r="B58" s="163"/>
      <c r="C58" s="163"/>
      <c r="D58" s="163">
        <f>'将来負担比率（分子）の構造'!I$50</f>
        <v>5270</v>
      </c>
      <c r="E58" s="163"/>
      <c r="F58" s="163"/>
      <c r="G58" s="163">
        <f>'将来負担比率（分子）の構造'!J$50</f>
        <v>10126</v>
      </c>
      <c r="H58" s="163"/>
      <c r="I58" s="163"/>
      <c r="J58" s="163">
        <f>'将来負担比率（分子）の構造'!K$50</f>
        <v>11573</v>
      </c>
      <c r="K58" s="163"/>
      <c r="L58" s="163"/>
      <c r="M58" s="163">
        <f>'将来負担比率（分子）の構造'!L$50</f>
        <v>11927</v>
      </c>
      <c r="N58" s="163"/>
      <c r="O58" s="163"/>
      <c r="P58" s="163">
        <f>'将来負担比率（分子）の構造'!M$50</f>
        <v>11280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t="str">
        <f>'将来負担比率（分子）の構造'!J$46</f>
        <v>-</v>
      </c>
      <c r="F61" s="163"/>
      <c r="G61" s="163"/>
      <c r="H61" s="163" t="str">
        <f>'将来負担比率（分子）の構造'!K$46</f>
        <v>-</v>
      </c>
      <c r="I61" s="163"/>
      <c r="J61" s="163"/>
      <c r="K61" s="163">
        <f>'将来負担比率（分子）の構造'!L$46</f>
        <v>8</v>
      </c>
      <c r="L61" s="163"/>
      <c r="M61" s="163"/>
      <c r="N61" s="163">
        <f>'将来負担比率（分子）の構造'!M$46</f>
        <v>12</v>
      </c>
      <c r="O61" s="163"/>
      <c r="P61" s="163"/>
    </row>
    <row r="62" spans="1:16" x14ac:dyDescent="0.15">
      <c r="A62" s="163" t="s">
        <v>35</v>
      </c>
      <c r="B62" s="163">
        <f>'将来負担比率（分子）の構造'!I$45</f>
        <v>3599</v>
      </c>
      <c r="C62" s="163"/>
      <c r="D62" s="163"/>
      <c r="E62" s="163">
        <f>'将来負担比率（分子）の構造'!J$45</f>
        <v>3404</v>
      </c>
      <c r="F62" s="163"/>
      <c r="G62" s="163"/>
      <c r="H62" s="163">
        <f>'将来負担比率（分子）の構造'!K$45</f>
        <v>3315</v>
      </c>
      <c r="I62" s="163"/>
      <c r="J62" s="163"/>
      <c r="K62" s="163">
        <f>'将来負担比率（分子）の構造'!L$45</f>
        <v>3281</v>
      </c>
      <c r="L62" s="163"/>
      <c r="M62" s="163"/>
      <c r="N62" s="163">
        <f>'将来負担比率（分子）の構造'!M$45</f>
        <v>3208</v>
      </c>
      <c r="O62" s="163"/>
      <c r="P62" s="163"/>
    </row>
    <row r="63" spans="1:16" x14ac:dyDescent="0.15">
      <c r="A63" s="163" t="s">
        <v>34</v>
      </c>
      <c r="B63" s="163">
        <f>'将来負担比率（分子）の構造'!I$44</f>
        <v>477</v>
      </c>
      <c r="C63" s="163"/>
      <c r="D63" s="163"/>
      <c r="E63" s="163">
        <f>'将来負担比率（分子）の構造'!J$44</f>
        <v>1176</v>
      </c>
      <c r="F63" s="163"/>
      <c r="G63" s="163"/>
      <c r="H63" s="163">
        <f>'将来負担比率（分子）の構造'!K$44</f>
        <v>1951</v>
      </c>
      <c r="I63" s="163"/>
      <c r="J63" s="163"/>
      <c r="K63" s="163">
        <f>'将来負担比率（分子）の構造'!L$44</f>
        <v>1828</v>
      </c>
      <c r="L63" s="163"/>
      <c r="M63" s="163"/>
      <c r="N63" s="163">
        <f>'将来負担比率（分子）の構造'!M$44</f>
        <v>1629</v>
      </c>
      <c r="O63" s="163"/>
      <c r="P63" s="163"/>
    </row>
    <row r="64" spans="1:16" x14ac:dyDescent="0.15">
      <c r="A64" s="163" t="s">
        <v>33</v>
      </c>
      <c r="B64" s="163">
        <f>'将来負担比率（分子）の構造'!I$43</f>
        <v>5939</v>
      </c>
      <c r="C64" s="163"/>
      <c r="D64" s="163"/>
      <c r="E64" s="163">
        <f>'将来負担比率（分子）の構造'!J$43</f>
        <v>6009</v>
      </c>
      <c r="F64" s="163"/>
      <c r="G64" s="163"/>
      <c r="H64" s="163">
        <f>'将来負担比率（分子）の構造'!K$43</f>
        <v>6260</v>
      </c>
      <c r="I64" s="163"/>
      <c r="J64" s="163"/>
      <c r="K64" s="163">
        <f>'将来負担比率（分子）の構造'!L$43</f>
        <v>6107</v>
      </c>
      <c r="L64" s="163"/>
      <c r="M64" s="163"/>
      <c r="N64" s="163">
        <f>'将来負担比率（分子）の構造'!M$43</f>
        <v>7058</v>
      </c>
      <c r="O64" s="163"/>
      <c r="P64" s="163"/>
    </row>
    <row r="65" spans="1:16" x14ac:dyDescent="0.15">
      <c r="A65" s="163" t="s">
        <v>32</v>
      </c>
      <c r="B65" s="163">
        <f>'将来負担比率（分子）の構造'!I$42</f>
        <v>15</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52746</v>
      </c>
      <c r="C66" s="163"/>
      <c r="D66" s="163"/>
      <c r="E66" s="163">
        <f>'将来負担比率（分子）の構造'!J$41</f>
        <v>51986</v>
      </c>
      <c r="F66" s="163"/>
      <c r="G66" s="163"/>
      <c r="H66" s="163">
        <f>'将来負担比率（分子）の構造'!K$41</f>
        <v>49516</v>
      </c>
      <c r="I66" s="163"/>
      <c r="J66" s="163"/>
      <c r="K66" s="163">
        <f>'将来負担比率（分子）の構造'!L$41</f>
        <v>48569</v>
      </c>
      <c r="L66" s="163"/>
      <c r="M66" s="163"/>
      <c r="N66" s="163">
        <f>'将来負担比率（分子）の構造'!M$41</f>
        <v>47829</v>
      </c>
      <c r="O66" s="163"/>
      <c r="P66" s="163"/>
    </row>
    <row r="67" spans="1:16" x14ac:dyDescent="0.15">
      <c r="A67" s="163" t="s">
        <v>71</v>
      </c>
      <c r="B67" s="163" t="e">
        <f>NA()</f>
        <v>#N/A</v>
      </c>
      <c r="C67" s="163">
        <f>IF(ISNUMBER('将来負担比率（分子）の構造'!I$53), IF('将来負担比率（分子）の構造'!I$53 &lt; 0, 0, '将来負担比率（分子）の構造'!I$53), NA())</f>
        <v>14013</v>
      </c>
      <c r="D67" s="163" t="e">
        <f>NA()</f>
        <v>#N/A</v>
      </c>
      <c r="E67" s="163" t="e">
        <f>NA()</f>
        <v>#N/A</v>
      </c>
      <c r="F67" s="163">
        <f>IF(ISNUMBER('将来負担比率（分子）の構造'!J$53), IF('将来負担比率（分子）の構造'!J$53 &lt; 0, 0, '将来負担比率（分子）の構造'!J$53), NA())</f>
        <v>7441</v>
      </c>
      <c r="G67" s="163" t="e">
        <f>NA()</f>
        <v>#N/A</v>
      </c>
      <c r="H67" s="163" t="e">
        <f>NA()</f>
        <v>#N/A</v>
      </c>
      <c r="I67" s="163">
        <f>IF(ISNUMBER('将来負担比率（分子）の構造'!K$53), IF('将来負担比率（分子）の構造'!K$53 &lt; 0, 0, '将来負担比率（分子）の構造'!K$53), NA())</f>
        <v>4727</v>
      </c>
      <c r="J67" s="163" t="e">
        <f>NA()</f>
        <v>#N/A</v>
      </c>
      <c r="K67" s="163" t="e">
        <f>NA()</f>
        <v>#N/A</v>
      </c>
      <c r="L67" s="163">
        <f>IF(ISNUMBER('将来負担比率（分子）の構造'!L$53), IF('将来負担比率（分子）の構造'!L$53 &lt; 0, 0, '将来負担比率（分子）の構造'!L$53), NA())</f>
        <v>4023</v>
      </c>
      <c r="M67" s="163" t="e">
        <f>NA()</f>
        <v>#N/A</v>
      </c>
      <c r="N67" s="163" t="e">
        <f>NA()</f>
        <v>#N/A</v>
      </c>
      <c r="O67" s="163">
        <f>IF(ISNUMBER('将来負担比率（分子）の構造'!M$53), IF('将来負担比率（分子）の構造'!M$53 &lt; 0, 0, '将来負担比率（分子）の構造'!M$53), NA())</f>
        <v>7145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7327</v>
      </c>
      <c r="C72" s="167">
        <f>基金残高に係る経年分析!G55</f>
        <v>6556</v>
      </c>
      <c r="D72" s="167">
        <f>基金残高に係る経年分析!H55</f>
        <v>5531</v>
      </c>
    </row>
    <row r="73" spans="1:16" x14ac:dyDescent="0.15">
      <c r="A73" s="166" t="s">
        <v>74</v>
      </c>
      <c r="B73" s="167" t="str">
        <f>基金残高に係る経年分析!F56</f>
        <v>-</v>
      </c>
      <c r="C73" s="167">
        <f>基金残高に係る経年分析!G56</f>
        <v>1317</v>
      </c>
      <c r="D73" s="167">
        <f>基金残高に係る経年分析!H56</f>
        <v>1290</v>
      </c>
    </row>
    <row r="74" spans="1:16" x14ac:dyDescent="0.15">
      <c r="A74" s="166" t="s">
        <v>75</v>
      </c>
      <c r="B74" s="167">
        <f>基金残高に係る経年分析!F57</f>
        <v>2342</v>
      </c>
      <c r="C74" s="167">
        <f>基金残高に係る経年分析!G57</f>
        <v>2672</v>
      </c>
      <c r="D74" s="167">
        <f>基金残高に係る経年分析!H57</f>
        <v>2771</v>
      </c>
    </row>
  </sheetData>
  <sheetProtection algorithmName="SHA-512" hashValue="ReHVDQD+SjhSHfnAZkzBmxhtETuVNoCJ300xdrY1eabcZeTnyoxxJ9t8PX5aGwXb1jkF11vburAujNAy7gHMdg==" saltValue="oDpSxQZnEVas2mkLKeCC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25715522</v>
      </c>
      <c r="S5" s="613"/>
      <c r="T5" s="613"/>
      <c r="U5" s="613"/>
      <c r="V5" s="613"/>
      <c r="W5" s="613"/>
      <c r="X5" s="613"/>
      <c r="Y5" s="614"/>
      <c r="Z5" s="615">
        <v>38</v>
      </c>
      <c r="AA5" s="615"/>
      <c r="AB5" s="615"/>
      <c r="AC5" s="615"/>
      <c r="AD5" s="616">
        <v>24173844</v>
      </c>
      <c r="AE5" s="616"/>
      <c r="AF5" s="616"/>
      <c r="AG5" s="616"/>
      <c r="AH5" s="616"/>
      <c r="AI5" s="616"/>
      <c r="AJ5" s="616"/>
      <c r="AK5" s="616"/>
      <c r="AL5" s="617">
        <v>69.5</v>
      </c>
      <c r="AM5" s="618"/>
      <c r="AN5" s="618"/>
      <c r="AO5" s="619"/>
      <c r="AP5" s="609" t="s">
        <v>216</v>
      </c>
      <c r="AQ5" s="610"/>
      <c r="AR5" s="610"/>
      <c r="AS5" s="610"/>
      <c r="AT5" s="610"/>
      <c r="AU5" s="610"/>
      <c r="AV5" s="610"/>
      <c r="AW5" s="610"/>
      <c r="AX5" s="610"/>
      <c r="AY5" s="610"/>
      <c r="AZ5" s="610"/>
      <c r="BA5" s="610"/>
      <c r="BB5" s="610"/>
      <c r="BC5" s="610"/>
      <c r="BD5" s="610"/>
      <c r="BE5" s="610"/>
      <c r="BF5" s="611"/>
      <c r="BG5" s="623">
        <v>24173844</v>
      </c>
      <c r="BH5" s="624"/>
      <c r="BI5" s="624"/>
      <c r="BJ5" s="624"/>
      <c r="BK5" s="624"/>
      <c r="BL5" s="624"/>
      <c r="BM5" s="624"/>
      <c r="BN5" s="625"/>
      <c r="BO5" s="626">
        <v>94</v>
      </c>
      <c r="BP5" s="626"/>
      <c r="BQ5" s="626"/>
      <c r="BR5" s="626"/>
      <c r="BS5" s="627">
        <v>251874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277239</v>
      </c>
      <c r="S6" s="624"/>
      <c r="T6" s="624"/>
      <c r="U6" s="624"/>
      <c r="V6" s="624"/>
      <c r="W6" s="624"/>
      <c r="X6" s="624"/>
      <c r="Y6" s="625"/>
      <c r="Z6" s="626">
        <v>0.4</v>
      </c>
      <c r="AA6" s="626"/>
      <c r="AB6" s="626"/>
      <c r="AC6" s="626"/>
      <c r="AD6" s="627">
        <v>277239</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24173844</v>
      </c>
      <c r="BH6" s="624"/>
      <c r="BI6" s="624"/>
      <c r="BJ6" s="624"/>
      <c r="BK6" s="624"/>
      <c r="BL6" s="624"/>
      <c r="BM6" s="624"/>
      <c r="BN6" s="625"/>
      <c r="BO6" s="626">
        <v>94</v>
      </c>
      <c r="BP6" s="626"/>
      <c r="BQ6" s="626"/>
      <c r="BR6" s="626"/>
      <c r="BS6" s="627">
        <v>251874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311566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311566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12233</v>
      </c>
      <c r="S7" s="624"/>
      <c r="T7" s="624"/>
      <c r="U7" s="624"/>
      <c r="V7" s="624"/>
      <c r="W7" s="624"/>
      <c r="X7" s="624"/>
      <c r="Y7" s="625"/>
      <c r="Z7" s="626">
        <v>0</v>
      </c>
      <c r="AA7" s="626"/>
      <c r="AB7" s="626"/>
      <c r="AC7" s="626"/>
      <c r="AD7" s="627">
        <v>12233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11920745</v>
      </c>
      <c r="BH7" s="624"/>
      <c r="BI7" s="624"/>
      <c r="BJ7" s="624"/>
      <c r="BK7" s="624"/>
      <c r="BL7" s="624"/>
      <c r="BM7" s="624"/>
      <c r="BN7" s="625"/>
      <c r="BO7" s="626">
        <v>46.4</v>
      </c>
      <c r="BP7" s="626"/>
      <c r="BQ7" s="626"/>
      <c r="BR7" s="626"/>
      <c r="BS7" s="627">
        <v>251874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7159048</v>
      </c>
      <c r="CS7" s="624"/>
      <c r="CT7" s="624"/>
      <c r="CU7" s="624"/>
      <c r="CV7" s="624"/>
      <c r="CW7" s="624"/>
      <c r="CX7" s="624"/>
      <c r="CY7" s="625"/>
      <c r="CZ7" s="626">
        <v>11</v>
      </c>
      <c r="DA7" s="626"/>
      <c r="DB7" s="626"/>
      <c r="DC7" s="626"/>
      <c r="DD7" s="632">
        <v>50760</v>
      </c>
      <c r="DE7" s="624"/>
      <c r="DF7" s="624"/>
      <c r="DG7" s="624"/>
      <c r="DH7" s="624"/>
      <c r="DI7" s="624"/>
      <c r="DJ7" s="624"/>
      <c r="DK7" s="624"/>
      <c r="DL7" s="624"/>
      <c r="DM7" s="624"/>
      <c r="DN7" s="624"/>
      <c r="DO7" s="624"/>
      <c r="DP7" s="625"/>
      <c r="DQ7" s="632">
        <v>6585645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233417</v>
      </c>
      <c r="S8" s="624"/>
      <c r="T8" s="624"/>
      <c r="U8" s="624"/>
      <c r="V8" s="624"/>
      <c r="W8" s="624"/>
      <c r="X8" s="624"/>
      <c r="Y8" s="625"/>
      <c r="Z8" s="626">
        <v>0.3</v>
      </c>
      <c r="AA8" s="626"/>
      <c r="AB8" s="626"/>
      <c r="AC8" s="626"/>
      <c r="AD8" s="627">
        <v>233417</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264260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32907948</v>
      </c>
      <c r="CS8" s="624"/>
      <c r="CT8" s="624"/>
      <c r="CU8" s="624"/>
      <c r="CV8" s="624"/>
      <c r="CW8" s="624"/>
      <c r="CX8" s="624"/>
      <c r="CY8" s="625"/>
      <c r="CZ8" s="626">
        <v>50.6</v>
      </c>
      <c r="DA8" s="626"/>
      <c r="DB8" s="626"/>
      <c r="DC8" s="626"/>
      <c r="DD8" s="632">
        <v>480625</v>
      </c>
      <c r="DE8" s="624"/>
      <c r="DF8" s="624"/>
      <c r="DG8" s="624"/>
      <c r="DH8" s="624"/>
      <c r="DI8" s="624"/>
      <c r="DJ8" s="624"/>
      <c r="DK8" s="624"/>
      <c r="DL8" s="624"/>
      <c r="DM8" s="624"/>
      <c r="DN8" s="624"/>
      <c r="DO8" s="624"/>
      <c r="DP8" s="625"/>
      <c r="DQ8" s="632">
        <v>16784726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335508</v>
      </c>
      <c r="S9" s="624"/>
      <c r="T9" s="624"/>
      <c r="U9" s="624"/>
      <c r="V9" s="624"/>
      <c r="W9" s="624"/>
      <c r="X9" s="624"/>
      <c r="Y9" s="625"/>
      <c r="Z9" s="626">
        <v>0.5</v>
      </c>
      <c r="AA9" s="626"/>
      <c r="AB9" s="626"/>
      <c r="AC9" s="626"/>
      <c r="AD9" s="627">
        <v>335508</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10213551</v>
      </c>
      <c r="BH9" s="624"/>
      <c r="BI9" s="624"/>
      <c r="BJ9" s="624"/>
      <c r="BK9" s="624"/>
      <c r="BL9" s="624"/>
      <c r="BM9" s="624"/>
      <c r="BN9" s="625"/>
      <c r="BO9" s="626">
        <v>39.700000000000003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4318205</v>
      </c>
      <c r="CS9" s="624"/>
      <c r="CT9" s="624"/>
      <c r="CU9" s="624"/>
      <c r="CV9" s="624"/>
      <c r="CW9" s="624"/>
      <c r="CX9" s="624"/>
      <c r="CY9" s="625"/>
      <c r="CZ9" s="626">
        <v>6.6</v>
      </c>
      <c r="DA9" s="626"/>
      <c r="DB9" s="626"/>
      <c r="DC9" s="626"/>
      <c r="DD9" s="632">
        <v>43</v>
      </c>
      <c r="DE9" s="624"/>
      <c r="DF9" s="624"/>
      <c r="DG9" s="624"/>
      <c r="DH9" s="624"/>
      <c r="DI9" s="624"/>
      <c r="DJ9" s="624"/>
      <c r="DK9" s="624"/>
      <c r="DL9" s="624"/>
      <c r="DM9" s="624"/>
      <c r="DN9" s="624"/>
      <c r="DO9" s="624"/>
      <c r="DP9" s="625"/>
      <c r="DQ9" s="632">
        <v>3683237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442830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252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3873887</v>
      </c>
      <c r="S11" s="624"/>
      <c r="T11" s="624"/>
      <c r="U11" s="624"/>
      <c r="V11" s="624"/>
      <c r="W11" s="624"/>
      <c r="X11" s="624"/>
      <c r="Y11" s="625"/>
      <c r="Z11" s="628">
        <v>5.7</v>
      </c>
      <c r="AA11" s="629"/>
      <c r="AB11" s="629"/>
      <c r="AC11" s="635"/>
      <c r="AD11" s="632">
        <v>3873887</v>
      </c>
      <c r="AE11" s="624"/>
      <c r="AF11" s="624"/>
      <c r="AG11" s="624"/>
      <c r="AH11" s="624"/>
      <c r="AI11" s="624"/>
      <c r="AJ11" s="624"/>
      <c r="AK11" s="625"/>
      <c r="AL11" s="628">
        <v>11.1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1000104</v>
      </c>
      <c r="BH11" s="624"/>
      <c r="BI11" s="624"/>
      <c r="BJ11" s="624"/>
      <c r="BK11" s="624"/>
      <c r="BL11" s="624"/>
      <c r="BM11" s="624"/>
      <c r="BN11" s="625"/>
      <c r="BO11" s="626">
        <v>3.9</v>
      </c>
      <c r="BP11" s="626"/>
      <c r="BQ11" s="626"/>
      <c r="BR11" s="626"/>
      <c r="BS11" s="627">
        <v>251874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68933</v>
      </c>
      <c r="CS11" s="624"/>
      <c r="CT11" s="624"/>
      <c r="CU11" s="624"/>
      <c r="CV11" s="624"/>
      <c r="CW11" s="624"/>
      <c r="CX11" s="624"/>
      <c r="CY11" s="625"/>
      <c r="CZ11" s="626">
        <v>0.1</v>
      </c>
      <c r="DA11" s="626"/>
      <c r="DB11" s="626"/>
      <c r="DC11" s="626"/>
      <c r="DD11" s="632">
        <v>2938</v>
      </c>
      <c r="DE11" s="624"/>
      <c r="DF11" s="624"/>
      <c r="DG11" s="624"/>
      <c r="DH11" s="624"/>
      <c r="DI11" s="624"/>
      <c r="DJ11" s="624"/>
      <c r="DK11" s="624"/>
      <c r="DL11" s="624"/>
      <c r="DM11" s="624"/>
      <c r="DN11" s="624"/>
      <c r="DO11" s="624"/>
      <c r="DP11" s="625"/>
      <c r="DQ11" s="632">
        <v>66108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10908842</v>
      </c>
      <c r="BH12" s="624"/>
      <c r="BI12" s="624"/>
      <c r="BJ12" s="624"/>
      <c r="BK12" s="624"/>
      <c r="BL12" s="624"/>
      <c r="BM12" s="624"/>
      <c r="BN12" s="625"/>
      <c r="BO12" s="626">
        <v>42.4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248040</v>
      </c>
      <c r="CS12" s="624"/>
      <c r="CT12" s="624"/>
      <c r="CU12" s="624"/>
      <c r="CV12" s="624"/>
      <c r="CW12" s="624"/>
      <c r="CX12" s="624"/>
      <c r="CY12" s="625"/>
      <c r="CZ12" s="626">
        <v>0.4</v>
      </c>
      <c r="DA12" s="626"/>
      <c r="DB12" s="626"/>
      <c r="DC12" s="626"/>
      <c r="DD12" s="632" t="s">
        <v>122</v>
      </c>
      <c r="DE12" s="624"/>
      <c r="DF12" s="624"/>
      <c r="DG12" s="624"/>
      <c r="DH12" s="624"/>
      <c r="DI12" s="624"/>
      <c r="DJ12" s="624"/>
      <c r="DK12" s="624"/>
      <c r="DL12" s="624"/>
      <c r="DM12" s="624"/>
      <c r="DN12" s="624"/>
      <c r="DO12" s="624"/>
      <c r="DP12" s="625"/>
      <c r="DQ12" s="632">
        <v>244776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10837811</v>
      </c>
      <c r="BH13" s="624"/>
      <c r="BI13" s="624"/>
      <c r="BJ13" s="624"/>
      <c r="BK13" s="624"/>
      <c r="BL13" s="624"/>
      <c r="BM13" s="624"/>
      <c r="BN13" s="625"/>
      <c r="BO13" s="626">
        <v>42.1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4872355</v>
      </c>
      <c r="CS13" s="624"/>
      <c r="CT13" s="624"/>
      <c r="CU13" s="624"/>
      <c r="CV13" s="624"/>
      <c r="CW13" s="624"/>
      <c r="CX13" s="624"/>
      <c r="CY13" s="625"/>
      <c r="CZ13" s="626">
        <v>7.5</v>
      </c>
      <c r="DA13" s="626"/>
      <c r="DB13" s="626"/>
      <c r="DC13" s="626"/>
      <c r="DD13" s="632">
        <v>2041876</v>
      </c>
      <c r="DE13" s="624"/>
      <c r="DF13" s="624"/>
      <c r="DG13" s="624"/>
      <c r="DH13" s="624"/>
      <c r="DI13" s="624"/>
      <c r="DJ13" s="624"/>
      <c r="DK13" s="624"/>
      <c r="DL13" s="624"/>
      <c r="DM13" s="624"/>
      <c r="DN13" s="624"/>
      <c r="DO13" s="624"/>
      <c r="DP13" s="625"/>
      <c r="DQ13" s="632">
        <v>2747644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245892</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1863249</v>
      </c>
      <c r="CS14" s="624"/>
      <c r="CT14" s="624"/>
      <c r="CU14" s="624"/>
      <c r="CV14" s="624"/>
      <c r="CW14" s="624"/>
      <c r="CX14" s="624"/>
      <c r="CY14" s="625"/>
      <c r="CZ14" s="626">
        <v>2.9</v>
      </c>
      <c r="DA14" s="626"/>
      <c r="DB14" s="626"/>
      <c r="DC14" s="626"/>
      <c r="DD14" s="632">
        <v>41336</v>
      </c>
      <c r="DE14" s="624"/>
      <c r="DF14" s="624"/>
      <c r="DG14" s="624"/>
      <c r="DH14" s="624"/>
      <c r="DI14" s="624"/>
      <c r="DJ14" s="624"/>
      <c r="DK14" s="624"/>
      <c r="DL14" s="624"/>
      <c r="DM14" s="624"/>
      <c r="DN14" s="624"/>
      <c r="DO14" s="624"/>
      <c r="DP14" s="625"/>
      <c r="DQ14" s="632">
        <v>1816714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58360</v>
      </c>
      <c r="S15" s="624"/>
      <c r="T15" s="624"/>
      <c r="U15" s="624"/>
      <c r="V15" s="624"/>
      <c r="W15" s="624"/>
      <c r="X15" s="624"/>
      <c r="Y15" s="625"/>
      <c r="Z15" s="626">
        <v>0.1</v>
      </c>
      <c r="AA15" s="626"/>
      <c r="AB15" s="626"/>
      <c r="AC15" s="626"/>
      <c r="AD15" s="627">
        <v>58360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1098365</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8400187</v>
      </c>
      <c r="CS15" s="624"/>
      <c r="CT15" s="624"/>
      <c r="CU15" s="624"/>
      <c r="CV15" s="624"/>
      <c r="CW15" s="624"/>
      <c r="CX15" s="624"/>
      <c r="CY15" s="625"/>
      <c r="CZ15" s="626">
        <v>12.9</v>
      </c>
      <c r="DA15" s="626"/>
      <c r="DB15" s="626"/>
      <c r="DC15" s="626"/>
      <c r="DD15" s="632">
        <v>2552213</v>
      </c>
      <c r="DE15" s="624"/>
      <c r="DF15" s="624"/>
      <c r="DG15" s="624"/>
      <c r="DH15" s="624"/>
      <c r="DI15" s="624"/>
      <c r="DJ15" s="624"/>
      <c r="DK15" s="624"/>
      <c r="DL15" s="624"/>
      <c r="DM15" s="624"/>
      <c r="DN15" s="624"/>
      <c r="DO15" s="624"/>
      <c r="DP15" s="625"/>
      <c r="DQ15" s="632">
        <v>5308761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275152</v>
      </c>
      <c r="S16" s="624"/>
      <c r="T16" s="624"/>
      <c r="U16" s="624"/>
      <c r="V16" s="624"/>
      <c r="W16" s="624"/>
      <c r="X16" s="624"/>
      <c r="Y16" s="625"/>
      <c r="Z16" s="626">
        <v>0.4</v>
      </c>
      <c r="AA16" s="626"/>
      <c r="AB16" s="626"/>
      <c r="AC16" s="626"/>
      <c r="AD16" s="627">
        <v>275152</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986814</v>
      </c>
      <c r="S17" s="624"/>
      <c r="T17" s="624"/>
      <c r="U17" s="624"/>
      <c r="V17" s="624"/>
      <c r="W17" s="624"/>
      <c r="X17" s="624"/>
      <c r="Y17" s="625"/>
      <c r="Z17" s="626">
        <v>1.5</v>
      </c>
      <c r="AA17" s="626"/>
      <c r="AB17" s="626"/>
      <c r="AC17" s="626"/>
      <c r="AD17" s="627">
        <v>986814</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4830332</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4830332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203835</v>
      </c>
      <c r="S18" s="624"/>
      <c r="T18" s="624"/>
      <c r="U18" s="624"/>
      <c r="V18" s="624"/>
      <c r="W18" s="624"/>
      <c r="X18" s="624"/>
      <c r="Y18" s="625"/>
      <c r="Z18" s="626">
        <v>0.3</v>
      </c>
      <c r="AA18" s="626"/>
      <c r="AB18" s="626"/>
      <c r="AC18" s="626"/>
      <c r="AD18" s="627">
        <v>203835</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779326</v>
      </c>
      <c r="S19" s="624"/>
      <c r="T19" s="624"/>
      <c r="U19" s="624"/>
      <c r="V19" s="624"/>
      <c r="W19" s="624"/>
      <c r="X19" s="624"/>
      <c r="Y19" s="625"/>
      <c r="Z19" s="626">
        <v>1.2</v>
      </c>
      <c r="AA19" s="626"/>
      <c r="AB19" s="626"/>
      <c r="AC19" s="626"/>
      <c r="AD19" s="627">
        <v>779326</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1541678</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3653</v>
      </c>
      <c r="S20" s="624"/>
      <c r="T20" s="624"/>
      <c r="U20" s="624"/>
      <c r="V20" s="624"/>
      <c r="W20" s="624"/>
      <c r="X20" s="624"/>
      <c r="Y20" s="625"/>
      <c r="Z20" s="626">
        <v>0</v>
      </c>
      <c r="AA20" s="626"/>
      <c r="AB20" s="626"/>
      <c r="AC20" s="626"/>
      <c r="AD20" s="627">
        <v>3653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1541678</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64980115</v>
      </c>
      <c r="CS20" s="624"/>
      <c r="CT20" s="624"/>
      <c r="CU20" s="624"/>
      <c r="CV20" s="624"/>
      <c r="CW20" s="624"/>
      <c r="CX20" s="624"/>
      <c r="CY20" s="625"/>
      <c r="CZ20" s="626">
        <v>100</v>
      </c>
      <c r="DA20" s="626"/>
      <c r="DB20" s="626"/>
      <c r="DC20" s="626"/>
      <c r="DD20" s="632">
        <v>5169791</v>
      </c>
      <c r="DE20" s="624"/>
      <c r="DF20" s="624"/>
      <c r="DG20" s="624"/>
      <c r="DH20" s="624"/>
      <c r="DI20" s="624"/>
      <c r="DJ20" s="624"/>
      <c r="DK20" s="624"/>
      <c r="DL20" s="624"/>
      <c r="DM20" s="624"/>
      <c r="DN20" s="624"/>
      <c r="DO20" s="624"/>
      <c r="DP20" s="625"/>
      <c r="DQ20" s="632">
        <v>42379761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4216643</v>
      </c>
      <c r="S21" s="624"/>
      <c r="T21" s="624"/>
      <c r="U21" s="624"/>
      <c r="V21" s="624"/>
      <c r="W21" s="624"/>
      <c r="X21" s="624"/>
      <c r="Y21" s="625"/>
      <c r="Z21" s="626">
        <v>6.2</v>
      </c>
      <c r="AA21" s="626"/>
      <c r="AB21" s="626"/>
      <c r="AC21" s="626"/>
      <c r="AD21" s="627">
        <v>3980094</v>
      </c>
      <c r="AE21" s="627"/>
      <c r="AF21" s="627"/>
      <c r="AG21" s="627"/>
      <c r="AH21" s="627"/>
      <c r="AI21" s="627"/>
      <c r="AJ21" s="627"/>
      <c r="AK21" s="627"/>
      <c r="AL21" s="628">
        <v>11.4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3980094</v>
      </c>
      <c r="S22" s="624"/>
      <c r="T22" s="624"/>
      <c r="U22" s="624"/>
      <c r="V22" s="624"/>
      <c r="W22" s="624"/>
      <c r="X22" s="624"/>
      <c r="Y22" s="625"/>
      <c r="Z22" s="626">
        <v>5.9</v>
      </c>
      <c r="AA22" s="626"/>
      <c r="AB22" s="626"/>
      <c r="AC22" s="626"/>
      <c r="AD22" s="627">
        <v>3980094</v>
      </c>
      <c r="AE22" s="627"/>
      <c r="AF22" s="627"/>
      <c r="AG22" s="627"/>
      <c r="AH22" s="627"/>
      <c r="AI22" s="627"/>
      <c r="AJ22" s="627"/>
      <c r="AK22" s="627"/>
      <c r="AL22" s="628">
        <v>11.4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236549</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1541678</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35204806</v>
      </c>
      <c r="CS24" s="613"/>
      <c r="CT24" s="613"/>
      <c r="CU24" s="613"/>
      <c r="CV24" s="613"/>
      <c r="CW24" s="613"/>
      <c r="CX24" s="613"/>
      <c r="CY24" s="614"/>
      <c r="CZ24" s="617">
        <v>54.2</v>
      </c>
      <c r="DA24" s="618"/>
      <c r="DB24" s="618"/>
      <c r="DC24" s="634"/>
      <c r="DD24" s="655">
        <v>20709645</v>
      </c>
      <c r="DE24" s="613"/>
      <c r="DF24" s="613"/>
      <c r="DG24" s="613"/>
      <c r="DH24" s="613"/>
      <c r="DI24" s="613"/>
      <c r="DJ24" s="613"/>
      <c r="DK24" s="614"/>
      <c r="DL24" s="655">
        <v>18644007</v>
      </c>
      <c r="DM24" s="613"/>
      <c r="DN24" s="613"/>
      <c r="DO24" s="613"/>
      <c r="DP24" s="613"/>
      <c r="DQ24" s="613"/>
      <c r="DR24" s="613"/>
      <c r="DS24" s="613"/>
      <c r="DT24" s="613"/>
      <c r="DU24" s="613"/>
      <c r="DV24" s="614"/>
      <c r="DW24" s="617">
        <v>53.4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35984775</v>
      </c>
      <c r="S25" s="624"/>
      <c r="T25" s="624"/>
      <c r="U25" s="624"/>
      <c r="V25" s="624"/>
      <c r="W25" s="624"/>
      <c r="X25" s="624"/>
      <c r="Y25" s="625"/>
      <c r="Z25" s="626">
        <v>53.2</v>
      </c>
      <c r="AA25" s="626"/>
      <c r="AB25" s="626"/>
      <c r="AC25" s="626"/>
      <c r="AD25" s="627">
        <v>34206548</v>
      </c>
      <c r="AE25" s="627"/>
      <c r="AF25" s="627"/>
      <c r="AG25" s="627"/>
      <c r="AH25" s="627"/>
      <c r="AI25" s="627"/>
      <c r="AJ25" s="627"/>
      <c r="AK25" s="627"/>
      <c r="AL25" s="628">
        <v>98.3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8529915</v>
      </c>
      <c r="CS25" s="656"/>
      <c r="CT25" s="656"/>
      <c r="CU25" s="656"/>
      <c r="CV25" s="656"/>
      <c r="CW25" s="656"/>
      <c r="CX25" s="656"/>
      <c r="CY25" s="657"/>
      <c r="CZ25" s="628">
        <v>13.1</v>
      </c>
      <c r="DA25" s="653"/>
      <c r="DB25" s="653"/>
      <c r="DC25" s="658"/>
      <c r="DD25" s="632">
        <v>7979776</v>
      </c>
      <c r="DE25" s="656"/>
      <c r="DF25" s="656"/>
      <c r="DG25" s="656"/>
      <c r="DH25" s="656"/>
      <c r="DI25" s="656"/>
      <c r="DJ25" s="656"/>
      <c r="DK25" s="657"/>
      <c r="DL25" s="632">
        <v>7957986</v>
      </c>
      <c r="DM25" s="656"/>
      <c r="DN25" s="656"/>
      <c r="DO25" s="656"/>
      <c r="DP25" s="656"/>
      <c r="DQ25" s="656"/>
      <c r="DR25" s="656"/>
      <c r="DS25" s="656"/>
      <c r="DT25" s="656"/>
      <c r="DU25" s="656"/>
      <c r="DV25" s="657"/>
      <c r="DW25" s="628">
        <v>22.8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12951</v>
      </c>
      <c r="S26" s="624"/>
      <c r="T26" s="624"/>
      <c r="U26" s="624"/>
      <c r="V26" s="624"/>
      <c r="W26" s="624"/>
      <c r="X26" s="624"/>
      <c r="Y26" s="625"/>
      <c r="Z26" s="626">
        <v>0</v>
      </c>
      <c r="AA26" s="626"/>
      <c r="AB26" s="626"/>
      <c r="AC26" s="626"/>
      <c r="AD26" s="627">
        <v>12951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5105388</v>
      </c>
      <c r="CS26" s="624"/>
      <c r="CT26" s="624"/>
      <c r="CU26" s="624"/>
      <c r="CV26" s="624"/>
      <c r="CW26" s="624"/>
      <c r="CX26" s="624"/>
      <c r="CY26" s="625"/>
      <c r="CZ26" s="628">
        <v>7.9</v>
      </c>
      <c r="DA26" s="653"/>
      <c r="DB26" s="653"/>
      <c r="DC26" s="658"/>
      <c r="DD26" s="632">
        <v>4736219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376679</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25715522</v>
      </c>
      <c r="BH27" s="624"/>
      <c r="BI27" s="624"/>
      <c r="BJ27" s="624"/>
      <c r="BK27" s="624"/>
      <c r="BL27" s="624"/>
      <c r="BM27" s="624"/>
      <c r="BN27" s="625"/>
      <c r="BO27" s="626">
        <v>100</v>
      </c>
      <c r="BP27" s="626"/>
      <c r="BQ27" s="626"/>
      <c r="BR27" s="626"/>
      <c r="BS27" s="627">
        <v>251874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21844559</v>
      </c>
      <c r="CS27" s="656"/>
      <c r="CT27" s="656"/>
      <c r="CU27" s="656"/>
      <c r="CV27" s="656"/>
      <c r="CW27" s="656"/>
      <c r="CX27" s="656"/>
      <c r="CY27" s="657"/>
      <c r="CZ27" s="628">
        <v>33.6</v>
      </c>
      <c r="DA27" s="653"/>
      <c r="DB27" s="653"/>
      <c r="DC27" s="658"/>
      <c r="DD27" s="632">
        <v>7899537</v>
      </c>
      <c r="DE27" s="656"/>
      <c r="DF27" s="656"/>
      <c r="DG27" s="656"/>
      <c r="DH27" s="656"/>
      <c r="DI27" s="656"/>
      <c r="DJ27" s="656"/>
      <c r="DK27" s="657"/>
      <c r="DL27" s="632">
        <v>5864649</v>
      </c>
      <c r="DM27" s="656"/>
      <c r="DN27" s="656"/>
      <c r="DO27" s="656"/>
      <c r="DP27" s="656"/>
      <c r="DQ27" s="656"/>
      <c r="DR27" s="656"/>
      <c r="DS27" s="656"/>
      <c r="DT27" s="656"/>
      <c r="DU27" s="656"/>
      <c r="DV27" s="657"/>
      <c r="DW27" s="628">
        <v>16.8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654356</v>
      </c>
      <c r="S28" s="624"/>
      <c r="T28" s="624"/>
      <c r="U28" s="624"/>
      <c r="V28" s="624"/>
      <c r="W28" s="624"/>
      <c r="X28" s="624"/>
      <c r="Y28" s="625"/>
      <c r="Z28" s="626">
        <v>1</v>
      </c>
      <c r="AA28" s="626"/>
      <c r="AB28" s="626"/>
      <c r="AC28" s="626"/>
      <c r="AD28" s="627">
        <v>139020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4830332</v>
      </c>
      <c r="CS28" s="624"/>
      <c r="CT28" s="624"/>
      <c r="CU28" s="624"/>
      <c r="CV28" s="624"/>
      <c r="CW28" s="624"/>
      <c r="CX28" s="624"/>
      <c r="CY28" s="625"/>
      <c r="CZ28" s="628">
        <v>7.4</v>
      </c>
      <c r="DA28" s="653"/>
      <c r="DB28" s="653"/>
      <c r="DC28" s="658"/>
      <c r="DD28" s="632">
        <v>4830332</v>
      </c>
      <c r="DE28" s="624"/>
      <c r="DF28" s="624"/>
      <c r="DG28" s="624"/>
      <c r="DH28" s="624"/>
      <c r="DI28" s="624"/>
      <c r="DJ28" s="624"/>
      <c r="DK28" s="625"/>
      <c r="DL28" s="632">
        <v>4821372</v>
      </c>
      <c r="DM28" s="624"/>
      <c r="DN28" s="624"/>
      <c r="DO28" s="624"/>
      <c r="DP28" s="624"/>
      <c r="DQ28" s="624"/>
      <c r="DR28" s="624"/>
      <c r="DS28" s="624"/>
      <c r="DT28" s="624"/>
      <c r="DU28" s="624"/>
      <c r="DV28" s="625"/>
      <c r="DW28" s="628">
        <v>13.8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87228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4830332</v>
      </c>
      <c r="CS29" s="656"/>
      <c r="CT29" s="656"/>
      <c r="CU29" s="656"/>
      <c r="CV29" s="656"/>
      <c r="CW29" s="656"/>
      <c r="CX29" s="656"/>
      <c r="CY29" s="657"/>
      <c r="CZ29" s="628">
        <v>7.4</v>
      </c>
      <c r="DA29" s="653"/>
      <c r="DB29" s="653"/>
      <c r="DC29" s="658"/>
      <c r="DD29" s="632">
        <v>4830332</v>
      </c>
      <c r="DE29" s="656"/>
      <c r="DF29" s="656"/>
      <c r="DG29" s="656"/>
      <c r="DH29" s="656"/>
      <c r="DI29" s="656"/>
      <c r="DJ29" s="656"/>
      <c r="DK29" s="657"/>
      <c r="DL29" s="632">
        <v>4821372</v>
      </c>
      <c r="DM29" s="656"/>
      <c r="DN29" s="656"/>
      <c r="DO29" s="656"/>
      <c r="DP29" s="656"/>
      <c r="DQ29" s="656"/>
      <c r="DR29" s="656"/>
      <c r="DS29" s="656"/>
      <c r="DT29" s="656"/>
      <c r="DU29" s="656"/>
      <c r="DV29" s="657"/>
      <c r="DW29" s="628">
        <v>13.8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14714782</v>
      </c>
      <c r="S30" s="624"/>
      <c r="T30" s="624"/>
      <c r="U30" s="624"/>
      <c r="V30" s="624"/>
      <c r="W30" s="624"/>
      <c r="X30" s="624"/>
      <c r="Y30" s="625"/>
      <c r="Z30" s="626">
        <v>21.7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4668894</v>
      </c>
      <c r="CS30" s="624"/>
      <c r="CT30" s="624"/>
      <c r="CU30" s="624"/>
      <c r="CV30" s="624"/>
      <c r="CW30" s="624"/>
      <c r="CX30" s="624"/>
      <c r="CY30" s="625"/>
      <c r="CZ30" s="628">
        <v>7.2</v>
      </c>
      <c r="DA30" s="653"/>
      <c r="DB30" s="653"/>
      <c r="DC30" s="658"/>
      <c r="DD30" s="632">
        <v>4668894</v>
      </c>
      <c r="DE30" s="624"/>
      <c r="DF30" s="624"/>
      <c r="DG30" s="624"/>
      <c r="DH30" s="624"/>
      <c r="DI30" s="624"/>
      <c r="DJ30" s="624"/>
      <c r="DK30" s="625"/>
      <c r="DL30" s="632">
        <v>4660471</v>
      </c>
      <c r="DM30" s="624"/>
      <c r="DN30" s="624"/>
      <c r="DO30" s="624"/>
      <c r="DP30" s="624"/>
      <c r="DQ30" s="624"/>
      <c r="DR30" s="624"/>
      <c r="DS30" s="624"/>
      <c r="DT30" s="624"/>
      <c r="DU30" s="624"/>
      <c r="DV30" s="625"/>
      <c r="DW30" s="628">
        <v>13.3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232922</v>
      </c>
      <c r="S31" s="624"/>
      <c r="T31" s="624"/>
      <c r="U31" s="624"/>
      <c r="V31" s="624"/>
      <c r="W31" s="624"/>
      <c r="X31" s="624"/>
      <c r="Y31" s="625"/>
      <c r="Z31" s="626">
        <v>0.3</v>
      </c>
      <c r="AA31" s="626"/>
      <c r="AB31" s="626"/>
      <c r="AC31" s="626"/>
      <c r="AD31" s="627">
        <v>232922</v>
      </c>
      <c r="AE31" s="627"/>
      <c r="AF31" s="627"/>
      <c r="AG31" s="627"/>
      <c r="AH31" s="627"/>
      <c r="AI31" s="627"/>
      <c r="AJ31" s="627"/>
      <c r="AK31" s="627"/>
      <c r="AL31" s="628">
        <v>0.7</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98.8</v>
      </c>
      <c r="BN31" s="667"/>
      <c r="BO31" s="667"/>
      <c r="BP31" s="667"/>
      <c r="BQ31" s="668"/>
      <c r="BR31" s="670">
        <v>99.3</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161438</v>
      </c>
      <c r="CS31" s="656"/>
      <c r="CT31" s="656"/>
      <c r="CU31" s="656"/>
      <c r="CV31" s="656"/>
      <c r="CW31" s="656"/>
      <c r="CX31" s="656"/>
      <c r="CY31" s="657"/>
      <c r="CZ31" s="628">
        <v>0.2</v>
      </c>
      <c r="DA31" s="653"/>
      <c r="DB31" s="653"/>
      <c r="DC31" s="658"/>
      <c r="DD31" s="632">
        <v>161438</v>
      </c>
      <c r="DE31" s="656"/>
      <c r="DF31" s="656"/>
      <c r="DG31" s="656"/>
      <c r="DH31" s="656"/>
      <c r="DI31" s="656"/>
      <c r="DJ31" s="656"/>
      <c r="DK31" s="657"/>
      <c r="DL31" s="632">
        <v>160901</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4607306</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98.1</v>
      </c>
      <c r="BN32" s="656"/>
      <c r="BO32" s="656"/>
      <c r="BP32" s="656"/>
      <c r="BQ32" s="669"/>
      <c r="BR32" s="680">
        <v>98.9</v>
      </c>
      <c r="BS32" s="656"/>
      <c r="BT32" s="656"/>
      <c r="BU32" s="656"/>
      <c r="BV32" s="656"/>
      <c r="BW32" s="656"/>
      <c r="BX32" s="629">
        <v>97.8</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77388</v>
      </c>
      <c r="S33" s="624"/>
      <c r="T33" s="624"/>
      <c r="U33" s="624"/>
      <c r="V33" s="624"/>
      <c r="W33" s="624"/>
      <c r="X33" s="624"/>
      <c r="Y33" s="625"/>
      <c r="Z33" s="626">
        <v>0.1</v>
      </c>
      <c r="AA33" s="626"/>
      <c r="AB33" s="626"/>
      <c r="AC33" s="626"/>
      <c r="AD33" s="627">
        <v>65436</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99.3</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24605518</v>
      </c>
      <c r="CS33" s="656"/>
      <c r="CT33" s="656"/>
      <c r="CU33" s="656"/>
      <c r="CV33" s="656"/>
      <c r="CW33" s="656"/>
      <c r="CX33" s="656"/>
      <c r="CY33" s="657"/>
      <c r="CZ33" s="628">
        <v>37.9</v>
      </c>
      <c r="DA33" s="653"/>
      <c r="DB33" s="653"/>
      <c r="DC33" s="658"/>
      <c r="DD33" s="632">
        <v>20861673</v>
      </c>
      <c r="DE33" s="656"/>
      <c r="DF33" s="656"/>
      <c r="DG33" s="656"/>
      <c r="DH33" s="656"/>
      <c r="DI33" s="656"/>
      <c r="DJ33" s="656"/>
      <c r="DK33" s="657"/>
      <c r="DL33" s="632">
        <v>15809415</v>
      </c>
      <c r="DM33" s="656"/>
      <c r="DN33" s="656"/>
      <c r="DO33" s="656"/>
      <c r="DP33" s="656"/>
      <c r="DQ33" s="656"/>
      <c r="DR33" s="656"/>
      <c r="DS33" s="656"/>
      <c r="DT33" s="656"/>
      <c r="DU33" s="656"/>
      <c r="DV33" s="657"/>
      <c r="DW33" s="628">
        <v>45.3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41398</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8032602</v>
      </c>
      <c r="CS34" s="624"/>
      <c r="CT34" s="624"/>
      <c r="CU34" s="624"/>
      <c r="CV34" s="624"/>
      <c r="CW34" s="624"/>
      <c r="CX34" s="624"/>
      <c r="CY34" s="625"/>
      <c r="CZ34" s="628">
        <v>12.4</v>
      </c>
      <c r="DA34" s="653"/>
      <c r="DB34" s="653"/>
      <c r="DC34" s="658"/>
      <c r="DD34" s="632">
        <v>6376883</v>
      </c>
      <c r="DE34" s="624"/>
      <c r="DF34" s="624"/>
      <c r="DG34" s="624"/>
      <c r="DH34" s="624"/>
      <c r="DI34" s="624"/>
      <c r="DJ34" s="624"/>
      <c r="DK34" s="625"/>
      <c r="DL34" s="632">
        <v>5637394</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3953333</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372565</v>
      </c>
      <c r="CS35" s="656"/>
      <c r="CT35" s="656"/>
      <c r="CU35" s="656"/>
      <c r="CV35" s="656"/>
      <c r="CW35" s="656"/>
      <c r="CX35" s="656"/>
      <c r="CY35" s="657"/>
      <c r="CZ35" s="628">
        <v>0.6</v>
      </c>
      <c r="DA35" s="653"/>
      <c r="DB35" s="653"/>
      <c r="DC35" s="658"/>
      <c r="DD35" s="632">
        <v>349161</v>
      </c>
      <c r="DE35" s="656"/>
      <c r="DF35" s="656"/>
      <c r="DG35" s="656"/>
      <c r="DH35" s="656"/>
      <c r="DI35" s="656"/>
      <c r="DJ35" s="656"/>
      <c r="DK35" s="657"/>
      <c r="DL35" s="632">
        <v>349161</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2286529</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6378294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155665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7743657</v>
      </c>
      <c r="CS36" s="624"/>
      <c r="CT36" s="624"/>
      <c r="CU36" s="624"/>
      <c r="CV36" s="624"/>
      <c r="CW36" s="624"/>
      <c r="CX36" s="624"/>
      <c r="CY36" s="625"/>
      <c r="CZ36" s="628">
        <v>11.9</v>
      </c>
      <c r="DA36" s="653"/>
      <c r="DB36" s="653"/>
      <c r="DC36" s="658"/>
      <c r="DD36" s="632">
        <v>6793457</v>
      </c>
      <c r="DE36" s="624"/>
      <c r="DF36" s="624"/>
      <c r="DG36" s="624"/>
      <c r="DH36" s="624"/>
      <c r="DI36" s="624"/>
      <c r="DJ36" s="624"/>
      <c r="DK36" s="625"/>
      <c r="DL36" s="632">
        <v>5454394</v>
      </c>
      <c r="DM36" s="624"/>
      <c r="DN36" s="624"/>
      <c r="DO36" s="624"/>
      <c r="DP36" s="624"/>
      <c r="DQ36" s="624"/>
      <c r="DR36" s="624"/>
      <c r="DS36" s="624"/>
      <c r="DT36" s="624"/>
      <c r="DU36" s="624"/>
      <c r="DV36" s="625"/>
      <c r="DW36" s="628">
        <v>15.6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739407</v>
      </c>
      <c r="S37" s="624"/>
      <c r="T37" s="624"/>
      <c r="U37" s="624"/>
      <c r="V37" s="624"/>
      <c r="W37" s="624"/>
      <c r="X37" s="624"/>
      <c r="Y37" s="625"/>
      <c r="Z37" s="626">
        <v>1.1000000000000001</v>
      </c>
      <c r="AA37" s="626"/>
      <c r="AB37" s="626"/>
      <c r="AC37" s="626"/>
      <c r="AD37" s="627">
        <v>128365</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781988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142959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2948483</v>
      </c>
      <c r="CS37" s="656"/>
      <c r="CT37" s="656"/>
      <c r="CU37" s="656"/>
      <c r="CV37" s="656"/>
      <c r="CW37" s="656"/>
      <c r="CX37" s="656"/>
      <c r="CY37" s="657"/>
      <c r="CZ37" s="628">
        <v>4.5</v>
      </c>
      <c r="DA37" s="653"/>
      <c r="DB37" s="653"/>
      <c r="DC37" s="658"/>
      <c r="DD37" s="632">
        <v>2948407</v>
      </c>
      <c r="DE37" s="656"/>
      <c r="DF37" s="656"/>
      <c r="DG37" s="656"/>
      <c r="DH37" s="656"/>
      <c r="DI37" s="656"/>
      <c r="DJ37" s="656"/>
      <c r="DK37" s="657"/>
      <c r="DL37" s="632">
        <v>2522604</v>
      </c>
      <c r="DM37" s="656"/>
      <c r="DN37" s="656"/>
      <c r="DO37" s="656"/>
      <c r="DP37" s="656"/>
      <c r="DQ37" s="656"/>
      <c r="DR37" s="656"/>
      <c r="DS37" s="656"/>
      <c r="DT37" s="656"/>
      <c r="DU37" s="656"/>
      <c r="DV37" s="657"/>
      <c r="DW37" s="628">
        <v>7.2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3928500</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191260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19901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5551621</v>
      </c>
      <c r="CS38" s="624"/>
      <c r="CT38" s="624"/>
      <c r="CU38" s="624"/>
      <c r="CV38" s="624"/>
      <c r="CW38" s="624"/>
      <c r="CX38" s="624"/>
      <c r="CY38" s="625"/>
      <c r="CZ38" s="628">
        <v>8.5</v>
      </c>
      <c r="DA38" s="653"/>
      <c r="DB38" s="653"/>
      <c r="DC38" s="658"/>
      <c r="DD38" s="632">
        <v>4567770</v>
      </c>
      <c r="DE38" s="624"/>
      <c r="DF38" s="624"/>
      <c r="DG38" s="624"/>
      <c r="DH38" s="624"/>
      <c r="DI38" s="624"/>
      <c r="DJ38" s="624"/>
      <c r="DK38" s="625"/>
      <c r="DL38" s="632">
        <v>4340333</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44685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27919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2876940</v>
      </c>
      <c r="CS39" s="656"/>
      <c r="CT39" s="656"/>
      <c r="CU39" s="656"/>
      <c r="CV39" s="656"/>
      <c r="CW39" s="656"/>
      <c r="CX39" s="656"/>
      <c r="CY39" s="657"/>
      <c r="CZ39" s="628">
        <v>4.4000000000000004</v>
      </c>
      <c r="DA39" s="653"/>
      <c r="DB39" s="653"/>
      <c r="DC39" s="658"/>
      <c r="DD39" s="632">
        <v>2746269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139300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28133</v>
      </c>
      <c r="CS40" s="624"/>
      <c r="CT40" s="624"/>
      <c r="CU40" s="624"/>
      <c r="CV40" s="624"/>
      <c r="CW40" s="624"/>
      <c r="CX40" s="624"/>
      <c r="CY40" s="625"/>
      <c r="CZ40" s="628">
        <v>0</v>
      </c>
      <c r="DA40" s="653"/>
      <c r="DB40" s="653"/>
      <c r="DC40" s="658"/>
      <c r="DD40" s="632">
        <v>28133</v>
      </c>
      <c r="DE40" s="624"/>
      <c r="DF40" s="624"/>
      <c r="DG40" s="624"/>
      <c r="DH40" s="624"/>
      <c r="DI40" s="624"/>
      <c r="DJ40" s="624"/>
      <c r="DK40" s="625"/>
      <c r="DL40" s="632">
        <v>28133</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67697554</v>
      </c>
      <c r="S41" s="696"/>
      <c r="T41" s="696"/>
      <c r="U41" s="696"/>
      <c r="V41" s="696"/>
      <c r="W41" s="696"/>
      <c r="X41" s="696"/>
      <c r="Y41" s="700"/>
      <c r="Z41" s="701">
        <v>100</v>
      </c>
      <c r="AA41" s="701"/>
      <c r="AB41" s="701"/>
      <c r="AC41" s="701"/>
      <c r="AD41" s="702">
        <v>34785242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881356</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4479005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327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5169791</v>
      </c>
      <c r="CS42" s="656"/>
      <c r="CT42" s="656"/>
      <c r="CU42" s="656"/>
      <c r="CV42" s="656"/>
      <c r="CW42" s="656"/>
      <c r="CX42" s="656"/>
      <c r="CY42" s="657"/>
      <c r="CZ42" s="628">
        <v>8</v>
      </c>
      <c r="DA42" s="653"/>
      <c r="DB42" s="653"/>
      <c r="DC42" s="658"/>
      <c r="DD42" s="632">
        <v>808443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135806</v>
      </c>
      <c r="CS43" s="656"/>
      <c r="CT43" s="656"/>
      <c r="CU43" s="656"/>
      <c r="CV43" s="656"/>
      <c r="CW43" s="656"/>
      <c r="CX43" s="656"/>
      <c r="CY43" s="657"/>
      <c r="CZ43" s="628">
        <v>0.2</v>
      </c>
      <c r="DA43" s="653"/>
      <c r="DB43" s="653"/>
      <c r="DC43" s="658"/>
      <c r="DD43" s="632">
        <v>135806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5169791</v>
      </c>
      <c r="CS44" s="624"/>
      <c r="CT44" s="624"/>
      <c r="CU44" s="624"/>
      <c r="CV44" s="624"/>
      <c r="CW44" s="624"/>
      <c r="CX44" s="624"/>
      <c r="CY44" s="625"/>
      <c r="CZ44" s="628">
        <v>8</v>
      </c>
      <c r="DA44" s="629"/>
      <c r="DB44" s="629"/>
      <c r="DC44" s="635"/>
      <c r="DD44" s="632">
        <v>808443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991630</v>
      </c>
      <c r="CS45" s="656"/>
      <c r="CT45" s="656"/>
      <c r="CU45" s="656"/>
      <c r="CV45" s="656"/>
      <c r="CW45" s="656"/>
      <c r="CX45" s="656"/>
      <c r="CY45" s="657"/>
      <c r="CZ45" s="628">
        <v>1.5</v>
      </c>
      <c r="DA45" s="653"/>
      <c r="DB45" s="653"/>
      <c r="DC45" s="658"/>
      <c r="DD45" s="632">
        <v>45158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3886183</v>
      </c>
      <c r="CS46" s="624"/>
      <c r="CT46" s="624"/>
      <c r="CU46" s="624"/>
      <c r="CV46" s="624"/>
      <c r="CW46" s="624"/>
      <c r="CX46" s="624"/>
      <c r="CY46" s="625"/>
      <c r="CZ46" s="628">
        <v>6</v>
      </c>
      <c r="DA46" s="629"/>
      <c r="DB46" s="629"/>
      <c r="DC46" s="635"/>
      <c r="DD46" s="632">
        <v>734007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64980115</v>
      </c>
      <c r="CS49" s="682"/>
      <c r="CT49" s="682"/>
      <c r="CU49" s="682"/>
      <c r="CV49" s="682"/>
      <c r="CW49" s="682"/>
      <c r="CX49" s="682"/>
      <c r="CY49" s="711"/>
      <c r="CZ49" s="703">
        <v>100</v>
      </c>
      <c r="DA49" s="712"/>
      <c r="DB49" s="712"/>
      <c r="DC49" s="713"/>
      <c r="DD49" s="714">
        <v>42379761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ds+r9voQ5w0Amp/hhmkEQO3nOVWI0gg68jCGrmGepi0Xy1PbEeq3BUrS8npU0FkvS4qiANmjaRTJ34aBnBtYQ==" saltValue="tS71rF3Asvu+mWP50Pzz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DG16" sqref="DG16:DK1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67336</v>
      </c>
      <c r="R7" s="753"/>
      <c r="S7" s="753"/>
      <c r="T7" s="753"/>
      <c r="U7" s="753"/>
      <c r="V7" s="753">
        <v>64696</v>
      </c>
      <c r="W7" s="753"/>
      <c r="X7" s="753"/>
      <c r="Y7" s="753"/>
      <c r="Z7" s="753"/>
      <c r="AA7" s="753">
        <v>2640</v>
      </c>
      <c r="AB7" s="753"/>
      <c r="AC7" s="753"/>
      <c r="AD7" s="753"/>
      <c r="AE7" s="754"/>
      <c r="AF7" s="755">
        <v>2181</v>
      </c>
      <c r="AG7" s="756"/>
      <c r="AH7" s="756"/>
      <c r="AI7" s="756"/>
      <c r="AJ7" s="757"/>
      <c r="AK7" s="758">
        <v>106</v>
      </c>
      <c r="AL7" s="759"/>
      <c r="AM7" s="759"/>
      <c r="AN7" s="759"/>
      <c r="AO7" s="759"/>
      <c r="AP7" s="759">
        <v>44442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2</v>
      </c>
      <c r="CI7" s="744"/>
      <c r="CJ7" s="744"/>
      <c r="CK7" s="744"/>
      <c r="CL7" s="745"/>
      <c r="CM7" s="743">
        <v>121</v>
      </c>
      <c r="CN7" s="744"/>
      <c r="CO7" s="744"/>
      <c r="CP7" s="744"/>
      <c r="CQ7" s="745"/>
      <c r="CR7" s="743">
        <v>25</v>
      </c>
      <c r="CS7" s="744"/>
      <c r="CT7" s="744"/>
      <c r="CU7" s="744"/>
      <c r="CV7" s="745"/>
      <c r="CW7" s="743">
        <v>23</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1158</v>
      </c>
      <c r="R8" s="784"/>
      <c r="S8" s="784"/>
      <c r="T8" s="784"/>
      <c r="U8" s="784"/>
      <c r="V8" s="784">
        <v>1081</v>
      </c>
      <c r="W8" s="784"/>
      <c r="X8" s="784"/>
      <c r="Y8" s="784"/>
      <c r="Z8" s="784"/>
      <c r="AA8" s="784">
        <v>77</v>
      </c>
      <c r="AB8" s="784"/>
      <c r="AC8" s="784"/>
      <c r="AD8" s="784"/>
      <c r="AE8" s="785"/>
      <c r="AF8" s="786">
        <v>15</v>
      </c>
      <c r="AG8" s="787"/>
      <c r="AH8" s="787"/>
      <c r="AI8" s="787"/>
      <c r="AJ8" s="788"/>
      <c r="AK8" s="769">
        <v>625</v>
      </c>
      <c r="AL8" s="770"/>
      <c r="AM8" s="770"/>
      <c r="AN8" s="770"/>
      <c r="AO8" s="770"/>
      <c r="AP8" s="770">
        <v>3386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68494</v>
      </c>
      <c r="R23" s="793"/>
      <c r="S23" s="793"/>
      <c r="T23" s="793"/>
      <c r="U23" s="793"/>
      <c r="V23" s="793">
        <v>65777</v>
      </c>
      <c r="W23" s="793"/>
      <c r="X23" s="793"/>
      <c r="Y23" s="793"/>
      <c r="Z23" s="793"/>
      <c r="AA23" s="793">
        <v>2717</v>
      </c>
      <c r="AB23" s="793"/>
      <c r="AC23" s="793"/>
      <c r="AD23" s="793"/>
      <c r="AE23" s="794"/>
      <c r="AF23" s="795">
        <v>2197</v>
      </c>
      <c r="AG23" s="793"/>
      <c r="AH23" s="793"/>
      <c r="AI23" s="793"/>
      <c r="AJ23" s="796"/>
      <c r="AK23" s="797"/>
      <c r="AL23" s="798"/>
      <c r="AM23" s="798"/>
      <c r="AN23" s="798"/>
      <c r="AO23" s="798"/>
      <c r="AP23" s="793">
        <v>47828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14235</v>
      </c>
      <c r="R28" s="823"/>
      <c r="S28" s="823"/>
      <c r="T28" s="823"/>
      <c r="U28" s="823"/>
      <c r="V28" s="823">
        <v>14079</v>
      </c>
      <c r="W28" s="823"/>
      <c r="X28" s="823"/>
      <c r="Y28" s="823"/>
      <c r="Z28" s="823"/>
      <c r="AA28" s="823">
        <v>156</v>
      </c>
      <c r="AB28" s="823"/>
      <c r="AC28" s="823"/>
      <c r="AD28" s="823"/>
      <c r="AE28" s="824"/>
      <c r="AF28" s="825">
        <v>156</v>
      </c>
      <c r="AG28" s="823"/>
      <c r="AH28" s="823"/>
      <c r="AI28" s="823"/>
      <c r="AJ28" s="826"/>
      <c r="AK28" s="827">
        <v>733</v>
      </c>
      <c r="AL28" s="828"/>
      <c r="AM28" s="828"/>
      <c r="AN28" s="828"/>
      <c r="AO28" s="828"/>
      <c r="AP28" s="828" t="s">
        <v>561</v>
      </c>
      <c r="AQ28" s="828"/>
      <c r="AR28" s="828"/>
      <c r="AS28" s="828"/>
      <c r="AT28" s="828"/>
      <c r="AU28" s="828" t="s">
        <v>560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13352</v>
      </c>
      <c r="R29" s="784"/>
      <c r="S29" s="784"/>
      <c r="T29" s="784"/>
      <c r="U29" s="784"/>
      <c r="V29" s="784">
        <v>13204</v>
      </c>
      <c r="W29" s="784"/>
      <c r="X29" s="784"/>
      <c r="Y29" s="784"/>
      <c r="Z29" s="784"/>
      <c r="AA29" s="784">
        <v>148</v>
      </c>
      <c r="AB29" s="784"/>
      <c r="AC29" s="784"/>
      <c r="AD29" s="784"/>
      <c r="AE29" s="785"/>
      <c r="AF29" s="786">
        <v>148</v>
      </c>
      <c r="AG29" s="787"/>
      <c r="AH29" s="787"/>
      <c r="AI29" s="787"/>
      <c r="AJ29" s="788"/>
      <c r="AK29" s="834">
        <v>1951</v>
      </c>
      <c r="AL29" s="830"/>
      <c r="AM29" s="830"/>
      <c r="AN29" s="830"/>
      <c r="AO29" s="830"/>
      <c r="AP29" s="830" t="s">
        <v>560</v>
      </c>
      <c r="AQ29" s="830"/>
      <c r="AR29" s="830"/>
      <c r="AS29" s="830"/>
      <c r="AT29" s="830"/>
      <c r="AU29" s="830" t="s">
        <v>560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2600</v>
      </c>
      <c r="R30" s="784"/>
      <c r="S30" s="784"/>
      <c r="T30" s="784"/>
      <c r="U30" s="784"/>
      <c r="V30" s="784">
        <v>2510</v>
      </c>
      <c r="W30" s="784"/>
      <c r="X30" s="784"/>
      <c r="Y30" s="784"/>
      <c r="Z30" s="784"/>
      <c r="AA30" s="784">
        <v>90</v>
      </c>
      <c r="AB30" s="784"/>
      <c r="AC30" s="784"/>
      <c r="AD30" s="784"/>
      <c r="AE30" s="785"/>
      <c r="AF30" s="786">
        <v>90</v>
      </c>
      <c r="AG30" s="787"/>
      <c r="AH30" s="787"/>
      <c r="AI30" s="787"/>
      <c r="AJ30" s="788"/>
      <c r="AK30" s="834">
        <v>407</v>
      </c>
      <c r="AL30" s="830"/>
      <c r="AM30" s="830"/>
      <c r="AN30" s="830"/>
      <c r="AO30" s="830"/>
      <c r="AP30" s="879" t="s">
        <v>560</v>
      </c>
      <c r="AQ30" s="878"/>
      <c r="AR30" s="878"/>
      <c r="AS30" s="878"/>
      <c r="AT30" s="834"/>
      <c r="AU30" s="830" t="s">
        <v>560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2672</v>
      </c>
      <c r="R31" s="784"/>
      <c r="S31" s="784"/>
      <c r="T31" s="784"/>
      <c r="U31" s="784"/>
      <c r="V31" s="784">
        <v>2598</v>
      </c>
      <c r="W31" s="784"/>
      <c r="X31" s="784"/>
      <c r="Y31" s="784"/>
      <c r="Z31" s="784"/>
      <c r="AA31" s="784">
        <v>74</v>
      </c>
      <c r="AB31" s="784"/>
      <c r="AC31" s="784"/>
      <c r="AD31" s="784"/>
      <c r="AE31" s="785"/>
      <c r="AF31" s="786">
        <v>2465</v>
      </c>
      <c r="AG31" s="787"/>
      <c r="AH31" s="787"/>
      <c r="AI31" s="787"/>
      <c r="AJ31" s="788"/>
      <c r="AK31" s="834">
        <v>45</v>
      </c>
      <c r="AL31" s="830"/>
      <c r="AM31" s="830"/>
      <c r="AN31" s="830"/>
      <c r="AO31" s="830"/>
      <c r="AP31" s="830">
        <v>3140</v>
      </c>
      <c r="AQ31" s="830"/>
      <c r="AR31" s="830"/>
      <c r="AS31" s="830"/>
      <c r="AT31" s="830"/>
      <c r="AU31" s="830">
        <v>1071</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3392</v>
      </c>
      <c r="R32" s="784"/>
      <c r="S32" s="784"/>
      <c r="T32" s="784"/>
      <c r="U32" s="784"/>
      <c r="V32" s="784">
        <v>3107</v>
      </c>
      <c r="W32" s="784"/>
      <c r="X32" s="784"/>
      <c r="Y32" s="784"/>
      <c r="Z32" s="784"/>
      <c r="AA32" s="784">
        <v>284</v>
      </c>
      <c r="AB32" s="784"/>
      <c r="AC32" s="784"/>
      <c r="AD32" s="784"/>
      <c r="AE32" s="785"/>
      <c r="AF32" s="786">
        <v>1152</v>
      </c>
      <c r="AG32" s="787"/>
      <c r="AH32" s="787"/>
      <c r="AI32" s="787"/>
      <c r="AJ32" s="788"/>
      <c r="AK32" s="834">
        <v>782</v>
      </c>
      <c r="AL32" s="830"/>
      <c r="AM32" s="830"/>
      <c r="AN32" s="830"/>
      <c r="AO32" s="830"/>
      <c r="AP32" s="830">
        <v>11404</v>
      </c>
      <c r="AQ32" s="830"/>
      <c r="AR32" s="830"/>
      <c r="AS32" s="830"/>
      <c r="AT32" s="830"/>
      <c r="AU32" s="830">
        <v>5987</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4011</v>
      </c>
      <c r="AG63" s="844"/>
      <c r="AH63" s="844"/>
      <c r="AI63" s="844"/>
      <c r="AJ63" s="845"/>
      <c r="AK63" s="846"/>
      <c r="AL63" s="841"/>
      <c r="AM63" s="841"/>
      <c r="AN63" s="841"/>
      <c r="AO63" s="841"/>
      <c r="AP63" s="844">
        <v>14544</v>
      </c>
      <c r="AQ63" s="844"/>
      <c r="AR63" s="844"/>
      <c r="AS63" s="844"/>
      <c r="AT63" s="844"/>
      <c r="AU63" s="844">
        <v>7058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5893</v>
      </c>
      <c r="R68" s="866"/>
      <c r="S68" s="866"/>
      <c r="T68" s="866"/>
      <c r="U68" s="866"/>
      <c r="V68" s="866">
        <v>5653</v>
      </c>
      <c r="W68" s="866"/>
      <c r="X68" s="866"/>
      <c r="Y68" s="866"/>
      <c r="Z68" s="866"/>
      <c r="AA68" s="866">
        <v>240</v>
      </c>
      <c r="AB68" s="866"/>
      <c r="AC68" s="866"/>
      <c r="AD68" s="866"/>
      <c r="AE68" s="866"/>
      <c r="AF68" s="866">
        <v>240</v>
      </c>
      <c r="AG68" s="866"/>
      <c r="AH68" s="866"/>
      <c r="AI68" s="866"/>
      <c r="AJ68" s="866"/>
      <c r="AK68" s="866" t="s">
        <v>560</v>
      </c>
      <c r="AL68" s="866"/>
      <c r="AM68" s="866"/>
      <c r="AN68" s="866"/>
      <c r="AO68" s="866"/>
      <c r="AP68" s="866">
        <v>346</v>
      </c>
      <c r="AQ68" s="866"/>
      <c r="AR68" s="866"/>
      <c r="AS68" s="866"/>
      <c r="AT68" s="866"/>
      <c r="AU68" s="866">
        <v>116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3485</v>
      </c>
      <c r="R69" s="830"/>
      <c r="S69" s="830"/>
      <c r="T69" s="830"/>
      <c r="U69" s="830"/>
      <c r="V69" s="830">
        <v>3315</v>
      </c>
      <c r="W69" s="830"/>
      <c r="X69" s="830"/>
      <c r="Y69" s="830"/>
      <c r="Z69" s="830"/>
      <c r="AA69" s="830">
        <v>170</v>
      </c>
      <c r="AB69" s="830"/>
      <c r="AC69" s="830"/>
      <c r="AD69" s="830"/>
      <c r="AE69" s="830"/>
      <c r="AF69" s="830">
        <v>170</v>
      </c>
      <c r="AG69" s="830"/>
      <c r="AH69" s="830"/>
      <c r="AI69" s="830"/>
      <c r="AJ69" s="830"/>
      <c r="AK69" s="830">
        <v>95</v>
      </c>
      <c r="AL69" s="830"/>
      <c r="AM69" s="830"/>
      <c r="AN69" s="830"/>
      <c r="AO69" s="830"/>
      <c r="AP69" s="830">
        <v>3369</v>
      </c>
      <c r="AQ69" s="830"/>
      <c r="AR69" s="830"/>
      <c r="AS69" s="830"/>
      <c r="AT69" s="830"/>
      <c r="AU69" s="830">
        <v>1512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2263</v>
      </c>
      <c r="R70" s="830"/>
      <c r="S70" s="830"/>
      <c r="T70" s="830"/>
      <c r="U70" s="830"/>
      <c r="V70" s="830">
        <v>2225</v>
      </c>
      <c r="W70" s="830"/>
      <c r="X70" s="830"/>
      <c r="Y70" s="830"/>
      <c r="Z70" s="830"/>
      <c r="AA70" s="830">
        <v>38</v>
      </c>
      <c r="AB70" s="830"/>
      <c r="AC70" s="830"/>
      <c r="AD70" s="830"/>
      <c r="AE70" s="830"/>
      <c r="AF70" s="830">
        <v>38</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924950</v>
      </c>
      <c r="R71" s="830"/>
      <c r="S71" s="830"/>
      <c r="T71" s="830"/>
      <c r="U71" s="830"/>
      <c r="V71" s="830">
        <v>909345</v>
      </c>
      <c r="W71" s="830"/>
      <c r="X71" s="830"/>
      <c r="Y71" s="830"/>
      <c r="Z71" s="830"/>
      <c r="AA71" s="830">
        <v>15606</v>
      </c>
      <c r="AB71" s="830"/>
      <c r="AC71" s="830"/>
      <c r="AD71" s="830"/>
      <c r="AE71" s="830"/>
      <c r="AF71" s="830">
        <v>15606</v>
      </c>
      <c r="AG71" s="830"/>
      <c r="AH71" s="830"/>
      <c r="AI71" s="830"/>
      <c r="AJ71" s="830"/>
      <c r="AK71" s="830">
        <v>9690</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22583</v>
      </c>
      <c r="R72" s="830"/>
      <c r="S72" s="830"/>
      <c r="T72" s="830"/>
      <c r="U72" s="830"/>
      <c r="V72" s="830">
        <v>21732</v>
      </c>
      <c r="W72" s="830"/>
      <c r="X72" s="830"/>
      <c r="Y72" s="830"/>
      <c r="Z72" s="830"/>
      <c r="AA72" s="830">
        <v>851</v>
      </c>
      <c r="AB72" s="830"/>
      <c r="AC72" s="830"/>
      <c r="AD72" s="830"/>
      <c r="AE72" s="830"/>
      <c r="AF72" s="830">
        <v>851</v>
      </c>
      <c r="AG72" s="830"/>
      <c r="AH72" s="830"/>
      <c r="AI72" s="830"/>
      <c r="AJ72" s="830"/>
      <c r="AK72" s="830">
        <v>21</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138</v>
      </c>
      <c r="R73" s="830"/>
      <c r="S73" s="830"/>
      <c r="T73" s="830"/>
      <c r="U73" s="830"/>
      <c r="V73" s="830">
        <v>94</v>
      </c>
      <c r="W73" s="830"/>
      <c r="X73" s="830"/>
      <c r="Y73" s="830"/>
      <c r="Z73" s="830"/>
      <c r="AA73" s="830">
        <v>44</v>
      </c>
      <c r="AB73" s="830"/>
      <c r="AC73" s="830"/>
      <c r="AD73" s="830"/>
      <c r="AE73" s="830"/>
      <c r="AF73" s="830">
        <v>44</v>
      </c>
      <c r="AG73" s="830"/>
      <c r="AH73" s="830"/>
      <c r="AI73" s="830"/>
      <c r="AJ73" s="830"/>
      <c r="AK73" s="830" t="s">
        <v>560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v>18</v>
      </c>
      <c r="AB74" s="830"/>
      <c r="AC74" s="830"/>
      <c r="AD74" s="830"/>
      <c r="AE74" s="830"/>
      <c r="AF74" s="830">
        <v>18</v>
      </c>
      <c r="AG74" s="830"/>
      <c r="AH74" s="830"/>
      <c r="AI74" s="830"/>
      <c r="AJ74" s="830"/>
      <c r="AK74" s="830">
        <v>7</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16967</v>
      </c>
      <c r="AG88" s="844"/>
      <c r="AH88" s="844"/>
      <c r="AI88" s="844"/>
      <c r="AJ88" s="844"/>
      <c r="AK88" s="841"/>
      <c r="AL88" s="841"/>
      <c r="AM88" s="841"/>
      <c r="AN88" s="841"/>
      <c r="AO88" s="841"/>
      <c r="AP88" s="844">
        <v>3715</v>
      </c>
      <c r="AQ88" s="844"/>
      <c r="AR88" s="844"/>
      <c r="AS88" s="844"/>
      <c r="AT88" s="844"/>
      <c r="AU88" s="844">
        <v>1628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v>
      </c>
      <c r="CS102" s="852"/>
      <c r="CT102" s="852"/>
      <c r="CU102" s="852"/>
      <c r="CV102" s="891"/>
      <c r="CW102" s="890">
        <v>23</v>
      </c>
      <c r="CX102" s="852"/>
      <c r="CY102" s="852"/>
      <c r="CZ102" s="852"/>
      <c r="DA102" s="891"/>
      <c r="DB102" s="890" t="s">
        <v>560</v>
      </c>
      <c r="DC102" s="852"/>
      <c r="DD102" s="852"/>
      <c r="DE102" s="852"/>
      <c r="DF102" s="891"/>
      <c r="DG102" s="890" t="s">
        <v>560</v>
      </c>
      <c r="DH102" s="852"/>
      <c r="DI102" s="852"/>
      <c r="DJ102" s="852"/>
      <c r="DK102" s="891"/>
      <c r="DL102" s="890" t="s">
        <v>560</v>
      </c>
      <c r="DM102" s="852"/>
      <c r="DN102" s="852"/>
      <c r="DO102" s="852"/>
      <c r="DP102" s="891"/>
      <c r="DQ102" s="890" t="s">
        <v>560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4837217</v>
      </c>
      <c r="AB110" s="900"/>
      <c r="AC110" s="900"/>
      <c r="AD110" s="900"/>
      <c r="AE110" s="901"/>
      <c r="AF110" s="902">
        <v>4982796</v>
      </c>
      <c r="AG110" s="900"/>
      <c r="AH110" s="900"/>
      <c r="AI110" s="900"/>
      <c r="AJ110" s="901"/>
      <c r="AK110" s="902">
        <v>4830332</v>
      </c>
      <c r="AL110" s="900"/>
      <c r="AM110" s="900"/>
      <c r="AN110" s="900"/>
      <c r="AO110" s="901"/>
      <c r="AP110" s="903">
        <v>15.8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49515572</v>
      </c>
      <c r="BR110" s="931"/>
      <c r="BS110" s="931"/>
      <c r="BT110" s="931"/>
      <c r="BU110" s="931"/>
      <c r="BV110" s="931">
        <v>48569031</v>
      </c>
      <c r="BW110" s="931"/>
      <c r="BX110" s="931"/>
      <c r="BY110" s="931"/>
      <c r="BZ110" s="931"/>
      <c r="CA110" s="931">
        <v>47828636</v>
      </c>
      <c r="CB110" s="931"/>
      <c r="CC110" s="931"/>
      <c r="CD110" s="931"/>
      <c r="CE110" s="931"/>
      <c r="CF110" s="944">
        <v>156.30000000000001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6259896</v>
      </c>
      <c r="BR112" s="926"/>
      <c r="BS112" s="926"/>
      <c r="BT112" s="926"/>
      <c r="BU112" s="926"/>
      <c r="BV112" s="926">
        <v>6107379</v>
      </c>
      <c r="BW112" s="926"/>
      <c r="BX112" s="926"/>
      <c r="BY112" s="926"/>
      <c r="BZ112" s="926"/>
      <c r="CA112" s="926">
        <v>7057970</v>
      </c>
      <c r="CB112" s="926"/>
      <c r="CC112" s="926"/>
      <c r="CD112" s="926"/>
      <c r="CE112" s="926"/>
      <c r="CF112" s="920">
        <v>23.1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641329</v>
      </c>
      <c r="AB113" s="938"/>
      <c r="AC113" s="938"/>
      <c r="AD113" s="938"/>
      <c r="AE113" s="939"/>
      <c r="AF113" s="940">
        <v>614489</v>
      </c>
      <c r="AG113" s="938"/>
      <c r="AH113" s="938"/>
      <c r="AI113" s="938"/>
      <c r="AJ113" s="939"/>
      <c r="AK113" s="940">
        <v>680009</v>
      </c>
      <c r="AL113" s="938"/>
      <c r="AM113" s="938"/>
      <c r="AN113" s="938"/>
      <c r="AO113" s="939"/>
      <c r="AP113" s="941">
        <v>2.2000000000000002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1950881</v>
      </c>
      <c r="BR113" s="926"/>
      <c r="BS113" s="926"/>
      <c r="BT113" s="926"/>
      <c r="BU113" s="926"/>
      <c r="BV113" s="926">
        <v>1828498</v>
      </c>
      <c r="BW113" s="926"/>
      <c r="BX113" s="926"/>
      <c r="BY113" s="926"/>
      <c r="BZ113" s="926"/>
      <c r="CA113" s="926">
        <v>1628538</v>
      </c>
      <c r="CB113" s="926"/>
      <c r="CC113" s="926"/>
      <c r="CD113" s="926"/>
      <c r="CE113" s="926"/>
      <c r="CF113" s="920">
        <v>5.3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66607</v>
      </c>
      <c r="AB114" s="959"/>
      <c r="AC114" s="959"/>
      <c r="AD114" s="959"/>
      <c r="AE114" s="960"/>
      <c r="AF114" s="961">
        <v>123720</v>
      </c>
      <c r="AG114" s="959"/>
      <c r="AH114" s="959"/>
      <c r="AI114" s="959"/>
      <c r="AJ114" s="960"/>
      <c r="AK114" s="961">
        <v>191068</v>
      </c>
      <c r="AL114" s="959"/>
      <c r="AM114" s="959"/>
      <c r="AN114" s="959"/>
      <c r="AO114" s="960"/>
      <c r="AP114" s="962">
        <v>0.6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3315313</v>
      </c>
      <c r="BR114" s="926"/>
      <c r="BS114" s="926"/>
      <c r="BT114" s="926"/>
      <c r="BU114" s="926"/>
      <c r="BV114" s="926">
        <v>3281365</v>
      </c>
      <c r="BW114" s="926"/>
      <c r="BX114" s="926"/>
      <c r="BY114" s="926"/>
      <c r="BZ114" s="926"/>
      <c r="CA114" s="926">
        <v>3208294</v>
      </c>
      <c r="CB114" s="926"/>
      <c r="CC114" s="926"/>
      <c r="CD114" s="926"/>
      <c r="CE114" s="926"/>
      <c r="CF114" s="920">
        <v>10.5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7615</v>
      </c>
      <c r="BW115" s="926"/>
      <c r="BX115" s="926"/>
      <c r="BY115" s="926"/>
      <c r="BZ115" s="926"/>
      <c r="CA115" s="926">
        <v>11789</v>
      </c>
      <c r="CB115" s="926"/>
      <c r="CC115" s="926"/>
      <c r="CD115" s="926"/>
      <c r="CE115" s="926"/>
      <c r="CF115" s="920">
        <v>0</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5545153</v>
      </c>
      <c r="AB117" s="979"/>
      <c r="AC117" s="979"/>
      <c r="AD117" s="979"/>
      <c r="AE117" s="980"/>
      <c r="AF117" s="981">
        <v>5721005</v>
      </c>
      <c r="AG117" s="979"/>
      <c r="AH117" s="979"/>
      <c r="AI117" s="979"/>
      <c r="AJ117" s="980"/>
      <c r="AK117" s="981">
        <v>5701409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61041662</v>
      </c>
      <c r="BR119" s="1000"/>
      <c r="BS119" s="1000"/>
      <c r="BT119" s="1000"/>
      <c r="BU119" s="1000"/>
      <c r="BV119" s="1000">
        <v>59793888</v>
      </c>
      <c r="BW119" s="1000"/>
      <c r="BX119" s="1000"/>
      <c r="BY119" s="1000"/>
      <c r="BZ119" s="1000"/>
      <c r="CA119" s="1000">
        <v>59735227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11572765</v>
      </c>
      <c r="BR120" s="931"/>
      <c r="BS120" s="931"/>
      <c r="BT120" s="931"/>
      <c r="BU120" s="931"/>
      <c r="BV120" s="931">
        <v>11927183</v>
      </c>
      <c r="BW120" s="931"/>
      <c r="BX120" s="931"/>
      <c r="BY120" s="931"/>
      <c r="BZ120" s="931"/>
      <c r="CA120" s="931">
        <v>11279963</v>
      </c>
      <c r="CB120" s="931"/>
      <c r="CC120" s="931"/>
      <c r="CD120" s="931"/>
      <c r="CE120" s="931"/>
      <c r="CF120" s="944">
        <v>36.9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6231148</v>
      </c>
      <c r="DH120" s="931"/>
      <c r="DI120" s="931"/>
      <c r="DJ120" s="931"/>
      <c r="DK120" s="931"/>
      <c r="DL120" s="931">
        <v>5658908</v>
      </c>
      <c r="DM120" s="931"/>
      <c r="DN120" s="931"/>
      <c r="DO120" s="931"/>
      <c r="DP120" s="931"/>
      <c r="DQ120" s="931">
        <v>5987347</v>
      </c>
      <c r="DR120" s="931"/>
      <c r="DS120" s="931"/>
      <c r="DT120" s="931"/>
      <c r="DU120" s="931"/>
      <c r="DV120" s="932">
        <v>19.600000000000001</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14647648</v>
      </c>
      <c r="BR121" s="926"/>
      <c r="BS121" s="926"/>
      <c r="BT121" s="926"/>
      <c r="BU121" s="926"/>
      <c r="BV121" s="926">
        <v>15208274</v>
      </c>
      <c r="BW121" s="926"/>
      <c r="BX121" s="926"/>
      <c r="BY121" s="926"/>
      <c r="BZ121" s="926"/>
      <c r="CA121" s="926">
        <v>14409413</v>
      </c>
      <c r="CB121" s="926"/>
      <c r="CC121" s="926"/>
      <c r="CD121" s="926"/>
      <c r="CE121" s="926"/>
      <c r="CF121" s="920">
        <v>47.1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28748</v>
      </c>
      <c r="DH121" s="926"/>
      <c r="DI121" s="926"/>
      <c r="DJ121" s="926"/>
      <c r="DK121" s="926"/>
      <c r="DL121" s="926">
        <v>448471</v>
      </c>
      <c r="DM121" s="926"/>
      <c r="DN121" s="926"/>
      <c r="DO121" s="926"/>
      <c r="DP121" s="926"/>
      <c r="DQ121" s="926">
        <v>1070623</v>
      </c>
      <c r="DR121" s="926"/>
      <c r="DS121" s="926"/>
      <c r="DT121" s="926"/>
      <c r="DU121" s="926"/>
      <c r="DV121" s="927">
        <v>3.5</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30093816</v>
      </c>
      <c r="BR122" s="1000"/>
      <c r="BS122" s="1000"/>
      <c r="BT122" s="1000"/>
      <c r="BU122" s="1000"/>
      <c r="BV122" s="1000">
        <v>28635618</v>
      </c>
      <c r="BW122" s="1000"/>
      <c r="BX122" s="1000"/>
      <c r="BY122" s="1000"/>
      <c r="BZ122" s="1000"/>
      <c r="CA122" s="1000">
        <v>26900883</v>
      </c>
      <c r="CB122" s="1000"/>
      <c r="CC122" s="1000"/>
      <c r="CD122" s="1000"/>
      <c r="CE122" s="1000"/>
      <c r="CF122" s="1017">
        <v>87.9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56314229</v>
      </c>
      <c r="BR123" s="1064"/>
      <c r="BS123" s="1064"/>
      <c r="BT123" s="1064"/>
      <c r="BU123" s="1064"/>
      <c r="BV123" s="1064">
        <v>55771075</v>
      </c>
      <c r="BW123" s="1064"/>
      <c r="BX123" s="1064"/>
      <c r="BY123" s="1064"/>
      <c r="BZ123" s="1064"/>
      <c r="CA123" s="1064">
        <v>52590259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16.3</v>
      </c>
      <c r="BR124" s="1027"/>
      <c r="BS124" s="1027"/>
      <c r="BT124" s="1027"/>
      <c r="BU124" s="1027"/>
      <c r="BV124" s="1027">
        <v>13.6</v>
      </c>
      <c r="BW124" s="1027"/>
      <c r="BX124" s="1027"/>
      <c r="BY124" s="1027"/>
      <c r="BZ124" s="1027"/>
      <c r="CA124" s="1027">
        <v>23.3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1133478</v>
      </c>
      <c r="AB128" s="1046"/>
      <c r="AC128" s="1046"/>
      <c r="AD128" s="1046"/>
      <c r="AE128" s="1047"/>
      <c r="AF128" s="1048">
        <v>1180701</v>
      </c>
      <c r="AG128" s="1046"/>
      <c r="AH128" s="1046"/>
      <c r="AI128" s="1046"/>
      <c r="AJ128" s="1047"/>
      <c r="AK128" s="1048">
        <v>1162488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11.67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7615</v>
      </c>
      <c r="DM128" s="1038"/>
      <c r="DN128" s="1038"/>
      <c r="DO128" s="1038"/>
      <c r="DP128" s="1038"/>
      <c r="DQ128" s="1038">
        <v>11789</v>
      </c>
      <c r="DR128" s="1038"/>
      <c r="DS128" s="1038"/>
      <c r="DT128" s="1038"/>
      <c r="DU128" s="1038"/>
      <c r="DV128" s="1039">
        <v>0</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31775033</v>
      </c>
      <c r="AB129" s="959"/>
      <c r="AC129" s="959"/>
      <c r="AD129" s="959"/>
      <c r="AE129" s="960"/>
      <c r="AF129" s="961">
        <v>32268483</v>
      </c>
      <c r="AG129" s="959"/>
      <c r="AH129" s="959"/>
      <c r="AI129" s="959"/>
      <c r="AJ129" s="960"/>
      <c r="AK129" s="961">
        <v>33184955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16.670000000000002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2860823</v>
      </c>
      <c r="AB130" s="959"/>
      <c r="AC130" s="959"/>
      <c r="AD130" s="959"/>
      <c r="AE130" s="960"/>
      <c r="AF130" s="961">
        <v>2789818</v>
      </c>
      <c r="AG130" s="959"/>
      <c r="AH130" s="959"/>
      <c r="AI130" s="959"/>
      <c r="AJ130" s="960"/>
      <c r="AK130" s="961">
        <v>2582846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28914210</v>
      </c>
      <c r="AB131" s="986"/>
      <c r="AC131" s="986"/>
      <c r="AD131" s="986"/>
      <c r="AE131" s="987"/>
      <c r="AF131" s="985">
        <v>29478665</v>
      </c>
      <c r="AG131" s="986"/>
      <c r="AH131" s="986"/>
      <c r="AI131" s="986"/>
      <c r="AJ131" s="987"/>
      <c r="AK131" s="985">
        <v>30602109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5.3636326219999999</v>
      </c>
      <c r="AB132" s="1097"/>
      <c r="AC132" s="1097"/>
      <c r="AD132" s="1097"/>
      <c r="AE132" s="1098"/>
      <c r="AF132" s="1099">
        <v>5.938145435</v>
      </c>
      <c r="AG132" s="1097"/>
      <c r="AH132" s="1097"/>
      <c r="AI132" s="1097"/>
      <c r="AJ132" s="1098"/>
      <c r="AK132" s="1099">
        <v>6.3919614170000001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5.2</v>
      </c>
      <c r="AB133" s="1080"/>
      <c r="AC133" s="1080"/>
      <c r="AD133" s="1080"/>
      <c r="AE133" s="1081"/>
      <c r="AF133" s="1079">
        <v>5.4</v>
      </c>
      <c r="AG133" s="1080"/>
      <c r="AH133" s="1080"/>
      <c r="AI133" s="1080"/>
      <c r="AJ133" s="1081"/>
      <c r="AK133" s="1079">
        <v>5.8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JNIsU0heZkGUqgEezwUp7/zsbpTEYGBbnQc/sdXImfuedXiSzswKS69gSZOkm2AzxDdwSgp0BxuynCfbL1Hkw==" saltValue="sNap+Zax4WVZAKad7XP+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0" zoomScale="70" zoomScaleNormal="85" zoomScaleSheetLayoutView="70" workbookViewId="0">
      <selection activeCell="DL21" sqref="DL21:DM2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CjKFMbVSdPCq0dKynjH6l6ussUB4ZqS7GsJzu5csdxbN1ZkWocyUJpELV/fgwC1brP7/hNPCUW3V4leTuHywA==" saltValue="10YL/R7g4sCdRV4ohtqq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mdBsTEykAFM6TjET0scOqr9BTxY6iM6wCRFWg4vn4mPdsChRbTvTECudANsXxAqBueYj68tqVIn5o4mX5hAcA==" saltValue="GzlR9brKnlkR+xZCkiHo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8529915</v>
      </c>
      <c r="AP9" s="269">
        <v>51258</v>
      </c>
      <c r="AQ9" s="270">
        <v>66742</v>
      </c>
      <c r="AR9" s="271">
        <v>-23.2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1427582</v>
      </c>
      <c r="AP10" s="272">
        <v>8579</v>
      </c>
      <c r="AQ10" s="273">
        <v>1287</v>
      </c>
      <c r="AR10" s="274">
        <v>566.6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33647</v>
      </c>
      <c r="AP11" s="272">
        <v>202</v>
      </c>
      <c r="AQ11" s="273">
        <v>1074</v>
      </c>
      <c r="AR11" s="274">
        <v>-81.2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41</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454543</v>
      </c>
      <c r="AP13" s="272">
        <v>2731</v>
      </c>
      <c r="AQ13" s="273">
        <v>2303</v>
      </c>
      <c r="AR13" s="274">
        <v>18.600000000000001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135806</v>
      </c>
      <c r="AP14" s="272">
        <v>816</v>
      </c>
      <c r="AQ14" s="273">
        <v>1496</v>
      </c>
      <c r="AR14" s="274">
        <v>-45.5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-432765</v>
      </c>
      <c r="AP15" s="272">
        <v>-2601</v>
      </c>
      <c r="AQ15" s="273">
        <v>-3858</v>
      </c>
      <c r="AR15" s="274">
        <v>-32.6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10148728</v>
      </c>
      <c r="AP16" s="272">
        <v>60986</v>
      </c>
      <c r="AQ16" s="273">
        <v>69084</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4.7699999999999996</v>
      </c>
      <c r="AP21" s="286">
        <v>6.14</v>
      </c>
      <c r="AQ21" s="287">
        <v>-1.37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99.4</v>
      </c>
      <c r="AP22" s="291">
        <v>99.7</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4830332</v>
      </c>
      <c r="AP32" s="300">
        <v>29026</v>
      </c>
      <c r="AQ32" s="301">
        <v>26372</v>
      </c>
      <c r="AR32" s="302">
        <v>10.1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3</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27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680009</v>
      </c>
      <c r="AP35" s="300">
        <v>4086</v>
      </c>
      <c r="AQ35" s="301">
        <v>5235</v>
      </c>
      <c r="AR35" s="302">
        <v>-21.9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191068</v>
      </c>
      <c r="AP36" s="300">
        <v>1148</v>
      </c>
      <c r="AQ36" s="301">
        <v>476</v>
      </c>
      <c r="AR36" s="302">
        <v>141.19999999999999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969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t="s">
        <v>487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-1162488</v>
      </c>
      <c r="AP39" s="300">
        <v>-6986</v>
      </c>
      <c r="AQ39" s="301">
        <v>-7307</v>
      </c>
      <c r="AR39" s="302">
        <v>-4.4000000000000004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-2582846</v>
      </c>
      <c r="AP40" s="300">
        <v>-15521</v>
      </c>
      <c r="AQ40" s="301">
        <v>-17667</v>
      </c>
      <c r="AR40" s="302">
        <v>-12.1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1956075</v>
      </c>
      <c r="AP41" s="300">
        <v>11754</v>
      </c>
      <c r="AQ41" s="301">
        <v>8108</v>
      </c>
      <c r="AR41" s="302">
        <v>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4003429</v>
      </c>
      <c r="AN51" s="322">
        <v>24087</v>
      </c>
      <c r="AO51" s="323">
        <v>-40.200000000000003</v>
      </c>
      <c r="AP51" s="324">
        <v>39221</v>
      </c>
      <c r="AQ51" s="325">
        <v>4.2</v>
      </c>
      <c r="AR51" s="326">
        <v>-44.4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2321727</v>
      </c>
      <c r="AN52" s="330">
        <v>13969</v>
      </c>
      <c r="AO52" s="331">
        <v>-54</v>
      </c>
      <c r="AP52" s="332">
        <v>24821</v>
      </c>
      <c r="AQ52" s="333">
        <v>-0.5</v>
      </c>
      <c r="AR52" s="334">
        <v>-53.5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2218457</v>
      </c>
      <c r="AN53" s="322">
        <v>13356</v>
      </c>
      <c r="AO53" s="323">
        <v>-44.6</v>
      </c>
      <c r="AP53" s="324">
        <v>38566</v>
      </c>
      <c r="AQ53" s="325">
        <v>-1.7</v>
      </c>
      <c r="AR53" s="326">
        <v>-42.9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1264354</v>
      </c>
      <c r="AN54" s="330">
        <v>7612</v>
      </c>
      <c r="AO54" s="331">
        <v>-45.5</v>
      </c>
      <c r="AP54" s="332">
        <v>24059</v>
      </c>
      <c r="AQ54" s="333">
        <v>-3.1</v>
      </c>
      <c r="AR54" s="334">
        <v>-42.4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2896241</v>
      </c>
      <c r="AN55" s="322">
        <v>17476</v>
      </c>
      <c r="AO55" s="323">
        <v>30.8</v>
      </c>
      <c r="AP55" s="324">
        <v>35156</v>
      </c>
      <c r="AQ55" s="325">
        <v>-8.8000000000000007</v>
      </c>
      <c r="AR55" s="326">
        <v>39.6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1972133</v>
      </c>
      <c r="AN56" s="330">
        <v>11900</v>
      </c>
      <c r="AO56" s="331">
        <v>56.3</v>
      </c>
      <c r="AP56" s="332">
        <v>22430</v>
      </c>
      <c r="AQ56" s="333">
        <v>-6.8</v>
      </c>
      <c r="AR56" s="334">
        <v>63.1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5258172</v>
      </c>
      <c r="AN57" s="322">
        <v>31669</v>
      </c>
      <c r="AO57" s="323">
        <v>81.2</v>
      </c>
      <c r="AP57" s="324">
        <v>37029</v>
      </c>
      <c r="AQ57" s="325">
        <v>5.3</v>
      </c>
      <c r="AR57" s="326">
        <v>75.900000000000006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3922873</v>
      </c>
      <c r="AN58" s="330">
        <v>23627</v>
      </c>
      <c r="AO58" s="331">
        <v>98.5</v>
      </c>
      <c r="AP58" s="332">
        <v>23232</v>
      </c>
      <c r="AQ58" s="333">
        <v>3.6</v>
      </c>
      <c r="AR58" s="334">
        <v>94.9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5169791</v>
      </c>
      <c r="AN59" s="322">
        <v>31066</v>
      </c>
      <c r="AO59" s="323">
        <v>-1.9</v>
      </c>
      <c r="AP59" s="324">
        <v>44805</v>
      </c>
      <c r="AQ59" s="325">
        <v>21</v>
      </c>
      <c r="AR59" s="326">
        <v>-22.9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3886183</v>
      </c>
      <c r="AN60" s="330">
        <v>23353</v>
      </c>
      <c r="AO60" s="331">
        <v>-1.2</v>
      </c>
      <c r="AP60" s="332">
        <v>29857</v>
      </c>
      <c r="AQ60" s="333">
        <v>28.5</v>
      </c>
      <c r="AR60" s="334">
        <v>-29.7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3909218</v>
      </c>
      <c r="AN61" s="337">
        <v>23531</v>
      </c>
      <c r="AO61" s="338">
        <v>5.0999999999999996</v>
      </c>
      <c r="AP61" s="339">
        <v>38955</v>
      </c>
      <c r="AQ61" s="340">
        <v>4</v>
      </c>
      <c r="AR61" s="326">
        <v>1.1000000000000001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2673454</v>
      </c>
      <c r="AN62" s="330">
        <v>16092</v>
      </c>
      <c r="AO62" s="331">
        <v>10.8</v>
      </c>
      <c r="AP62" s="332">
        <v>24880</v>
      </c>
      <c r="AQ62" s="333">
        <v>4.3</v>
      </c>
      <c r="AR62" s="334">
        <v>6.5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v7Xb3p9dtthJ72COGu9MvTtwsN1a4zB4JBIe4NGPzFCOi7on3I0cDWQm7FBvlJh2ew95jt/VPjBK3SPeCQlEA==" saltValue="cz5WjOhoJJqq/QeIPr6x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6" zoomScale="70" zoomScaleNormal="70" zoomScaleSheetLayoutView="55" workbookViewId="0">
      <selection activeCell="AD100" sqref="AD10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tRFKe+tVE+JLFVqd5I/D2RrTNlUuxDviS972GRCxleyCTVAfOGCJkygzmKEg/KR2kP3dwl15UbFMVo7v4ZKecg==" saltValue="Hw0VYmmz40jPKAAYrUbj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G98" sqref="AG9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lzi0jXfLPnR2tgkihfOqoldxYJg1GBL2YhLeXtdqbbvLiP8N3gTFMvJZGQSl1AQEM0GMjZlBe7gUlXOCG0zYpQ==" saltValue="eIt7qikcWtQw4NMbzifO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9.67</v>
      </c>
      <c r="G47" s="12">
        <v>23.36</v>
      </c>
      <c r="H47" s="12">
        <v>23.06</v>
      </c>
      <c r="I47" s="12">
        <v>20.32</v>
      </c>
      <c r="J47" s="13">
        <v>16.670000000000002</v>
      </c>
    </row>
    <row r="48" spans="2:10" ht="57.75" customHeight="1" x14ac:dyDescent="0.15">
      <c r="B48" s="14"/>
      <c r="C48" s="1141" t="s">
        <v>4</v>
      </c>
      <c r="D48" s="1141"/>
      <c r="E48" s="1142"/>
      <c r="F48" s="15">
        <v>10.79</v>
      </c>
      <c r="G48" s="16">
        <v>10.36</v>
      </c>
      <c r="H48" s="16">
        <v>7.2</v>
      </c>
      <c r="I48" s="16">
        <v>5.46</v>
      </c>
      <c r="J48" s="17">
        <v>6.62</v>
      </c>
    </row>
    <row r="49" spans="2:10" ht="57.75" customHeight="1" thickBot="1" x14ac:dyDescent="0.2">
      <c r="B49" s="18"/>
      <c r="C49" s="1143" t="s">
        <v>5</v>
      </c>
      <c r="D49" s="1143"/>
      <c r="E49" s="1144"/>
      <c r="F49" s="19">
        <v>7.25</v>
      </c>
      <c r="G49" s="20">
        <v>14.4</v>
      </c>
      <c r="H49" s="20" t="s">
        <v>530</v>
      </c>
      <c r="I49" s="20" t="s">
        <v>531</v>
      </c>
      <c r="J49" s="21" t="s">
        <v>532</v>
      </c>
    </row>
    <row r="50" spans="2:10" x14ac:dyDescent="0.15"/>
  </sheetData>
  <sheetProtection algorithmName="SHA-512" hashValue="/2p3RBeqFVJM2A6NB+SAs5pxPzbKYqgGaW1IzdDjxLo0sj9mcnXZC7zg6FOa4jMIMl29zwgGmwAxDVtMcgvxhg==" saltValue="AoQ4fRj4yiDWUGrsYVSD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2026-03-11T06:00:03Z</cp:lastPrinted>
  <dcterms:created xsi:type="dcterms:W3CDTF">2026-02-23T05:28:46Z</dcterms:created>
  <dcterms:modified xsi:type="dcterms:W3CDTF">2026-03-17T04:06:26Z</dcterms:modified>
  <cp:category/>
</cp:coreProperties>
</file>