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Z:\2025年度\09決算\0１決算全般\０６財政状況資料集の作成及び提出\R080303【埼玉県市町村課】令和６年度財政状況資料集の作成及び提出について（依頼）\04提出\"/>
    </mc:Choice>
  </mc:AlternateContent>
  <xr:revisionPtr revIDLastSave="0" documentId="13_ncr:1_{0AC276A0-CD6C-45AE-AD2F-43B184A06F16}" xr6:coauthVersionLast="47" xr6:coauthVersionMax="47" xr10:uidLastSave="{00000000-0000-0000-0000-000000000000}"/>
  <bookViews>
    <workbookView xWindow="-120" yWindow="-120" windowWidth="29040" windowHeight="15720" firstSheet="7" activeTab="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AU88" i="12"/>
  <c r="AP88" i="12"/>
  <c r="AF88" i="12"/>
  <c r="AU63" i="12"/>
  <c r="AP63" i="12"/>
  <c r="AP23" i="12"/>
  <c r="AA23" i="12"/>
  <c r="V23" i="12"/>
  <c r="Q23" i="12"/>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CO34" i="10"/>
  <c r="CO35" i="10" s="1"/>
  <c r="BW34" i="10"/>
  <c r="BW35" i="10" s="1"/>
  <c r="BW36" i="10" s="1"/>
  <c r="BW37" i="10" s="1"/>
  <c r="BW38" i="10" s="1"/>
  <c r="BW39" i="10" s="1"/>
  <c r="BW40"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<sst xmlns="http://schemas.openxmlformats.org/spreadsheetml/2006/main" count="1114" uniqueCount="564">
  <si>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</si>
  <si>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</si>
  <si>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</si>
  <si>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</si>
  <si>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</si>
  <si>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</si>
  <si>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</si>
  <si>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</si>
  <si>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</si>
  <si>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</si>
  <si>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</si>
  <si>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</si>
  <si>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</si>
  <si>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</si>
  <si>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</si>
  <si>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</si>
  <si>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</si>
  <si>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</si>
  <si>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</si>
  <si>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</si>
  <si>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</si>
  <si>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</si>
  <si>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</si>
  <si>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</si>
  <si>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</si>
  <si>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</si>
  <si>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</si>
  <si>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</si>
  <si>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</si>
  <si>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</si>
  <si>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</si>
  <si>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</si>
  <si>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</si>
  <si>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</si>
  <si>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</si>
  <si>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</si>
  <si>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</si>
  <si>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</si>
  <si>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</si>
  <si>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</si>
  <si>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</si>
  <si>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</si>
  <si>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</si>
  <si>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</si>
  <si>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</si>
  <si>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</si>
  <si>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</si>
  <si>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</si>
  <si>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</si>
  <si>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</si>
  <si>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</si>
  <si>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</si>
  <si>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</si>
  <si>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</si>
  <si>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</si>
  <si>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</si>
  <si>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</si>
  <si>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</si>
  <si>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</si>
  <si>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</si>
  <si>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</si>
  <si>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</si>
  <si>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</si>
  <si>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</si>
  <si>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</si>
  <si>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</si>
  <si>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</si>
  <si>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</si>
  <si>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</si>
  <si>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</si>
  <si>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</si>
  <si>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</si>
  <si>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</si>
  <si>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</si>
  <si>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</si>
  <si>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</si>
  <si>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</si>
  <si>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</si>
  <si>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</si>
  <si>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</si>
  <si>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</si>
  <si>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</si>
  <si>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</si>
  <si>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</si>
  <si>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</si>
  <si>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</si>
  <si>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</si>
  <si>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</si>
  <si>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</si>
  <si>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</si>
  <si>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</si>
  <si>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</si>
  <si>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</si>
  <si>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</si>
  <si>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志木市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</si>
  <si>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</si>
  <si>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</si>
  <si>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</si>
  <si>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</si>
  <si>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</si>
  <si>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</si>
  <si>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</si>
  <si>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</si>
  <si>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</si>
  <si>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</si>
  <si>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</si>
  <si>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</si>
  <si>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</si>
  <si>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</si>
  <si>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</si>
  <si>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</si>
  <si>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</si>
  <si>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</si>
  <si>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</si>
  <si>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</si>
  <si>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</si>
  <si>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</si>
  <si>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</si>
  <si>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</si>
  <si>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</si>
  <si>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</si>
  <si>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</si>
  <si>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</si>
  <si>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</si>
  <si>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</si>
  <si>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</si>
  <si>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</si>
  <si>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</si>
  <si>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</si>
  <si>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</si>
  <si>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</si>
  <si>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</si>
  <si>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</si>
  <si>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</si>
  <si>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</si>
  <si>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</si>
  <si>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</si>
  <si>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</si>
  <si>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</si>
  <si>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</si>
  <si>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</si>
  <si>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</si>
  <si>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</si>
  <si>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</si>
  <si>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</si>
  <si>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</si>
  <si>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</si>
  <si>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</si>
  <si>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</si>
  <si>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</si>
  <si>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</si>
  <si>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</si>
  <si>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</si>
  <si>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</si>
  <si>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</si>
  <si>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</si>
  <si>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</si>
  <si>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</si>
  <si>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</si>
  <si>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</si>
  <si>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</si>
  <si>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</si>
  <si>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</si>
  <si>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</si>
  <si>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</si>
  <si>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</si>
  <si>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</si>
  <si>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</si>
  <si>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</si>
  <si>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</si>
  <si>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</si>
  <si>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</si>
  <si>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</si>
  <si>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</si>
  <si>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</si>
  <si>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</si>
  <si>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</si>
  <si>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</si>
  <si>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</si>
  <si>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</si>
  <si>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</si>
  <si>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</si>
  <si>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</si>
  <si>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</si>
  <si>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</si>
  <si>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</si>
  <si>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</si>
  <si>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</si>
  <si>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</si>
  <si>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</si>
  <si>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</si>
  <si>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</si>
  <si>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</si>
  <si>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</si>
  <si>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</si>
  <si>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</si>
  <si>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</si>
  <si>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</si>
  <si>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</si>
  <si>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</si>
  <si>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</si>
  <si>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</si>
  <si>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</si>
  <si>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</si>
  <si>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埼玉県志木市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</si>
  <si>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</si>
  <si>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</si>
  <si>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</si>
  <si>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</si>
  <si>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</si>
  <si>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</si>
  <si>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</si>
  <si>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</si>
  <si>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</si>
  <si>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</si>
  <si>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</si>
  <si>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</si>
  <si>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</si>
  <si>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</si>
  <si>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</si>
  <si>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</si>
  <si>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</si>
  <si>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</si>
  <si>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</si>
  <si>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</si>
  <si>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</si>
  <si>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</si>
  <si>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</si>
  <si>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</si>
  <si>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</si>
  <si>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</si>
  <si>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</si>
  <si>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</si>
  <si>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</si>
  <si>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</si>
  <si>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</si>
  <si>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</si>
  <si>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</si>
  <si>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</si>
  <si>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</si>
  <si>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</si>
  <si>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</si>
  <si>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</si>
  <si>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</si>
  <si>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</si>
  <si>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</si>
  <si>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</si>
  <si>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</si>
  <si>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</si>
  <si>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</si>
  <si>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</si>
  <si>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</si>
  <si>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</si>
  <si>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</si>
  <si>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</si>
  <si>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</si>
  <si>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</si>
  <si>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</si>
  <si>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</si>
  <si>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</si>
  <si>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</si>
  <si>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</si>
  <si>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</si>
  <si>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</si>
  <si>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</si>
  <si>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</si>
  <si>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</si>
  <si>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</si>
  <si>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</si>
  <si>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</si>
  <si>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</si>
  <si>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</si>
  <si>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</si>
  <si>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</si>
  <si>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</si>
  <si>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</si>
  <si>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</si>
  <si>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</si>
  <si>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</si>
  <si>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</si>
  <si>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</si>
  <si>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</si>
  <si>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</si>
  <si>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</si>
  <si>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</si>
  <si>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</si>
  <si>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</si>
  <si>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</si>
  <si>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</si>
  <si>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</si>
  <si>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</si>
  <si>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</si>
  <si>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</si>
  <si>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</si>
  <si>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</si>
  <si>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</si>
  <si>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</si>
  <si>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</si>
  <si>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</si>
  <si>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</si>
  <si>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</si>
  <si>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</si>
  <si>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</si>
  <si>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</si>
  <si>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</si>
  <si>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</si>
  <si>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</si>
  <si>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</si>
  <si>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</si>
  <si>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</si>
  <si>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</si>
  <si>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</si>
  <si>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</si>
  <si>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</si>
  <si>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</si>
  <si>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</si>
  <si>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</si>
  <si>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</si>
  <si>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</si>
  <si>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</si>
  <si>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</si>
  <si>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</si>
  <si>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</si>
  <si>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</si>
  <si>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</si>
  <si>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</si>
  <si>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</si>
  <si>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</si>
  <si>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</si>
  <si>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</si>
  <si>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</si>
  <si>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</si>
  <si>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</si>
  <si>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</si>
  <si>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</si>
  <si>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</si>
  <si>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</si>
  <si>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</si>
  <si>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</si>
  <si>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</si>
  <si>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</si>
  <si>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</si>
  <si>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</si>
  <si>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</si>
  <si>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</si>
  <si>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</si>
  <si>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</si>
  <si>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</si>
  <si>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</si>
  <si>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</si>
  <si>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</si>
  <si>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</si>
  <si>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</si>
  <si>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</si>
  <si>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</si>
  <si>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埼玉県志木市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</si>
  <si>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</si>
  <si>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</si>
  <si>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</si>
  <si>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</si>
  <si>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</si>
  <si>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</si>
  <si>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</si>
  <si>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</si>
  <si>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</si>
  <si>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</si>
  <si>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</si>
  <si>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</si>
  <si>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</si>
  <si>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</si>
  <si>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</si>
  <si>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</si>
  <si>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</si>
  <si>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</si>
  <si>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</si>
  <si>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</si>
  <si>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</si>
  <si>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</si>
  <si>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</si>
  <si>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</si>
  <si>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</si>
  <si>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</si>
  <si>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</si>
  <si>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</si>
  <si>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</si>
  <si>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</si>
  <si>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</si>
  <si>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</si>
  <si>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</si>
  <si>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</si>
  <si>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志木駅東口地下駐車場事業特別会計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</si>
  <si>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</si>
  <si>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</si>
  <si>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</si>
  <si>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</si>
  <si>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</si>
  <si>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</si>
  <si>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</si>
  <si>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</si>
  <si>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</si>
  <si>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</si>
  <si>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</si>
  <si>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</si>
  <si>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</si>
  <si>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</si>
  <si>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</si>
  <si>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</si>
  <si>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</si>
  <si>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</si>
  <si>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</si>
  <si>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</si>
  <si>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</si>
  <si>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</si>
  <si>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</si>
  <si>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</si>
  <si>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</si>
  <si>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</si>
  <si>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</si>
  <si>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</si>
  <si>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</si>
  <si>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</si>
  <si>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</si>
  <si>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</si>
  <si>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</si>
  <si>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</si>
  <si>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</si>
  <si>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</si>
  <si>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</si>
  <si>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</si>
  <si>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</si>
  <si>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</si>
  <si>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</si>
  <si>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</si>
  <si>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</si>
  <si>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</si>
  <si>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</si>
  <si>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</si>
  <si>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</si>
  <si>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</si>
  <si>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</si>
  <si>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</si>
  <si>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</si>
  <si>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</si>
  <si>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</si>
  <si>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</si>
  <si>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</si>
  <si>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</si>
  <si>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</si>
  <si>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</si>
  <si>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</si>
  <si>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</si>
  <si>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</si>
  <si>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</si>
  <si>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</si>
  <si>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</si>
  <si>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</si>
  <si>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</si>
  <si>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</si>
  <si>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</si>
  <si>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</si>
  <si>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</si>
  <si>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</si>
  <si>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</si>
  <si>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</si>
  <si>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</si>
  <si>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</si>
  <si>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</si>
  <si>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</si>
  <si>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</si>
  <si>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</si>
  <si>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</si>
  <si>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</si>
  <si>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</si>
  <si>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</si>
  <si>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</si>
  <si>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</si>
  <si>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</si>
  <si>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</si>
  <si>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</si>
  <si>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</si>
  <si>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</si>
  <si>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</si>
  <si>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</si>
  <si>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</si>
  <si>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</si>
  <si>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</si>
  <si>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</si>
  <si>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</si>
  <si>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</si>
  <si>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</si>
  <si>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</si>
  <si>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</si>
  <si>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</si>
  <si>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</si>
  <si>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</si>
  <si>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</si>
  <si>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</si>
  <si>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</si>
  <si>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</si>
  <si>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</si>
  <si>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</si>
  <si>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</si>
  <si>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</si>
  <si>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</si>
  <si>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</si>
  <si>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</si>
  <si>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</si>
  <si>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</si>
  <si>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</si>
  <si>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</si>
  <si>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</si>
  <si>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</si>
  <si>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</si>
  <si>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</si>
  <si>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</si>
  <si>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</si>
  <si>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</si>
  <si>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</si>
  <si>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</si>
  <si>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</si>
  <si>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</si>
  <si>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</si>
  <si>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</si>
  <si>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</si>
  <si>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</si>
  <si>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</si>
  <si>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</si>
  <si>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</si>
  <si>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</si>
  <si>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</si>
  <si>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</si>
  <si>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4.78</t>
  </si>
  <si>
    <t>▲ 1.10</t>
  </si>
  <si>
    <t>一般会計</t>
  </si>
  <si>
    <t>水道事業会計</t>
  </si>
  <si>
    <t>下水道事業会計</t>
  </si>
  <si>
    <t>国民健康保険特別会計</t>
  </si>
  <si>
    <t>介護保険特別会計</t>
  </si>
  <si>
    <t>志木駅東口地下駐車場事業特別会計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</si>
  <si>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</si>
  <si>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</si>
  <si>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</si>
  <si>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</si>
  <si>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</si>
  <si>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</si>
  <si>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</si>
  <si>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</si>
  <si>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公共施設安心安全化基金</t>
    <rPh sb="0" eb="4">
      <t>コウキョウシセツ</t>
    </rPh>
    <rPh sb="4" eb="9">
      <t>アンシンアンゼンカ</t>
    </rPh>
    <rPh sb="9" eb="11">
      <t>キキン</t>
    </rPh>
    <phoneticPr fontId="5"/>
  </si>
  <si>
    <t>まちづくりサポート基金</t>
    <rPh sb="9" eb="11">
      <t>キキン</t>
    </rPh>
    <phoneticPr fontId="5"/>
  </si>
  <si>
    <t>市営住宅管理基金</t>
    <rPh sb="0" eb="4">
      <t>シエイジュウタク</t>
    </rPh>
    <rPh sb="4" eb="8">
      <t>カンリキキン</t>
    </rPh>
    <phoneticPr fontId="5"/>
  </si>
  <si>
    <t>森林環境整備等促進基金</t>
    <phoneticPr fontId="5"/>
  </si>
  <si>
    <t>志木駅東口駅前広場等管理基金</t>
    <phoneticPr fontId="5"/>
  </si>
  <si>
    <t>-</t>
    <phoneticPr fontId="2"/>
  </si>
  <si>
    <t>埼玉県後期高齢者医療広域連合</t>
    <rPh sb="0" eb="3">
      <t>サイタマケン</t>
    </rPh>
    <rPh sb="3" eb="8">
      <t>コウキコウレイシャ</t>
    </rPh>
    <rPh sb="8" eb="10">
      <t>イリョウ</t>
    </rPh>
    <rPh sb="10" eb="14">
      <t>コウイキレンゴウ</t>
    </rPh>
    <phoneticPr fontId="2"/>
  </si>
  <si>
    <t>一般会計</t>
    <rPh sb="0" eb="4">
      <t>イッパンカイケイ</t>
    </rPh>
    <phoneticPr fontId="2"/>
  </si>
  <si>
    <t>埼玉県後期高齢者医療広域連合</t>
    <phoneticPr fontId="2"/>
  </si>
  <si>
    <t>特別会計</t>
    <rPh sb="0" eb="4">
      <t>トクベツカイケイ</t>
    </rPh>
    <phoneticPr fontId="2"/>
  </si>
  <si>
    <t>埼玉県市町村総合事務組合</t>
    <rPh sb="0" eb="3">
      <t>サイタマケン</t>
    </rPh>
    <rPh sb="3" eb="6">
      <t>シチョウソン</t>
    </rPh>
    <rPh sb="6" eb="12">
      <t>ソウゴウジムクミアイ</t>
    </rPh>
    <phoneticPr fontId="2"/>
  </si>
  <si>
    <t>交通災害特別会計</t>
    <rPh sb="0" eb="4">
      <t>コウツウサイガイ</t>
    </rPh>
    <rPh sb="4" eb="8">
      <t>トクベツカイケイ</t>
    </rPh>
    <phoneticPr fontId="2"/>
  </si>
  <si>
    <t>彩の国さいたま人づくり広域連合</t>
    <rPh sb="0" eb="1">
      <t>サイ</t>
    </rPh>
    <rPh sb="2" eb="3">
      <t>クニ</t>
    </rPh>
    <rPh sb="7" eb="8">
      <t>ヒト</t>
    </rPh>
    <rPh sb="11" eb="15">
      <t>コウイキレンゴウ</t>
    </rPh>
    <phoneticPr fontId="2"/>
  </si>
  <si>
    <t>朝霞地区一部事務組合</t>
    <rPh sb="0" eb="4">
      <t>アサカチク</t>
    </rPh>
    <rPh sb="4" eb="10">
      <t>イチブジムクミアイ</t>
    </rPh>
    <phoneticPr fontId="2"/>
  </si>
  <si>
    <t>志木地区衛生組合</t>
    <rPh sb="0" eb="8">
      <t>シキチクエイセイクミアイ</t>
    </rPh>
    <phoneticPr fontId="2"/>
  </si>
  <si>
    <t>志木街づくり</t>
    <rPh sb="0" eb="2">
      <t>シキ</t>
    </rPh>
    <rPh sb="2" eb="3">
      <t>マチ</t>
    </rPh>
    <phoneticPr fontId="2"/>
  </si>
  <si>
    <t>志木市文化スポーツ振興公社</t>
    <rPh sb="0" eb="3">
      <t>シキシ</t>
    </rPh>
    <rPh sb="3" eb="5">
      <t>ブンカ</t>
    </rPh>
    <rPh sb="9" eb="13">
      <t>シンコウコウシャ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</si>
</sst>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C321-4711-A45E-90F79F0AB4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38808</c:v>
                </c:pt>
                <c:pt idx="1">
                  <c:v>61452</c:v>
                </c:pt>
                <c:pt idx="2">
                  <c:v>60420</c:v>
                </c:pt>
                <c:pt idx="3">
                  <c:v>20862</c:v>
                </c:pt>
                <c:pt idx="4">
                  <c:v>22124</c:v>
                </c:pt>
              </c:numCache>
            </c:numRef>
          </c:val>
          <c:smooth val="0"/>
          <c:extLst>
            <c:ext xmlns:c16="http://schemas.microsoft.com/office/drawing/2014/chart" uri="{C3380CC4-5D6E-409C-BE32-E72D297353CC}">
              <c16:uniqueId val="{00000001-C321-4711-A45E-90F79F0AB4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11.25</c:v>
                </c:pt>
                <c:pt idx="1">
                  <c:v>14.92</c:v>
                </c:pt>
                <c:pt idx="2">
                  <c:v>12.54</c:v>
                </c:pt>
                <c:pt idx="3">
                  <c:v>10.8</c:v>
                </c:pt>
                <c:pt idx="4">
                  <c:v>11.82</c:v>
                </c:pt>
              </c:numCache>
            </c:numRef>
          </c:val>
          <c:extLst>
            <c:ext xmlns:c16="http://schemas.microsoft.com/office/drawing/2014/chart" uri="{C3380CC4-5D6E-409C-BE32-E72D297353CC}">
              <c16:uniqueId val="{00000000-7077-4BA2-A6F4-0B643E847F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20.53</c:v>
                </c:pt>
                <c:pt idx="1">
                  <c:v>20.09</c:v>
                </c:pt>
                <c:pt idx="2">
                  <c:v>18.54</c:v>
                </c:pt>
                <c:pt idx="3">
                  <c:v>18.57</c:v>
                </c:pt>
                <c:pt idx="4">
                  <c:v>18.87</c:v>
                </c:pt>
              </c:numCache>
            </c:numRef>
          </c:val>
          <c:extLst>
            <c:ext xmlns:c16="http://schemas.microsoft.com/office/drawing/2014/chart" uri="{C3380CC4-5D6E-409C-BE32-E72D297353CC}">
              <c16:uniqueId val="{00000001-7077-4BA2-A6F4-0B643E847FA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2.94</c:v>
                </c:pt>
                <c:pt idx="1">
                  <c:v>5.51</c:v>
                </c:pt>
                <c:pt idx="2">
                  <c:v>-4.78</c:v>
                </c:pt>
                <c:pt idx="3">
                  <c:v>-1.1000000000000001</c:v>
                </c:pt>
                <c:pt idx="4">
                  <c:v>2.16</c:v>
                </c:pt>
              </c:numCache>
            </c:numRef>
          </c:val>
          <c:smooth val="0"/>
          <c:extLst>
            <c:ext xmlns:c16="http://schemas.microsoft.com/office/drawing/2014/chart" uri="{C3380CC4-5D6E-409C-BE32-E72D297353CC}">
              <c16:uniqueId val="{00000002-7077-4BA2-A6F4-0B643E847FA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F0F-44C1-BDCE-967C15CA84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0F-44C1-BDCE-967C15CA843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F0F-44C1-BDCE-967C15CA843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0.16</c:v>
                </c:pt>
                <c:pt idx="2">
                  <c:v>#N/A</c:v>
                </c:pt>
                <c:pt idx="3">
                  <c:v>0.08</c:v>
                </c:pt>
                <c:pt idx="4">
                  <c:v>#N/A</c:v>
                </c:pt>
                <c:pt idx="5">
                  <c:v>0.05</c:v>
                </c:pt>
                <c:pt idx="6">
                  <c:v>#N/A</c:v>
                </c:pt>
                <c:pt idx="7">
                  <c:v>0.03</c:v>
                </c:pt>
                <c:pt idx="8">
                  <c:v>#N/A</c:v>
                </c:pt>
                <c:pt idx="9">
                  <c:v>0.02</c:v>
                </c:pt>
              </c:numCache>
            </c:numRef>
          </c:val>
          <c:extLst>
            <c:ext xmlns:c16="http://schemas.microsoft.com/office/drawing/2014/chart" uri="{C3380CC4-5D6E-409C-BE32-E72D297353CC}">
              <c16:uniqueId val="{00000003-DF0F-44C1-BDCE-967C15CA843B}"/>
            </c:ext>
          </c:extLst>
        </c:ser>
        <c:ser>
          <c:idx val="4"/>
          <c:order val="4"/>
          <c:tx>
            <c:strRef>
              <c:f>データシート!$A$31</c:f>
              <c:strCache>
                <c:ptCount val="1"/>
                <c:pt idx="0">
                  <c:v>志木駅東口地下駐車場事業特別会計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0.01</c:v>
                </c:pt>
                <c:pt idx="4">
                  <c:v>#N/A</c:v>
                </c:pt>
                <c:pt idx="5">
                  <c:v>0.02</c:v>
                </c:pt>
                <c:pt idx="6">
                  <c:v>#N/A</c:v>
                </c:pt>
                <c:pt idx="7">
                  <c:v>0</c:v>
                </c:pt>
                <c:pt idx="8">
                  <c:v>#N/A</c:v>
                </c:pt>
                <c:pt idx="9">
                  <c:v>7.0000000000000007E-2</c:v>
                </c:pt>
              </c:numCache>
            </c:numRef>
          </c:val>
          <c:extLst>
            <c:ext xmlns:c16="http://schemas.microsoft.com/office/drawing/2014/chart" uri="{C3380CC4-5D6E-409C-BE32-E72D297353CC}">
              <c16:uniqueId val="{00000004-DF0F-44C1-BDCE-967C15CA843B}"/>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0.34</c:v>
                </c:pt>
                <c:pt idx="2">
                  <c:v>#N/A</c:v>
                </c:pt>
                <c:pt idx="3">
                  <c:v>0.78</c:v>
                </c:pt>
                <c:pt idx="4">
                  <c:v>#N/A</c:v>
                </c:pt>
                <c:pt idx="5">
                  <c:v>1.81</c:v>
                </c:pt>
                <c:pt idx="6">
                  <c:v>#N/A</c:v>
                </c:pt>
                <c:pt idx="7">
                  <c:v>2</c:v>
                </c:pt>
                <c:pt idx="8">
                  <c:v>#N/A</c:v>
                </c:pt>
                <c:pt idx="9">
                  <c:v>1.49</c:v>
                </c:pt>
              </c:numCache>
            </c:numRef>
          </c:val>
          <c:extLst>
            <c:ext xmlns:c16="http://schemas.microsoft.com/office/drawing/2014/chart" uri="{C3380CC4-5D6E-409C-BE32-E72D297353CC}">
              <c16:uniqueId val="{00000005-DF0F-44C1-BDCE-967C15CA843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2.38</c:v>
                </c:pt>
                <c:pt idx="2">
                  <c:v>#N/A</c:v>
                </c:pt>
                <c:pt idx="3">
                  <c:v>2.46</c:v>
                </c:pt>
                <c:pt idx="4">
                  <c:v>#N/A</c:v>
                </c:pt>
                <c:pt idx="5">
                  <c:v>2.2999999999999998</c:v>
                </c:pt>
                <c:pt idx="6">
                  <c:v>#N/A</c:v>
                </c:pt>
                <c:pt idx="7">
                  <c:v>1.67</c:v>
                </c:pt>
                <c:pt idx="8">
                  <c:v>#N/A</c:v>
                </c:pt>
                <c:pt idx="9">
                  <c:v>1.71</c:v>
                </c:pt>
              </c:numCache>
            </c:numRef>
          </c:val>
          <c:extLst>
            <c:ext xmlns:c16="http://schemas.microsoft.com/office/drawing/2014/chart" uri="{C3380CC4-5D6E-409C-BE32-E72D297353CC}">
              <c16:uniqueId val="{00000006-DF0F-44C1-BDCE-967C15CA843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7.27</c:v>
                </c:pt>
                <c:pt idx="2">
                  <c:v>#N/A</c:v>
                </c:pt>
                <c:pt idx="3">
                  <c:v>7.11</c:v>
                </c:pt>
                <c:pt idx="4">
                  <c:v>#N/A</c:v>
                </c:pt>
                <c:pt idx="5">
                  <c:v>8.4600000000000009</c:v>
                </c:pt>
                <c:pt idx="6">
                  <c:v>#N/A</c:v>
                </c:pt>
                <c:pt idx="7">
                  <c:v>8.81</c:v>
                </c:pt>
                <c:pt idx="8">
                  <c:v>#N/A</c:v>
                </c:pt>
                <c:pt idx="9">
                  <c:v>8.84</c:v>
                </c:pt>
              </c:numCache>
            </c:numRef>
          </c:val>
          <c:extLst>
            <c:ext xmlns:c16="http://schemas.microsoft.com/office/drawing/2014/chart" uri="{C3380CC4-5D6E-409C-BE32-E72D297353CC}">
              <c16:uniqueId val="{00000007-DF0F-44C1-BDCE-967C15CA843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11.54</c:v>
                </c:pt>
                <c:pt idx="2">
                  <c:v>#N/A</c:v>
                </c:pt>
                <c:pt idx="3">
                  <c:v>11</c:v>
                </c:pt>
                <c:pt idx="4">
                  <c:v>#N/A</c:v>
                </c:pt>
                <c:pt idx="5">
                  <c:v>11.82</c:v>
                </c:pt>
                <c:pt idx="6">
                  <c:v>#N/A</c:v>
                </c:pt>
                <c:pt idx="7">
                  <c:v>11.67</c:v>
                </c:pt>
                <c:pt idx="8">
                  <c:v>#N/A</c:v>
                </c:pt>
                <c:pt idx="9">
                  <c:v>11.79</c:v>
                </c:pt>
              </c:numCache>
            </c:numRef>
          </c:val>
          <c:extLst>
            <c:ext xmlns:c16="http://schemas.microsoft.com/office/drawing/2014/chart" uri="{C3380CC4-5D6E-409C-BE32-E72D297353CC}">
              <c16:uniqueId val="{00000008-DF0F-44C1-BDCE-967C15CA84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11.24</c:v>
                </c:pt>
                <c:pt idx="2">
                  <c:v>#N/A</c:v>
                </c:pt>
                <c:pt idx="3">
                  <c:v>14.91</c:v>
                </c:pt>
                <c:pt idx="4">
                  <c:v>#N/A</c:v>
                </c:pt>
                <c:pt idx="5">
                  <c:v>12.54</c:v>
                </c:pt>
                <c:pt idx="6">
                  <c:v>#N/A</c:v>
                </c:pt>
                <c:pt idx="7">
                  <c:v>10.79</c:v>
                </c:pt>
                <c:pt idx="8">
                  <c:v>#N/A</c:v>
                </c:pt>
                <c:pt idx="9">
                  <c:v>11.82</c:v>
                </c:pt>
              </c:numCache>
            </c:numRef>
          </c:val>
          <c:extLst>
            <c:ext xmlns:c16="http://schemas.microsoft.com/office/drawing/2014/chart" uri="{C3380CC4-5D6E-409C-BE32-E72D297353CC}">
              <c16:uniqueId val="{00000009-DF0F-44C1-BDCE-967C15CA84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1973</c:v>
                </c:pt>
                <c:pt idx="5">
                  <c:v>1803</c:v>
                </c:pt>
                <c:pt idx="8">
                  <c:v>1855</c:v>
                </c:pt>
                <c:pt idx="11">
                  <c:v>1902</c:v>
                </c:pt>
                <c:pt idx="14">
                  <c:v>1889</c:v>
                </c:pt>
              </c:numCache>
            </c:numRef>
          </c:val>
          <c:extLst>
            <c:ext xmlns:c16="http://schemas.microsoft.com/office/drawing/2014/chart" uri="{C3380CC4-5D6E-409C-BE32-E72D297353CC}">
              <c16:uniqueId val="{00000000-CDF9-4948-951C-59F18C8EAB7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F9-4948-951C-59F18C8EAB7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DF9-4948-951C-59F18C8EAB7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29</c:v>
                </c:pt>
                <c:pt idx="3">
                  <c:v>30</c:v>
                </c:pt>
                <c:pt idx="6">
                  <c:v>34</c:v>
                </c:pt>
                <c:pt idx="9">
                  <c:v>64</c:v>
                </c:pt>
                <c:pt idx="12">
                  <c:v>99</c:v>
                </c:pt>
              </c:numCache>
            </c:numRef>
          </c:val>
          <c:extLst>
            <c:ext xmlns:c16="http://schemas.microsoft.com/office/drawing/2014/chart" uri="{C3380CC4-5D6E-409C-BE32-E72D297353CC}">
              <c16:uniqueId val="{00000003-CDF9-4948-951C-59F18C8EAB7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335</c:v>
                </c:pt>
                <c:pt idx="3">
                  <c:v>305</c:v>
                </c:pt>
                <c:pt idx="6">
                  <c:v>350</c:v>
                </c:pt>
                <c:pt idx="9">
                  <c:v>263</c:v>
                </c:pt>
                <c:pt idx="12">
                  <c:v>197</c:v>
                </c:pt>
              </c:numCache>
            </c:numRef>
          </c:val>
          <c:extLst>
            <c:ext xmlns:c16="http://schemas.microsoft.com/office/drawing/2014/chart" uri="{C3380CC4-5D6E-409C-BE32-E72D297353CC}">
              <c16:uniqueId val="{00000004-CDF9-4948-951C-59F18C8EAB7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F9-4948-951C-59F18C8EAB7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F9-4948-951C-59F18C8EAB7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1798</c:v>
                </c:pt>
                <c:pt idx="3">
                  <c:v>1763</c:v>
                </c:pt>
                <c:pt idx="6">
                  <c:v>1907</c:v>
                </c:pt>
                <c:pt idx="9">
                  <c:v>1902</c:v>
                </c:pt>
                <c:pt idx="12">
                  <c:v>1897</c:v>
                </c:pt>
              </c:numCache>
            </c:numRef>
          </c:val>
          <c:extLst>
            <c:ext xmlns:c16="http://schemas.microsoft.com/office/drawing/2014/chart" uri="{C3380CC4-5D6E-409C-BE32-E72D297353CC}">
              <c16:uniqueId val="{00000007-CDF9-4948-951C-59F18C8EAB7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189</c:v>
                </c:pt>
                <c:pt idx="2">
                  <c:v>#N/A</c:v>
                </c:pt>
                <c:pt idx="3">
                  <c:v>#N/A</c:v>
                </c:pt>
                <c:pt idx="4">
                  <c:v>295</c:v>
                </c:pt>
                <c:pt idx="5">
                  <c:v>#N/A</c:v>
                </c:pt>
                <c:pt idx="6">
                  <c:v>#N/A</c:v>
                </c:pt>
                <c:pt idx="7">
                  <c:v>436</c:v>
                </c:pt>
                <c:pt idx="8">
                  <c:v>#N/A</c:v>
                </c:pt>
                <c:pt idx="9">
                  <c:v>#N/A</c:v>
                </c:pt>
                <c:pt idx="10">
                  <c:v>327</c:v>
                </c:pt>
                <c:pt idx="11">
                  <c:v>#N/A</c:v>
                </c:pt>
                <c:pt idx="12">
                  <c:v>#N/A</c:v>
                </c:pt>
                <c:pt idx="13">
                  <c:v>304</c:v>
                </c:pt>
                <c:pt idx="14">
                  <c:v>#N/A</c:v>
                </c:pt>
              </c:numCache>
            </c:numRef>
          </c:val>
          <c:smooth val="0"/>
          <c:extLst>
            <c:ext xmlns:c16="http://schemas.microsoft.com/office/drawing/2014/chart" uri="{C3380CC4-5D6E-409C-BE32-E72D297353CC}">
              <c16:uniqueId val="{00000008-CDF9-4948-951C-59F18C8EAB7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16990</c:v>
                </c:pt>
                <c:pt idx="5">
                  <c:v>17994</c:v>
                </c:pt>
                <c:pt idx="8">
                  <c:v>18038</c:v>
                </c:pt>
                <c:pt idx="11">
                  <c:v>17514</c:v>
                </c:pt>
                <c:pt idx="14">
                  <c:v>16696</c:v>
                </c:pt>
              </c:numCache>
            </c:numRef>
          </c:val>
          <c:extLst>
            <c:ext xmlns:c16="http://schemas.microsoft.com/office/drawing/2014/chart" uri="{C3380CC4-5D6E-409C-BE32-E72D297353CC}">
              <c16:uniqueId val="{00000000-F85A-4464-A7EE-50A1557B87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2444</c:v>
                </c:pt>
                <c:pt idx="5">
                  <c:v>2813</c:v>
                </c:pt>
                <c:pt idx="8">
                  <c:v>3512</c:v>
                </c:pt>
                <c:pt idx="11">
                  <c:v>3977</c:v>
                </c:pt>
                <c:pt idx="14">
                  <c:v>4304</c:v>
                </c:pt>
              </c:numCache>
            </c:numRef>
          </c:val>
          <c:extLst>
            <c:ext xmlns:c16="http://schemas.microsoft.com/office/drawing/2014/chart" uri="{C3380CC4-5D6E-409C-BE32-E72D297353CC}">
              <c16:uniqueId val="{00000001-F85A-4464-A7EE-50A1557B87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6373</c:v>
                </c:pt>
                <c:pt idx="5">
                  <c:v>6073</c:v>
                </c:pt>
                <c:pt idx="8">
                  <c:v>5595</c:v>
                </c:pt>
                <c:pt idx="11">
                  <c:v>5836</c:v>
                </c:pt>
                <c:pt idx="14">
                  <c:v>5937</c:v>
                </c:pt>
              </c:numCache>
            </c:numRef>
          </c:val>
          <c:extLst>
            <c:ext xmlns:c16="http://schemas.microsoft.com/office/drawing/2014/chart" uri="{C3380CC4-5D6E-409C-BE32-E72D297353CC}">
              <c16:uniqueId val="{00000002-F85A-4464-A7EE-50A1557B87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5A-4464-A7EE-50A1557B87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5A-4464-A7EE-50A1557B87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5A-4464-A7EE-50A1557B87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1775</c:v>
                </c:pt>
                <c:pt idx="3">
                  <c:v>1527</c:v>
                </c:pt>
                <c:pt idx="6">
                  <c:v>1391</c:v>
                </c:pt>
                <c:pt idx="9">
                  <c:v>1441</c:v>
                </c:pt>
                <c:pt idx="12">
                  <c:v>1426</c:v>
                </c:pt>
              </c:numCache>
            </c:numRef>
          </c:val>
          <c:extLst>
            <c:ext xmlns:c16="http://schemas.microsoft.com/office/drawing/2014/chart" uri="{C3380CC4-5D6E-409C-BE32-E72D297353CC}">
              <c16:uniqueId val="{00000006-F85A-4464-A7EE-50A1557B87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252</c:v>
                </c:pt>
                <c:pt idx="3">
                  <c:v>624</c:v>
                </c:pt>
                <c:pt idx="6">
                  <c:v>1034</c:v>
                </c:pt>
                <c:pt idx="9">
                  <c:v>966</c:v>
                </c:pt>
                <c:pt idx="12">
                  <c:v>852</c:v>
                </c:pt>
              </c:numCache>
            </c:numRef>
          </c:val>
          <c:extLst>
            <c:ext xmlns:c16="http://schemas.microsoft.com/office/drawing/2014/chart" uri="{C3380CC4-5D6E-409C-BE32-E72D297353CC}">
              <c16:uniqueId val="{00000007-F85A-4464-A7EE-50A1557B87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2196</c:v>
                </c:pt>
                <c:pt idx="3">
                  <c:v>1976</c:v>
                </c:pt>
                <c:pt idx="6">
                  <c:v>2033</c:v>
                </c:pt>
                <c:pt idx="9">
                  <c:v>1889</c:v>
                </c:pt>
                <c:pt idx="12">
                  <c:v>1784</c:v>
                </c:pt>
              </c:numCache>
            </c:numRef>
          </c:val>
          <c:extLst>
            <c:ext xmlns:c16="http://schemas.microsoft.com/office/drawing/2014/chart" uri="{C3380CC4-5D6E-409C-BE32-E72D297353CC}">
              <c16:uniqueId val="{00000008-F85A-4464-A7EE-50A1557B87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85A-4464-A7EE-50A1557B87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17808</c:v>
                </c:pt>
                <c:pt idx="3">
                  <c:v>21176</c:v>
                </c:pt>
                <c:pt idx="6">
                  <c:v>23346</c:v>
                </c:pt>
                <c:pt idx="9">
                  <c:v>22851</c:v>
                </c:pt>
                <c:pt idx="12">
                  <c:v>22378</c:v>
                </c:pt>
              </c:numCache>
            </c:numRef>
          </c:val>
          <c:extLst>
            <c:ext xmlns:c16="http://schemas.microsoft.com/office/drawing/2014/chart" uri="{C3380CC4-5D6E-409C-BE32-E72D297353CC}">
              <c16:uniqueId val="{0000000A-F85A-4464-A7EE-50A1557B87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659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85A-4464-A7EE-50A1557B87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2847</c:v>
                </c:pt>
                <c:pt idx="1">
                  <c:v>2910</c:v>
                </c:pt>
                <c:pt idx="2">
                  <c:v>3043</c:v>
                </c:pt>
              </c:numCache>
            </c:numRef>
          </c:val>
          <c:extLst>
            <c:ext xmlns:c16="http://schemas.microsoft.com/office/drawing/2014/chart" uri="{C3380CC4-5D6E-409C-BE32-E72D297353CC}">
              <c16:uniqueId val="{00000000-F3D6-4441-9806-E4A9B6CD17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3D6-4441-9806-E4A9B6CD17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2362</c:v>
                </c:pt>
                <c:pt idx="1">
                  <c:v>2615</c:v>
                </c:pt>
                <c:pt idx="2">
                  <c:v>2456</c:v>
                </c:pt>
              </c:numCache>
            </c:numRef>
          </c:val>
          <c:extLst>
            <c:ext xmlns:c16="http://schemas.microsoft.com/office/drawing/2014/chart" uri="{C3380CC4-5D6E-409C-BE32-E72D297353CC}">
              <c16:uniqueId val="{00000002-F3D6-4441-9806-E4A9B6CD17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埼玉県志木市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実質公債費比率について、令和６年度数値は令和４年度～令和６年度の平均となり令和３年度数値（</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2.05465%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）が算定から外れ、令和６年度数値（</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2.06251%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）が算定に加わったことから、結果として、同値（</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％）となった。なお、</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令和６年度単年度で見た場合の実質公債費比率は、令和５年度に比べ、約</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0.23214</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2.06251</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％に減少した。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建設事業債やいろは親水公園施設再整備事業債などの元金償還を開始した金額よりも、志木第二小学校校舎大規模改修工事事業債や臨時財政対策債などの元金償還が終了した金額の方が大きかったことから、充当一般財源が減となったため、対前年度比で減となっている。</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今後も、新複合施設の建設事業など、多額の財政出動が見込まれることから、地方債の起債にあたっては、引き続き、計画的な借入れを行い、健全な財政運営に努めていく。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埼玉県志木市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将来負担比率については、控除額である充当可能財源が前年度と比較して</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8,500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万円の減、将来負担額が前年度と比較して約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740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万円の減となり、どちらも昨年度と比較し減少したが、将来負担額の減額幅が充当可能財源の減額幅を上回ったことにより、前年度に引き続きマイナスの数値となった。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今後も、新複合施設の建設事業など、多額の財政出動が見込まれることから、地方債の起債にあたっては、引き続き、計画的な借入れを行い、健全な財政運営に努めていく。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埼玉県志木市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年度決算による繰越金等の確定による繰り戻しや収支不足への対応を鑑みた年度末の余剰金の追加積立てにより、前年度に比べ約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公共施設安心安全化基金については、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決算における繰越金等の確定により生じた一般財源を積み立てた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秋ケ瀬スポーツセンター及び武道館再整備事業の財源等として</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万円取り崩した</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こと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財政調整基金及び公共施設安心安全化基金については以下に示したとおりであるが、その他の特定目的基金についても使途の明確化を図り、健全で透明性のある基金活用に努めていきたい。　</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公共施設安心安全化基金：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公共施設の安心と安全の確保に資する施策の推進に要する経費（公共施設の建替えや耐震改修、大規模な修繕、模様替え）の財源に充てるための基金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まちづくりサポート基金：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市のまちづくりに対する支援を目的として寄附された寄附金を適正に管理し、当該寄附をした方の意向に沿った事業の財源に充てるための基金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公共施設安心安全化基金については、決算における繰越金等の確定により生じた一般財源を積み立てた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一方で、秋ケ瀬スポーツセンター及び武道館再整備事業の財源等として約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万円取り崩した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により前年度に比べ約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また、まちづくりサポート基金は、寄附金約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万円を積み立てた一方、寄附の意向に沿った事業を行うための財源として約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万円を取り崩した結果、約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今後も、新複合施設建設事業をはじめとする老朽化した公共施設の更新を計画的に進めていくため、継続的な積立てが必要であると考える。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年度決算による繰越金等の確定による繰り戻しや収支不足への対応を鑑みた年度末の余剰金の追加積立てにより、前年度に比べ約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本市では、財政調整基金の積立目安を令和３年度より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億円としている。この根拠としては、突発的な災害等が発生した場合、緊急に</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億円程度であれば一時的な対応ができるものと試算しており、加えて、翌年度の当初予算編成時に財源の不均衡を調整するために取り崩しを想定している財政調整基金の必要な額は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億円程度として、災害時の対応及び当初予算の編成のための合計額で、およそ</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億円としている。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この考え方をベースに健全な財政運営となるよう努めていくことを基本とし、可能な限りの追加積み立てを実施した。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埼玉県志木市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76,153
73,771
9.05
30,172,697
28,235,867
1,906,155
16,123,898
22,377,707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宅地開発等に伴う人口の増加が続いており、類似団体平均を上回る財政力指数となっているが、近年は微減傾向にある。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今後においても、歳入確保のため、市税等の徴収業務の強化に取り組むことで、財政基盤を強固なものとする。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147108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850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5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112835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歳入面においては、個人市民税や臨時財政対策債が減となったものの、地方特例交付金、普通交付税、地方消費税交付金、法人市民税が増となったことにより、経常一般財源収入額は対前年度比で増となっている。一方、歳出面においても、新型コロナワクチン定期接種化に伴う予防接種委託料の増や物価高騰や賃金上昇に伴う各種業務委託料の増などにより、充当経常一般財源額は増となったが、経常一般財源収入額の増加額が充当一般財源額の増加を上回り、結果的に</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ポイントの減少となった。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今後も引き続き、人件費や公債費の増加が見込まれることから、事務事業の見直し等による経常経費の削減を図るとともに、歳入確保に努め、経常収支比率の改善を図っていく。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69532</xdr:rowOff>
    </xdr:from>
    <xdr:to>
      <xdr:col>23</xdr:col>
      <xdr:colOff>133350</xdr:colOff>
      <xdr:row>64</xdr:row>
      <xdr:rowOff>117793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42332"/>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105728</xdr:rowOff>
    </xdr:from>
    <xdr:to>
      <xdr:col>19</xdr:col>
      <xdr:colOff>133350</xdr:colOff>
      <xdr:row>64</xdr:row>
      <xdr:rowOff>117793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7852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64</xdr:row>
      <xdr:rowOff>105728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43260"/>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64</xdr:row>
      <xdr:rowOff>51435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4326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162259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6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66993</xdr:rowOff>
    </xdr:from>
    <xdr:to>
      <xdr:col>19</xdr:col>
      <xdr:colOff>184150</xdr:colOff>
      <xdr:row>64</xdr:row>
      <xdr:rowOff>168593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153370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2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54928</xdr:rowOff>
    </xdr:from>
    <xdr:to>
      <xdr:col>15</xdr:col>
      <xdr:colOff>133350</xdr:colOff>
      <xdr:row>64</xdr:row>
      <xdr:rowOff>156528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141305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635</xdr:rowOff>
    </xdr:from>
    <xdr:to>
      <xdr:col>7</xdr:col>
      <xdr:colOff>31750</xdr:colOff>
      <xdr:row>64</xdr:row>
      <xdr:rowOff>102235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87012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会計年度任用職員の任用（昇給等）にかかる人件費の増や、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乳幼児・高齢者等予防接種事業委託料の増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による物件費の増などに伴い、前年度比で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っている中で、類似団体平均を下回っているのは、常備消防業務やごみの中間処理業務、障がい者支援施設運営等を一部事務組合で運営しているため、負担金として支出していることから、補助費等に計上されていることが要因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なお、一部事務組合等の人件費・物件費等に充てる負担金を決算額に加算した場合、人口１人あたりの金額は約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126,000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円となり、類似団体平均との乖離は縮小し、埼玉県平均をやや下回る状況である。今後も、事務事業の見直し等による経常経費の抑制に努めていく。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58049</xdr:rowOff>
    </xdr:from>
    <xdr:to>
      <xdr:col>23</xdr:col>
      <xdr:colOff>133350</xdr:colOff>
      <xdr:row>80</xdr:row>
      <xdr:rowOff>71851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74049"/>
          <a:ext cx="838200" cy="1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58049</xdr:rowOff>
    </xdr:from>
    <xdr:to>
      <xdr:col>19</xdr:col>
      <xdr:colOff>133350</xdr:colOff>
      <xdr:row>80</xdr:row>
      <xdr:rowOff>67445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74049"/>
          <a:ext cx="889000" cy="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59565</xdr:rowOff>
    </xdr:from>
    <xdr:to>
      <xdr:col>15</xdr:col>
      <xdr:colOff>82550</xdr:colOff>
      <xdr:row>80</xdr:row>
      <xdr:rowOff>67445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75565"/>
          <a:ext cx="889000" cy="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49749</xdr:rowOff>
    </xdr:from>
    <xdr:to>
      <xdr:col>11</xdr:col>
      <xdr:colOff>31750</xdr:colOff>
      <xdr:row>80</xdr:row>
      <xdr:rowOff>59565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65749"/>
          <a:ext cx="889000" cy="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21051</xdr:rowOff>
    </xdr:from>
    <xdr:to>
      <xdr:col>23</xdr:col>
      <xdr:colOff>184150</xdr:colOff>
      <xdr:row>80</xdr:row>
      <xdr:rowOff>122651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113778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5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7249</xdr:rowOff>
    </xdr:from>
    <xdr:to>
      <xdr:col>19</xdr:col>
      <xdr:colOff>184150</xdr:colOff>
      <xdr:row>80</xdr:row>
      <xdr:rowOff>108849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2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119026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92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16645</xdr:rowOff>
    </xdr:from>
    <xdr:to>
      <xdr:col>15</xdr:col>
      <xdr:colOff>133350</xdr:colOff>
      <xdr:row>80</xdr:row>
      <xdr:rowOff>118245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3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128422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0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8765</xdr:rowOff>
    </xdr:from>
    <xdr:to>
      <xdr:col>11</xdr:col>
      <xdr:colOff>82550</xdr:colOff>
      <xdr:row>80</xdr:row>
      <xdr:rowOff>110365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2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120542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9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170399</xdr:rowOff>
    </xdr:from>
    <xdr:to>
      <xdr:col>7</xdr:col>
      <xdr:colOff>31750</xdr:colOff>
      <xdr:row>80</xdr:row>
      <xdr:rowOff>100549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110726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8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に特別昇給が未実施であったことなどが要因となり、県内市でも低水準が続いていたことから、人事評価結果を昇給に反映させるとともに、平成２８年度、令和３年度及び令和５年度に昇任選考制度を改善し、昇任・昇格者の増加を促している。また、初任給を国と比較して４号給高く設定していることから、継続的な採用を行うことで、ラスパイレス指数の上昇に努めている経緯がある。なお、令和５年度以降はラスパイレス指数が１００を超えていることから、令和７年度より５５歳以上の昇給抑制を実施する等給与水準の適正化に努め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119743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1524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170543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084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85</xdr:row>
      <xdr:rowOff>135164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18821"/>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85</xdr:row>
      <xdr:rowOff>83457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188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152598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令和７年１月に志木市定員管理計画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第５期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を策定し、職員数の適正化に取り組んでいるところであるが、類似団体を下回っている状況である。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今後も、定員管理計画に基づき、計画的な職員採用等により適正な定員管理に努める。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13864</xdr:rowOff>
    </xdr:from>
    <xdr:to>
      <xdr:col>81</xdr:col>
      <xdr:colOff>44450</xdr:colOff>
      <xdr:row>59</xdr:row>
      <xdr:rowOff>21907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12941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163195</xdr:rowOff>
    </xdr:from>
    <xdr:to>
      <xdr:col>77</xdr:col>
      <xdr:colOff>44450</xdr:colOff>
      <xdr:row>59</xdr:row>
      <xdr:rowOff>21907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0729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163195</xdr:rowOff>
    </xdr:from>
    <xdr:to>
      <xdr:col>72</xdr:col>
      <xdr:colOff>203200</xdr:colOff>
      <xdr:row>58</xdr:row>
      <xdr:rowOff>163195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072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163195</xdr:rowOff>
    </xdr:from>
    <xdr:to>
      <xdr:col>68</xdr:col>
      <xdr:colOff>152400</xdr:colOff>
      <xdr:row>58</xdr:row>
      <xdr:rowOff>165206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10729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134514</xdr:rowOff>
    </xdr:from>
    <xdr:to>
      <xdr:col>81</xdr:col>
      <xdr:colOff>95250</xdr:colOff>
      <xdr:row>59</xdr:row>
      <xdr:rowOff>64664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0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55791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9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142557</xdr:rowOff>
    </xdr:from>
    <xdr:to>
      <xdr:col>77</xdr:col>
      <xdr:colOff>95250</xdr:colOff>
      <xdr:row>59</xdr:row>
      <xdr:rowOff>72707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82884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5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112395</xdr:rowOff>
    </xdr:from>
    <xdr:to>
      <xdr:col>73</xdr:col>
      <xdr:colOff>44450</xdr:colOff>
      <xdr:row>59</xdr:row>
      <xdr:rowOff>42545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52722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2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112395</xdr:rowOff>
    </xdr:from>
    <xdr:to>
      <xdr:col>68</xdr:col>
      <xdr:colOff>203200</xdr:colOff>
      <xdr:row>59</xdr:row>
      <xdr:rowOff>42545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52722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2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114406</xdr:rowOff>
    </xdr:from>
    <xdr:to>
      <xdr:col>64</xdr:col>
      <xdr:colOff>152400</xdr:colOff>
      <xdr:row>59</xdr:row>
      <xdr:rowOff>44556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5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54733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2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実質公債費比率について、同値（</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％）となっているが、</a:t>
          </a:r>
          <a:r>
            <a:rPr lang="ja-JP" altLang="en-US" sz="12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単年度で見た場合の実質公債費比率は、令和５年度に比べ、約</a:t>
          </a:r>
          <a:r>
            <a:rPr lang="en-US" altLang="ja-JP" sz="12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0.23214</a:t>
          </a:r>
          <a:r>
            <a:rPr lang="ja-JP" altLang="en-US" sz="12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ポイント減の</a:t>
          </a:r>
          <a:r>
            <a:rPr lang="en-US" altLang="ja-JP" sz="12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2.06251</a:t>
          </a:r>
          <a:r>
            <a:rPr lang="ja-JP" altLang="en-US" sz="12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％となっており、類似団体と比較して非常に低い数値を維持している。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今後も、新複合施設の建設事業など、多額の財政出動が見込まれることから、地方債の起債にあたっては、引き続き、計画的な借入れを行い、健全な財政運営に努めていく。</a:t>
          </a:r>
          <a:endParaRPr lang="en-US" altLang="ja-JP" sz="12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89323</xdr:rowOff>
    </xdr:from>
    <xdr:to>
      <xdr:col>81</xdr:col>
      <xdr:colOff>44450</xdr:colOff>
      <xdr:row>39</xdr:row>
      <xdr:rowOff>89323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758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89323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597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73237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9544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8890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632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38523</xdr:rowOff>
    </xdr:from>
    <xdr:to>
      <xdr:col>81</xdr:col>
      <xdr:colOff>95250</xdr:colOff>
      <xdr:row>39</xdr:row>
      <xdr:rowOff>140123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55050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7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38523</xdr:rowOff>
    </xdr:from>
    <xdr:to>
      <xdr:col>77</xdr:col>
      <xdr:colOff>95250</xdr:colOff>
      <xdr:row>39</xdr:row>
      <xdr:rowOff>140123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150300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9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将来負担比率については、将来負担額以上に充当可能財源があり</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、前年度に引き続きマイナスの数値となった。</a:t>
          </a:r>
          <a:endParaRPr lang="en-US" altLang="ja-JP" sz="13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　今後も、新複合施設の建設事業など、多額の財政出動が見込まれることから、地方債の起債にあたっては、引き続き、計画的な借入れを行い、健全な財政運営に努めていく。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87569</xdr:rowOff>
    </xdr:from>
    <xdr:to>
      <xdr:col>73</xdr:col>
      <xdr:colOff>44450</xdr:colOff>
      <xdr:row>14</xdr:row>
      <xdr:rowOff>17719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31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2496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402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埼玉県志木市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76,153
73,771
9.05
30,172,697
28,235,867
1,906,155
16,123,898
22,377,707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類似団体と比べると、人件費にかかる経常収支比率は低くなっているが、要因として、消防業務を一部事務組合で行っていること、業務の一部を民間委託化したことがあげられる。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今後は、これらを含めた人件費関係全体の増大を最小限に抑えつつ、安定した公共サービスを提供するため、志木市定員管理計画に沿って、適正な職員数を採用していく。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106426</xdr:rowOff>
    </xdr:from>
    <xdr:to>
      <xdr:col>24</xdr:col>
      <xdr:colOff>25400</xdr:colOff>
      <xdr:row>35</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071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129286</xdr:rowOff>
    </xdr:from>
    <xdr:to>
      <xdr:col>19</xdr:col>
      <xdr:colOff>187325</xdr:colOff>
      <xdr:row>35</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30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129286</xdr:rowOff>
    </xdr:from>
    <xdr:to>
      <xdr:col>15</xdr:col>
      <xdr:colOff>98425</xdr:colOff>
      <xdr:row>35</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0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129286</xdr:rowOff>
    </xdr:from>
    <xdr:to>
      <xdr:col>11</xdr:col>
      <xdr:colOff>9525</xdr:colOff>
      <xdr:row>36</xdr:row>
      <xdr:rowOff>30988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300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55626</xdr:rowOff>
    </xdr:from>
    <xdr:to>
      <xdr:col>24</xdr:col>
      <xdr:colOff>76200</xdr:colOff>
      <xdr:row>35</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135653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64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78486</xdr:rowOff>
    </xdr:from>
    <xdr:to>
      <xdr:col>20</xdr:col>
      <xdr:colOff>38100</xdr:colOff>
      <xdr:row>36</xdr:row>
      <xdr:rowOff>8636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18813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78486</xdr:rowOff>
    </xdr:from>
    <xdr:to>
      <xdr:col>15</xdr:col>
      <xdr:colOff>149225</xdr:colOff>
      <xdr:row>36</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18813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78486</xdr:rowOff>
    </xdr:from>
    <xdr:to>
      <xdr:col>11</xdr:col>
      <xdr:colOff>60325</xdr:colOff>
      <xdr:row>36</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18813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151638</xdr:rowOff>
    </xdr:from>
    <xdr:to>
      <xdr:col>6</xdr:col>
      <xdr:colOff>171450</xdr:colOff>
      <xdr:row>36</xdr:row>
      <xdr:rowOff>81788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91965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物価高騰の影響や人件費の上昇に伴う業務委託料増などにより経常一般財源の増加率が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充当一般財源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率を上回ったことから対前年度比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事務事業の見直し等により経常経費の削減に努めるとともに、業務の一部を民間委託化したことによって、物件費が増となる一方、人件費等の削減が図られていることから、民間活力を積極的に導入することにより、経費全体としての削減を図れるよう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136525</xdr:rowOff>
    </xdr:from>
    <xdr:to>
      <xdr:col>82</xdr:col>
      <xdr:colOff>107950</xdr:colOff>
      <xdr:row>19</xdr:row>
      <xdr:rowOff>3175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226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136525</xdr:rowOff>
    </xdr:from>
    <xdr:to>
      <xdr:col>78</xdr:col>
      <xdr:colOff>69850</xdr:colOff>
      <xdr:row>18</xdr:row>
      <xdr:rowOff>136525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222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69850</xdr:rowOff>
    </xdr:from>
    <xdr:to>
      <xdr:col>73</xdr:col>
      <xdr:colOff>180975</xdr:colOff>
      <xdr:row>18</xdr:row>
      <xdr:rowOff>136525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559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69850</xdr:rowOff>
    </xdr:from>
    <xdr:to>
      <xdr:col>69</xdr:col>
      <xdr:colOff>92075</xdr:colOff>
      <xdr:row>18</xdr:row>
      <xdr:rowOff>98425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55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123825</xdr:rowOff>
    </xdr:from>
    <xdr:to>
      <xdr:col>82</xdr:col>
      <xdr:colOff>158750</xdr:colOff>
      <xdr:row>19</xdr:row>
      <xdr:rowOff>53975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95902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8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85725</xdr:rowOff>
    </xdr:from>
    <xdr:to>
      <xdr:col>78</xdr:col>
      <xdr:colOff>120650</xdr:colOff>
      <xdr:row>19</xdr:row>
      <xdr:rowOff>15875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7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58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85725</xdr:rowOff>
    </xdr:from>
    <xdr:to>
      <xdr:col>74</xdr:col>
      <xdr:colOff>31750</xdr:colOff>
      <xdr:row>19</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7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5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19050</xdr:rowOff>
    </xdr:from>
    <xdr:to>
      <xdr:col>69</xdr:col>
      <xdr:colOff>142875</xdr:colOff>
      <xdr:row>18</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47625</xdr:rowOff>
    </xdr:from>
    <xdr:to>
      <xdr:col>65</xdr:col>
      <xdr:colOff>53975</xdr:colOff>
      <xdr:row>18</xdr:row>
      <xdr:rowOff>149225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134002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2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特定教育・保育施設及び特定地域型保育委託等事業扶助的委託料の増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自立支援介護・訓練等給付費の増などに伴い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経常一般財源が増加したものの、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充当一般財源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も増加した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ことから、対前年度比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が、依然類似団体平均を上回っている状況である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おいても、社会保障関係経費は増加の一途をたどることが見込まれることから、各種給付費の適正受給の推進に努め、扶助費を要因とする財政圧迫を生じさせることのないよう注視していく必要が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41275</xdr:rowOff>
    </xdr:from>
    <xdr:to>
      <xdr:col>24</xdr:col>
      <xdr:colOff>25400</xdr:colOff>
      <xdr:row>57</xdr:row>
      <xdr:rowOff>98425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8139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98425</xdr:rowOff>
    </xdr:from>
    <xdr:to>
      <xdr:col>19</xdr:col>
      <xdr:colOff>187325</xdr:colOff>
      <xdr:row>57</xdr:row>
      <xdr:rowOff>136525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871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136525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8425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117475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8425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161925</xdr:rowOff>
    </xdr:from>
    <xdr:to>
      <xdr:col>24</xdr:col>
      <xdr:colOff>76200</xdr:colOff>
      <xdr:row>57</xdr:row>
      <xdr:rowOff>92075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134002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47625</xdr:rowOff>
    </xdr:from>
    <xdr:to>
      <xdr:col>20</xdr:col>
      <xdr:colOff>38100</xdr:colOff>
      <xdr:row>57</xdr:row>
      <xdr:rowOff>149225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134002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06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85725</xdr:rowOff>
    </xdr:from>
    <xdr:to>
      <xdr:col>15</xdr:col>
      <xdr:colOff>149225</xdr:colOff>
      <xdr:row>58</xdr:row>
      <xdr:rowOff>15875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66675</xdr:rowOff>
    </xdr:from>
    <xdr:to>
      <xdr:col>6</xdr:col>
      <xdr:colOff>171450</xdr:colOff>
      <xdr:row>57</xdr:row>
      <xdr:rowOff>168275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153052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92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被保険者数の増等により、介護保険特別会計や後期高齢者医療特別会計繰出金などが増加傾向にあることから、対前年度比で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ポイント増となった。高齢者人口は今後も増加することから、事務事業の見直し等により、経常経費の徹底した無駄の削減及び効率化等を進め、繰出金等にかかる財源捻出に努める。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17272</xdr:rowOff>
    </xdr:from>
    <xdr:to>
      <xdr:col>82</xdr:col>
      <xdr:colOff>107950</xdr:colOff>
      <xdr:row>58</xdr:row>
      <xdr:rowOff>26416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613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58</xdr:row>
      <xdr:rowOff>17272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882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5842</xdr:rowOff>
    </xdr:from>
    <xdr:to>
      <xdr:col>73</xdr:col>
      <xdr:colOff>180975</xdr:colOff>
      <xdr:row>57</xdr:row>
      <xdr:rowOff>115570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784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5842</xdr:rowOff>
    </xdr:from>
    <xdr:to>
      <xdr:col>69</xdr:col>
      <xdr:colOff>92075</xdr:colOff>
      <xdr:row>57</xdr:row>
      <xdr:rowOff>42418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784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147066</xdr:rowOff>
    </xdr:from>
    <xdr:to>
      <xdr:col>82</xdr:col>
      <xdr:colOff>158750</xdr:colOff>
      <xdr:row>58</xdr:row>
      <xdr:rowOff>77216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119143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137922</xdr:rowOff>
    </xdr:from>
    <xdr:to>
      <xdr:col>78</xdr:col>
      <xdr:colOff>120650</xdr:colOff>
      <xdr:row>58</xdr:row>
      <xdr:rowOff>68072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52849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9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126492</xdr:rowOff>
    </xdr:from>
    <xdr:to>
      <xdr:col>69</xdr:col>
      <xdr:colOff>142875</xdr:colOff>
      <xdr:row>57</xdr:row>
      <xdr:rowOff>56642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66819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163068</xdr:rowOff>
    </xdr:from>
    <xdr:to>
      <xdr:col>65</xdr:col>
      <xdr:colOff>53975</xdr:colOff>
      <xdr:row>57</xdr:row>
      <xdr:rowOff>93218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103395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朝霞地区一部事務組合への負担金の増などにより経常一般財源は増加したことに加え、充当一般財源は減少したため、対前年度比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類似団体平均を上回っている状況であるが、この要因は、常備消防業務やごみの中間処理などを一部事務組合で行っているためであり、行政サービスの提供方法の差異によるものである。今後においても構成市と調整を図りながら、一層の事務の効率化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65278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952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51562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95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51562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95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51562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90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庁舎建設事業債やいろは親水公園施設再整備事業債などの元金償還を開始した金額よりも、志木第二小学校校舎大規模改修工事事業債や臨時財政対策債などの元金償還が終了した金額の方が大きかったことから、充当一般財源が減となったため、対前年度比で減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現状においては、公債費にかかる経常収支比率は類似団体平均を下回っているが、今後においても更新事業が控えており、公債費の増加は明らかであることから、計画的な借入を行い、健全な財政運営に努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5080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97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35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76</xdr:row>
      <xdr:rowOff>20320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514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115570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51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引き続き類似団体平均を下回っている状況であり、要因としては、各費目での分析のとおりである。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事務事業の見直し等により、経常経費の徹底した無駄の削減及び効率化等を進め、健全な財政運営に努めていく。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76</xdr:row>
      <xdr:rowOff>149861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1663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131572</xdr:rowOff>
    </xdr:from>
    <xdr:to>
      <xdr:col>78</xdr:col>
      <xdr:colOff>69850</xdr:colOff>
      <xdr:row>76</xdr:row>
      <xdr:rowOff>149861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617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76</xdr:row>
      <xdr:rowOff>131572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429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136144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4290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57421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80772</xdr:rowOff>
    </xdr:from>
    <xdr:to>
      <xdr:col>74</xdr:col>
      <xdr:colOff>31750</xdr:colOff>
      <xdr:row>77</xdr:row>
      <xdr:rowOff>10922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167149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埼玉県志木市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28435</xdr:rowOff>
    </xdr:from>
    <xdr:to>
      <xdr:col>29</xdr:col>
      <xdr:colOff>127000</xdr:colOff>
      <xdr:row>20</xdr:row>
      <xdr:rowOff>37541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05060"/>
          <a:ext cx="647700" cy="9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37541</xdr:rowOff>
    </xdr:from>
    <xdr:to>
      <xdr:col>26</xdr:col>
      <xdr:colOff>50800</xdr:colOff>
      <xdr:row>20</xdr:row>
      <xdr:rowOff>97091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14166"/>
          <a:ext cx="698500" cy="59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97091</xdr:rowOff>
    </xdr:from>
    <xdr:to>
      <xdr:col>22</xdr:col>
      <xdr:colOff>114300</xdr:colOff>
      <xdr:row>20</xdr:row>
      <xdr:rowOff>106210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73716"/>
          <a:ext cx="698500" cy="9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104445</xdr:rowOff>
    </xdr:from>
    <xdr:to>
      <xdr:col>18</xdr:col>
      <xdr:colOff>177800</xdr:colOff>
      <xdr:row>20</xdr:row>
      <xdr:rowOff>106210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81070"/>
          <a:ext cx="698500" cy="1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149085</xdr:rowOff>
    </xdr:from>
    <xdr:to>
      <xdr:col>29</xdr:col>
      <xdr:colOff>177800</xdr:colOff>
      <xdr:row>20</xdr:row>
      <xdr:rowOff>79235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54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57662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158191</xdr:rowOff>
    </xdr:from>
    <xdr:to>
      <xdr:col>26</xdr:col>
      <xdr:colOff>101600</xdr:colOff>
      <xdr:row>20</xdr:row>
      <xdr:rowOff>88341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63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73118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9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46291</xdr:rowOff>
    </xdr:from>
    <xdr:to>
      <xdr:col>22</xdr:col>
      <xdr:colOff>165100</xdr:colOff>
      <xdr:row>20</xdr:row>
      <xdr:rowOff>147891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22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132668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0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55410</xdr:rowOff>
    </xdr:from>
    <xdr:to>
      <xdr:col>19</xdr:col>
      <xdr:colOff>38100</xdr:colOff>
      <xdr:row>20</xdr:row>
      <xdr:rowOff>157010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32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141787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53645</xdr:rowOff>
    </xdr:from>
    <xdr:to>
      <xdr:col>15</xdr:col>
      <xdr:colOff>101600</xdr:colOff>
      <xdr:row>20</xdr:row>
      <xdr:rowOff>155245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30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140022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19786</xdr:rowOff>
    </xdr:from>
    <xdr:to>
      <xdr:col>29</xdr:col>
      <xdr:colOff>127000</xdr:colOff>
      <xdr:row>37</xdr:row>
      <xdr:rowOff>29322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44486"/>
          <a:ext cx="647700" cy="9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144994</xdr:rowOff>
    </xdr:from>
    <xdr:to>
      <xdr:col>26</xdr:col>
      <xdr:colOff>50800</xdr:colOff>
      <xdr:row>37</xdr:row>
      <xdr:rowOff>19786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98244"/>
          <a:ext cx="698500" cy="46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144994</xdr:rowOff>
    </xdr:from>
    <xdr:to>
      <xdr:col>22</xdr:col>
      <xdr:colOff>114300</xdr:colOff>
      <xdr:row>37</xdr:row>
      <xdr:rowOff>33568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98244"/>
          <a:ext cx="698500" cy="60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33568</xdr:rowOff>
    </xdr:from>
    <xdr:to>
      <xdr:col>18</xdr:col>
      <xdr:colOff>177800</xdr:colOff>
      <xdr:row>37</xdr:row>
      <xdr:rowOff>78831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58268"/>
          <a:ext cx="698500" cy="45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149972</xdr:rowOff>
    </xdr:from>
    <xdr:to>
      <xdr:col>29</xdr:col>
      <xdr:colOff>177800</xdr:colOff>
      <xdr:row>37</xdr:row>
      <xdr:rowOff>80122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03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122049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7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140436</xdr:rowOff>
    </xdr:from>
    <xdr:to>
      <xdr:col>26</xdr:col>
      <xdr:colOff>101600</xdr:colOff>
      <xdr:row>37</xdr:row>
      <xdr:rowOff>70586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93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55363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8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94194</xdr:rowOff>
    </xdr:from>
    <xdr:to>
      <xdr:col>22</xdr:col>
      <xdr:colOff>165100</xdr:colOff>
      <xdr:row>37</xdr:row>
      <xdr:rowOff>24344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47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9121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33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154218</xdr:rowOff>
    </xdr:from>
    <xdr:to>
      <xdr:col>19</xdr:col>
      <xdr:colOff>38100</xdr:colOff>
      <xdr:row>37</xdr:row>
      <xdr:rowOff>84368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07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69145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9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28031</xdr:rowOff>
    </xdr:from>
    <xdr:to>
      <xdr:col>15</xdr:col>
      <xdr:colOff>101600</xdr:colOff>
      <xdr:row>37</xdr:row>
      <xdr:rowOff>129631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52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114408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3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埼玉県志木市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76,153
73,771
9.05
30,172,697
28,235,867
1,906,155
16,123,898
22,377,707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61372</xdr:rowOff>
    </xdr:from>
    <xdr:to>
      <xdr:col>24</xdr:col>
      <xdr:colOff>63500</xdr:colOff>
      <xdr:row>38</xdr:row>
      <xdr:rowOff>97817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76472"/>
          <a:ext cx="838200" cy="3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97817</xdr:rowOff>
    </xdr:from>
    <xdr:to>
      <xdr:col>19</xdr:col>
      <xdr:colOff>177800</xdr:colOff>
      <xdr:row>38</xdr:row>
      <xdr:rowOff>125054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12917"/>
          <a:ext cx="889000" cy="2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125054</xdr:rowOff>
    </xdr:from>
    <xdr:to>
      <xdr:col>15</xdr:col>
      <xdr:colOff>50800</xdr:colOff>
      <xdr:row>38</xdr:row>
      <xdr:rowOff>134834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40154"/>
          <a:ext cx="88900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134834</xdr:rowOff>
    </xdr:from>
    <xdr:to>
      <xdr:col>10</xdr:col>
      <xdr:colOff>114300</xdr:colOff>
      <xdr:row>38</xdr:row>
      <xdr:rowOff>136189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49934"/>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10572</xdr:rowOff>
    </xdr:from>
    <xdr:to>
      <xdr:col>24</xdr:col>
      <xdr:colOff>114300</xdr:colOff>
      <xdr:row>38</xdr:row>
      <xdr:rowOff>112172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2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96949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4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47017</xdr:rowOff>
    </xdr:from>
    <xdr:to>
      <xdr:col>20</xdr:col>
      <xdr:colOff>38100</xdr:colOff>
      <xdr:row>38</xdr:row>
      <xdr:rowOff>148617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6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139744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74254</xdr:rowOff>
    </xdr:from>
    <xdr:to>
      <xdr:col>15</xdr:col>
      <xdr:colOff>101600</xdr:colOff>
      <xdr:row>39</xdr:row>
      <xdr:rowOff>4404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8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166981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8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84034</xdr:rowOff>
    </xdr:from>
    <xdr:to>
      <xdr:col>10</xdr:col>
      <xdr:colOff>165100</xdr:colOff>
      <xdr:row>39</xdr:row>
      <xdr:rowOff>14184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9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5311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9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85389</xdr:rowOff>
    </xdr:from>
    <xdr:to>
      <xdr:col>6</xdr:col>
      <xdr:colOff>38100</xdr:colOff>
      <xdr:row>39</xdr:row>
      <xdr:rowOff>15539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0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6666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9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78298</xdr:rowOff>
    </xdr:from>
    <xdr:to>
      <xdr:col>24</xdr:col>
      <xdr:colOff>63500</xdr:colOff>
      <xdr:row>58</xdr:row>
      <xdr:rowOff>84885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22398"/>
          <a:ext cx="838200" cy="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67779</xdr:rowOff>
    </xdr:from>
    <xdr:to>
      <xdr:col>19</xdr:col>
      <xdr:colOff>177800</xdr:colOff>
      <xdr:row>58</xdr:row>
      <xdr:rowOff>84885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11879"/>
          <a:ext cx="889000" cy="1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67779</xdr:rowOff>
    </xdr:from>
    <xdr:to>
      <xdr:col>15</xdr:col>
      <xdr:colOff>50800</xdr:colOff>
      <xdr:row>58</xdr:row>
      <xdr:rowOff>71038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11879"/>
          <a:ext cx="889000" cy="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71038</xdr:rowOff>
    </xdr:from>
    <xdr:to>
      <xdr:col>10</xdr:col>
      <xdr:colOff>114300</xdr:colOff>
      <xdr:row>58</xdr:row>
      <xdr:rowOff>79343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15138"/>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27498</xdr:rowOff>
    </xdr:from>
    <xdr:to>
      <xdr:col>24</xdr:col>
      <xdr:colOff>114300</xdr:colOff>
      <xdr:row>58</xdr:row>
      <xdr:rowOff>129098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7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34085</xdr:rowOff>
    </xdr:from>
    <xdr:to>
      <xdr:col>20</xdr:col>
      <xdr:colOff>38100</xdr:colOff>
      <xdr:row>58</xdr:row>
      <xdr:rowOff>135685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126812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7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16979</xdr:rowOff>
    </xdr:from>
    <xdr:to>
      <xdr:col>15</xdr:col>
      <xdr:colOff>101600</xdr:colOff>
      <xdr:row>58</xdr:row>
      <xdr:rowOff>118579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6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109706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5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20238</xdr:rowOff>
    </xdr:from>
    <xdr:to>
      <xdr:col>10</xdr:col>
      <xdr:colOff>165100</xdr:colOff>
      <xdr:row>58</xdr:row>
      <xdr:rowOff>121838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112965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5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28543</xdr:rowOff>
    </xdr:from>
    <xdr:to>
      <xdr:col>6</xdr:col>
      <xdr:colOff>38100</xdr:colOff>
      <xdr:row>58</xdr:row>
      <xdr:rowOff>130143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7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121270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6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55766</xdr:rowOff>
    </xdr:from>
    <xdr:to>
      <xdr:col>24</xdr:col>
      <xdr:colOff>63500</xdr:colOff>
      <xdr:row>78</xdr:row>
      <xdr:rowOff>76721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28866"/>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55766</xdr:rowOff>
    </xdr:from>
    <xdr:to>
      <xdr:col>19</xdr:col>
      <xdr:colOff>177800</xdr:colOff>
      <xdr:row>78</xdr:row>
      <xdr:rowOff>67996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28866"/>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67996</xdr:rowOff>
    </xdr:from>
    <xdr:to>
      <xdr:col>15</xdr:col>
      <xdr:colOff>50800</xdr:colOff>
      <xdr:row>78</xdr:row>
      <xdr:rowOff>103772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41096"/>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103772</xdr:rowOff>
    </xdr:from>
    <xdr:to>
      <xdr:col>10</xdr:col>
      <xdr:colOff>114300</xdr:colOff>
      <xdr:row>78</xdr:row>
      <xdr:rowOff>108572</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76872"/>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25921</xdr:rowOff>
    </xdr:from>
    <xdr:to>
      <xdr:col>24</xdr:col>
      <xdr:colOff>114300</xdr:colOff>
      <xdr:row>78</xdr:row>
      <xdr:rowOff>127521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133621</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4966</xdr:rowOff>
    </xdr:from>
    <xdr:to>
      <xdr:col>20</xdr:col>
      <xdr:colOff>38100</xdr:colOff>
      <xdr:row>78</xdr:row>
      <xdr:rowOff>106566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97693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17196</xdr:rowOff>
    </xdr:from>
    <xdr:to>
      <xdr:col>15</xdr:col>
      <xdr:colOff>101600</xdr:colOff>
      <xdr:row>78</xdr:row>
      <xdr:rowOff>118796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9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109923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52972</xdr:rowOff>
    </xdr:from>
    <xdr:to>
      <xdr:col>10</xdr:col>
      <xdr:colOff>165100</xdr:colOff>
      <xdr:row>78</xdr:row>
      <xdr:rowOff>154572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145699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1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57772</xdr:rowOff>
    </xdr:from>
    <xdr:to>
      <xdr:col>6</xdr:col>
      <xdr:colOff>38100</xdr:colOff>
      <xdr:row>78</xdr:row>
      <xdr:rowOff>159372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3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150499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73547</xdr:rowOff>
    </xdr:from>
    <xdr:to>
      <xdr:col>24</xdr:col>
      <xdr:colOff>63500</xdr:colOff>
      <xdr:row>97</xdr:row>
      <xdr:rowOff>154135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04197"/>
          <a:ext cx="838200" cy="8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154135</xdr:rowOff>
    </xdr:from>
    <xdr:to>
      <xdr:col>19</xdr:col>
      <xdr:colOff>177800</xdr:colOff>
      <xdr:row>98</xdr:row>
      <xdr:rowOff>71239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84785"/>
          <a:ext cx="889000" cy="8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91977</xdr:rowOff>
    </xdr:from>
    <xdr:to>
      <xdr:col>15</xdr:col>
      <xdr:colOff>50800</xdr:colOff>
      <xdr:row>98</xdr:row>
      <xdr:rowOff>71239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22627"/>
          <a:ext cx="889000" cy="15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91977</xdr:rowOff>
    </xdr:from>
    <xdr:to>
      <xdr:col>10</xdr:col>
      <xdr:colOff>114300</xdr:colOff>
      <xdr:row>99</xdr:row>
      <xdr:rowOff>15407</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22627"/>
          <a:ext cx="889000" cy="26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22747</xdr:rowOff>
    </xdr:from>
    <xdr:to>
      <xdr:col>24</xdr:col>
      <xdr:colOff>114300</xdr:colOff>
      <xdr:row>97</xdr:row>
      <xdr:rowOff>124347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5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1174</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3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103335</xdr:rowOff>
    </xdr:from>
    <xdr:to>
      <xdr:col>20</xdr:col>
      <xdr:colOff>38100</xdr:colOff>
      <xdr:row>98</xdr:row>
      <xdr:rowOff>33485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24612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2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20439</xdr:rowOff>
    </xdr:from>
    <xdr:to>
      <xdr:col>15</xdr:col>
      <xdr:colOff>101600</xdr:colOff>
      <xdr:row>98</xdr:row>
      <xdr:rowOff>122039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2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113166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1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41177</xdr:rowOff>
    </xdr:from>
    <xdr:to>
      <xdr:col>10</xdr:col>
      <xdr:colOff>165100</xdr:colOff>
      <xdr:row>97</xdr:row>
      <xdr:rowOff>142777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7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133904</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76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136057</xdr:rowOff>
    </xdr:from>
    <xdr:to>
      <xdr:col>6</xdr:col>
      <xdr:colOff>38100</xdr:colOff>
      <xdr:row>99</xdr:row>
      <xdr:rowOff>66207</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57334</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03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41303</xdr:rowOff>
    </xdr:from>
    <xdr:to>
      <xdr:col>55</xdr:col>
      <xdr:colOff>0</xdr:colOff>
      <xdr:row>37</xdr:row>
      <xdr:rowOff>50759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84953"/>
          <a:ext cx="838200" cy="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138999</xdr:rowOff>
    </xdr:from>
    <xdr:to>
      <xdr:col>50</xdr:col>
      <xdr:colOff>114300</xdr:colOff>
      <xdr:row>37</xdr:row>
      <xdr:rowOff>41303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11199"/>
          <a:ext cx="889000" cy="7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138999</xdr:rowOff>
    </xdr:from>
    <xdr:to>
      <xdr:col>45</xdr:col>
      <xdr:colOff>177800</xdr:colOff>
      <xdr:row>37</xdr:row>
      <xdr:rowOff>29408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11199"/>
          <a:ext cx="889000" cy="6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128354</xdr:rowOff>
    </xdr:from>
    <xdr:to>
      <xdr:col>41</xdr:col>
      <xdr:colOff>50800</xdr:colOff>
      <xdr:row>37</xdr:row>
      <xdr:rowOff>29408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14754"/>
          <a:ext cx="889000" cy="75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171409</xdr:rowOff>
    </xdr:from>
    <xdr:to>
      <xdr:col>55</xdr:col>
      <xdr:colOff>50800</xdr:colOff>
      <xdr:row>37</xdr:row>
      <xdr:rowOff>101559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4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149836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2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161953</xdr:rowOff>
    </xdr:from>
    <xdr:to>
      <xdr:col>50</xdr:col>
      <xdr:colOff>165100</xdr:colOff>
      <xdr:row>37</xdr:row>
      <xdr:rowOff>92103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3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83230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88199</xdr:rowOff>
    </xdr:from>
    <xdr:to>
      <xdr:col>46</xdr:col>
      <xdr:colOff>38100</xdr:colOff>
      <xdr:row>37</xdr:row>
      <xdr:rowOff>18349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6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9476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5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150058</xdr:rowOff>
    </xdr:from>
    <xdr:to>
      <xdr:col>41</xdr:col>
      <xdr:colOff>101600</xdr:colOff>
      <xdr:row>37</xdr:row>
      <xdr:rowOff>80208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2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71335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1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77554</xdr:rowOff>
    </xdr:from>
    <xdr:to>
      <xdr:col>36</xdr:col>
      <xdr:colOff>165100</xdr:colOff>
      <xdr:row>33</xdr:row>
      <xdr:rowOff>7704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170281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5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29493</xdr:rowOff>
    </xdr:from>
    <xdr:to>
      <xdr:col>55</xdr:col>
      <xdr:colOff>0</xdr:colOff>
      <xdr:row>58</xdr:row>
      <xdr:rowOff>43231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973593"/>
          <a:ext cx="838200" cy="1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126964</xdr:rowOff>
    </xdr:from>
    <xdr:to>
      <xdr:col>50</xdr:col>
      <xdr:colOff>114300</xdr:colOff>
      <xdr:row>58</xdr:row>
      <xdr:rowOff>43231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556714"/>
          <a:ext cx="889000" cy="43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115729</xdr:rowOff>
    </xdr:from>
    <xdr:to>
      <xdr:col>45</xdr:col>
      <xdr:colOff>177800</xdr:colOff>
      <xdr:row>55</xdr:row>
      <xdr:rowOff>126964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545479"/>
          <a:ext cx="8890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115729</xdr:rowOff>
    </xdr:from>
    <xdr:to>
      <xdr:col>41</xdr:col>
      <xdr:colOff>50800</xdr:colOff>
      <xdr:row>57</xdr:row>
      <xdr:rowOff>19326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545479"/>
          <a:ext cx="889000" cy="24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150143</xdr:rowOff>
    </xdr:from>
    <xdr:to>
      <xdr:col>55</xdr:col>
      <xdr:colOff>50800</xdr:colOff>
      <xdr:row>58</xdr:row>
      <xdr:rowOff>80293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128570</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0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163881</xdr:rowOff>
    </xdr:from>
    <xdr:to>
      <xdr:col>50</xdr:col>
      <xdr:colOff>165100</xdr:colOff>
      <xdr:row>58</xdr:row>
      <xdr:rowOff>94031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3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85158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2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76164</xdr:rowOff>
    </xdr:from>
    <xdr:to>
      <xdr:col>46</xdr:col>
      <xdr:colOff>38100</xdr:colOff>
      <xdr:row>56</xdr:row>
      <xdr:rowOff>6314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0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22841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2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64929</xdr:rowOff>
    </xdr:from>
    <xdr:to>
      <xdr:col>41</xdr:col>
      <xdr:colOff>101600</xdr:colOff>
      <xdr:row>55</xdr:row>
      <xdr:rowOff>166529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49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11606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26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139976</xdr:rowOff>
    </xdr:from>
    <xdr:to>
      <xdr:col>36</xdr:col>
      <xdr:colOff>165100</xdr:colOff>
      <xdr:row>57</xdr:row>
      <xdr:rowOff>70126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4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61253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3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36792</xdr:rowOff>
    </xdr:from>
    <xdr:to>
      <xdr:col>55</xdr:col>
      <xdr:colOff>0</xdr:colOff>
      <xdr:row>79</xdr:row>
      <xdr:rowOff>39439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81342"/>
          <a:ext cx="838200" cy="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11188</xdr:rowOff>
    </xdr:from>
    <xdr:to>
      <xdr:col>50</xdr:col>
      <xdr:colOff>114300</xdr:colOff>
      <xdr:row>79</xdr:row>
      <xdr:rowOff>36792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55738"/>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11188</xdr:rowOff>
    </xdr:from>
    <xdr:to>
      <xdr:col>45</xdr:col>
      <xdr:colOff>177800</xdr:colOff>
      <xdr:row>79</xdr:row>
      <xdr:rowOff>34240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55738"/>
          <a:ext cx="889000" cy="2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31972</xdr:rowOff>
    </xdr:from>
    <xdr:to>
      <xdr:col>41</xdr:col>
      <xdr:colOff>50800</xdr:colOff>
      <xdr:row>79</xdr:row>
      <xdr:rowOff>34240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76522"/>
          <a:ext cx="8890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160089</xdr:rowOff>
    </xdr:from>
    <xdr:to>
      <xdr:col>55</xdr:col>
      <xdr:colOff>50800</xdr:colOff>
      <xdr:row>79</xdr:row>
      <xdr:rowOff>90239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3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75016</xdr:rowOff>
    </xdr:from>
    <xdr:ext cx="378565"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48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157442</xdr:rowOff>
    </xdr:from>
    <xdr:to>
      <xdr:col>50</xdr:col>
      <xdr:colOff>165100</xdr:colOff>
      <xdr:row>79</xdr:row>
      <xdr:rowOff>87592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3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78719</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623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131838</xdr:rowOff>
    </xdr:from>
    <xdr:to>
      <xdr:col>46</xdr:col>
      <xdr:colOff>38100</xdr:colOff>
      <xdr:row>79</xdr:row>
      <xdr:rowOff>61988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0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53115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9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154890</xdr:rowOff>
    </xdr:from>
    <xdr:to>
      <xdr:col>41</xdr:col>
      <xdr:colOff>101600</xdr:colOff>
      <xdr:row>79</xdr:row>
      <xdr:rowOff>85040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2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76167</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72017" y="13620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152622</xdr:rowOff>
    </xdr:from>
    <xdr:to>
      <xdr:col>36</xdr:col>
      <xdr:colOff>165100</xdr:colOff>
      <xdr:row>79</xdr:row>
      <xdr:rowOff>82772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73899</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18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148425</xdr:rowOff>
    </xdr:from>
    <xdr:to>
      <xdr:col>55</xdr:col>
      <xdr:colOff>0</xdr:colOff>
      <xdr:row>98</xdr:row>
      <xdr:rowOff>3290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779075"/>
          <a:ext cx="838200" cy="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30772</xdr:rowOff>
    </xdr:from>
    <xdr:to>
      <xdr:col>50</xdr:col>
      <xdr:colOff>114300</xdr:colOff>
      <xdr:row>98</xdr:row>
      <xdr:rowOff>3290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318522"/>
          <a:ext cx="889000" cy="4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152298</xdr:rowOff>
    </xdr:from>
    <xdr:to>
      <xdr:col>45</xdr:col>
      <xdr:colOff>177800</xdr:colOff>
      <xdr:row>95</xdr:row>
      <xdr:rowOff>30772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268598"/>
          <a:ext cx="889000" cy="4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152298</xdr:rowOff>
    </xdr:from>
    <xdr:to>
      <xdr:col>41</xdr:col>
      <xdr:colOff>50800</xdr:colOff>
      <xdr:row>96</xdr:row>
      <xdr:rowOff>108471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268598"/>
          <a:ext cx="889000" cy="2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97625</xdr:rowOff>
    </xdr:from>
    <xdr:to>
      <xdr:col>55</xdr:col>
      <xdr:colOff>50800</xdr:colOff>
      <xdr:row>98</xdr:row>
      <xdr:rowOff>27775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2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76052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0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123940</xdr:rowOff>
    </xdr:from>
    <xdr:to>
      <xdr:col>50</xdr:col>
      <xdr:colOff>165100</xdr:colOff>
      <xdr:row>98</xdr:row>
      <xdr:rowOff>54090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45217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4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151422</xdr:rowOff>
    </xdr:from>
    <xdr:to>
      <xdr:col>46</xdr:col>
      <xdr:colOff>38100</xdr:colOff>
      <xdr:row>95</xdr:row>
      <xdr:rowOff>81572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2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98099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04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101498</xdr:rowOff>
    </xdr:from>
    <xdr:to>
      <xdr:col>41</xdr:col>
      <xdr:colOff>101600</xdr:colOff>
      <xdr:row>95</xdr:row>
      <xdr:rowOff>31648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2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48175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99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57671</xdr:rowOff>
    </xdr:from>
    <xdr:to>
      <xdr:col>36</xdr:col>
      <xdr:colOff>165100</xdr:colOff>
      <xdr:row>96</xdr:row>
      <xdr:rowOff>159271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4348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2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96538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83088"/>
          <a:ext cx="838200" cy="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67614</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54164"/>
          <a:ext cx="889000" cy="3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45738</xdr:rowOff>
    </xdr:from>
    <xdr:to>
      <xdr:col>85</xdr:col>
      <xdr:colOff>177800</xdr:colOff>
      <xdr:row>39</xdr:row>
      <xdr:rowOff>147338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16814</xdr:rowOff>
    </xdr:from>
    <xdr:to>
      <xdr:col>67</xdr:col>
      <xdr:colOff>101600</xdr:colOff>
      <xdr:row>39</xdr:row>
      <xdr:rowOff>118414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0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134941</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47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70789</xdr:rowOff>
    </xdr:from>
    <xdr:to>
      <xdr:col>85</xdr:col>
      <xdr:colOff>127000</xdr:colOff>
      <xdr:row>77</xdr:row>
      <xdr:rowOff>70917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72439"/>
          <a:ext cx="8382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70408</xdr:rowOff>
    </xdr:from>
    <xdr:to>
      <xdr:col>81</xdr:col>
      <xdr:colOff>50800</xdr:colOff>
      <xdr:row>77</xdr:row>
      <xdr:rowOff>70789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27205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70408</xdr:rowOff>
    </xdr:from>
    <xdr:to>
      <xdr:col>76</xdr:col>
      <xdr:colOff>114300</xdr:colOff>
      <xdr:row>77</xdr:row>
      <xdr:rowOff>94996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72058"/>
          <a:ext cx="889000" cy="2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88760</xdr:rowOff>
    </xdr:from>
    <xdr:to>
      <xdr:col>71</xdr:col>
      <xdr:colOff>177800</xdr:colOff>
      <xdr:row>77</xdr:row>
      <xdr:rowOff>94996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290410"/>
          <a:ext cx="889000" cy="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20117</xdr:rowOff>
    </xdr:from>
    <xdr:to>
      <xdr:col>85</xdr:col>
      <xdr:colOff>177800</xdr:colOff>
      <xdr:row>77</xdr:row>
      <xdr:rowOff>121717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169994</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0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19989</xdr:rowOff>
    </xdr:from>
    <xdr:to>
      <xdr:col>81</xdr:col>
      <xdr:colOff>101600</xdr:colOff>
      <xdr:row>77</xdr:row>
      <xdr:rowOff>121589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112716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1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19608</xdr:rowOff>
    </xdr:from>
    <xdr:to>
      <xdr:col>76</xdr:col>
      <xdr:colOff>165100</xdr:colOff>
      <xdr:row>77</xdr:row>
      <xdr:rowOff>121208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2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112335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1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44196</xdr:rowOff>
    </xdr:from>
    <xdr:to>
      <xdr:col>72</xdr:col>
      <xdr:colOff>38100</xdr:colOff>
      <xdr:row>77</xdr:row>
      <xdr:rowOff>145796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4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136923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3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37960</xdr:rowOff>
    </xdr:from>
    <xdr:to>
      <xdr:col>67</xdr:col>
      <xdr:colOff>101600</xdr:colOff>
      <xdr:row>77</xdr:row>
      <xdr:rowOff>139560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130687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3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66785</xdr:rowOff>
    </xdr:from>
    <xdr:to>
      <xdr:col>85</xdr:col>
      <xdr:colOff>127000</xdr:colOff>
      <xdr:row>98</xdr:row>
      <xdr:rowOff>119520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68885"/>
          <a:ext cx="838200" cy="5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53253</xdr:rowOff>
    </xdr:from>
    <xdr:to>
      <xdr:col>81</xdr:col>
      <xdr:colOff>50800</xdr:colOff>
      <xdr:row>98</xdr:row>
      <xdr:rowOff>66785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55353"/>
          <a:ext cx="889000" cy="1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53253</xdr:rowOff>
    </xdr:from>
    <xdr:to>
      <xdr:col>76</xdr:col>
      <xdr:colOff>114300</xdr:colOff>
      <xdr:row>98</xdr:row>
      <xdr:rowOff>85238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55353"/>
          <a:ext cx="889000" cy="3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57897</xdr:rowOff>
    </xdr:from>
    <xdr:to>
      <xdr:col>71</xdr:col>
      <xdr:colOff>177800</xdr:colOff>
      <xdr:row>98</xdr:row>
      <xdr:rowOff>85238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59997"/>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68720</xdr:rowOff>
    </xdr:from>
    <xdr:to>
      <xdr:col>85</xdr:col>
      <xdr:colOff>177800</xdr:colOff>
      <xdr:row>98</xdr:row>
      <xdr:rowOff>170320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155097</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15985</xdr:rowOff>
    </xdr:from>
    <xdr:to>
      <xdr:col>81</xdr:col>
      <xdr:colOff>101600</xdr:colOff>
      <xdr:row>98</xdr:row>
      <xdr:rowOff>117585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108712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2453</xdr:rowOff>
    </xdr:from>
    <xdr:to>
      <xdr:col>76</xdr:col>
      <xdr:colOff>165100</xdr:colOff>
      <xdr:row>98</xdr:row>
      <xdr:rowOff>104053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95180</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89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34438</xdr:rowOff>
    </xdr:from>
    <xdr:to>
      <xdr:col>72</xdr:col>
      <xdr:colOff>38100</xdr:colOff>
      <xdr:row>98</xdr:row>
      <xdr:rowOff>136038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127165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2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7097</xdr:rowOff>
    </xdr:from>
    <xdr:to>
      <xdr:col>67</xdr:col>
      <xdr:colOff>101600</xdr:colOff>
      <xdr:row>98</xdr:row>
      <xdr:rowOff>108697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0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99824</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0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39497</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2604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39497</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72604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160147</xdr:rowOff>
    </xdr:from>
    <xdr:to>
      <xdr:col>107</xdr:col>
      <xdr:colOff>101600</xdr:colOff>
      <xdr:row>39</xdr:row>
      <xdr:rowOff>90297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81424</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77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138031</xdr:rowOff>
    </xdr:from>
    <xdr:to>
      <xdr:col>116</xdr:col>
      <xdr:colOff>63500</xdr:colOff>
      <xdr:row>58</xdr:row>
      <xdr:rowOff>138419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2131"/>
          <a:ext cx="8382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137688</xdr:rowOff>
    </xdr:from>
    <xdr:to>
      <xdr:col>111</xdr:col>
      <xdr:colOff>177800</xdr:colOff>
      <xdr:row>58</xdr:row>
      <xdr:rowOff>138031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1788"/>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136362</xdr:rowOff>
    </xdr:from>
    <xdr:to>
      <xdr:col>107</xdr:col>
      <xdr:colOff>50800</xdr:colOff>
      <xdr:row>58</xdr:row>
      <xdr:rowOff>137688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0462"/>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135791</xdr:rowOff>
    </xdr:from>
    <xdr:to>
      <xdr:col>102</xdr:col>
      <xdr:colOff>114300</xdr:colOff>
      <xdr:row>58</xdr:row>
      <xdr:rowOff>136362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989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87619</xdr:rowOff>
    </xdr:from>
    <xdr:to>
      <xdr:col>116</xdr:col>
      <xdr:colOff>114300</xdr:colOff>
      <xdr:row>59</xdr:row>
      <xdr:rowOff>17769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87231</xdr:rowOff>
    </xdr:from>
    <xdr:to>
      <xdr:col>112</xdr:col>
      <xdr:colOff>38100</xdr:colOff>
      <xdr:row>59</xdr:row>
      <xdr:rowOff>17381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8508</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24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86888</xdr:rowOff>
    </xdr:from>
    <xdr:to>
      <xdr:col>107</xdr:col>
      <xdr:colOff>101600</xdr:colOff>
      <xdr:row>59</xdr:row>
      <xdr:rowOff>17038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8165</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23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85562</xdr:rowOff>
    </xdr:from>
    <xdr:to>
      <xdr:col>102</xdr:col>
      <xdr:colOff>165100</xdr:colOff>
      <xdr:row>59</xdr:row>
      <xdr:rowOff>15712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6839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22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84991</xdr:rowOff>
    </xdr:from>
    <xdr:to>
      <xdr:col>98</xdr:col>
      <xdr:colOff>38100</xdr:colOff>
      <xdr:row>59</xdr:row>
      <xdr:rowOff>15141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6268</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21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44107</xdr:rowOff>
    </xdr:from>
    <xdr:to>
      <xdr:col>116</xdr:col>
      <xdr:colOff>63500</xdr:colOff>
      <xdr:row>75</xdr:row>
      <xdr:rowOff>64148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02857"/>
          <a:ext cx="8382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64148</xdr:rowOff>
    </xdr:from>
    <xdr:to>
      <xdr:col>111</xdr:col>
      <xdr:colOff>177800</xdr:colOff>
      <xdr:row>76</xdr:row>
      <xdr:rowOff>41211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22898"/>
          <a:ext cx="889000" cy="14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41211</xdr:rowOff>
    </xdr:from>
    <xdr:to>
      <xdr:col>107</xdr:col>
      <xdr:colOff>50800</xdr:colOff>
      <xdr:row>77</xdr:row>
      <xdr:rowOff>8407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71411"/>
          <a:ext cx="889000" cy="13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8407</xdr:rowOff>
    </xdr:from>
    <xdr:to>
      <xdr:col>102</xdr:col>
      <xdr:colOff>114300</xdr:colOff>
      <xdr:row>77</xdr:row>
      <xdr:rowOff>129527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210057"/>
          <a:ext cx="889000" cy="1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164757</xdr:rowOff>
    </xdr:from>
    <xdr:to>
      <xdr:col>116</xdr:col>
      <xdr:colOff>114300</xdr:colOff>
      <xdr:row>75</xdr:row>
      <xdr:rowOff>94907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143184</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3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13348</xdr:rowOff>
    </xdr:from>
    <xdr:to>
      <xdr:col>112</xdr:col>
      <xdr:colOff>38100</xdr:colOff>
      <xdr:row>75</xdr:row>
      <xdr:rowOff>114948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106075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161861</xdr:rowOff>
    </xdr:from>
    <xdr:to>
      <xdr:col>107</xdr:col>
      <xdr:colOff>101600</xdr:colOff>
      <xdr:row>76</xdr:row>
      <xdr:rowOff>92011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2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83138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11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129057</xdr:rowOff>
    </xdr:from>
    <xdr:to>
      <xdr:col>102</xdr:col>
      <xdr:colOff>165100</xdr:colOff>
      <xdr:row>77</xdr:row>
      <xdr:rowOff>59207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1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50334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2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78727</xdr:rowOff>
    </xdr:from>
    <xdr:to>
      <xdr:col>98</xdr:col>
      <xdr:colOff>38100</xdr:colOff>
      <xdr:row>78</xdr:row>
      <xdr:rowOff>8877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7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常備消防業務やごみの中間処理業務などを一部事務組合で運営しているため、人件費は類似団体内平均値を大きく下回っている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ものの、会計年度任用職員の昇給等に伴う増、定年引上げに伴う退職者数の減などに伴い、対前年度比増となっている。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扶助費については、定額減税補足給付金が皆増、特定教育・保育施設及び特定地域型保育委託等事業扶助的委託料が増となったことが主な要因となっている。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また、公債費については、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新たに元金償還が開始となった額よりも償還が終了した額の方が上回ったことから微減となっているが、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新庁舎建設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おける本体工事分の元金償還が控えている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加え、今後も老朽化した公共施設の更新等における地方債の借入に伴う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公債費の増大は明らかであることから、財政を圧迫させないよう注視していく必要がある。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埼玉県志木市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76,153
73,771
9.05
30,172,697
28,235,867
1,906,155
16,123,898
22,377,707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1168</xdr:rowOff>
    </xdr:from>
    <xdr:to>
      <xdr:col>24</xdr:col>
      <xdr:colOff>63500</xdr:colOff>
      <xdr:row>38</xdr:row>
      <xdr:rowOff>10313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5162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133757</xdr:rowOff>
    </xdr:from>
    <xdr:to>
      <xdr:col>19</xdr:col>
      <xdr:colOff>177800</xdr:colOff>
      <xdr:row>38</xdr:row>
      <xdr:rowOff>1168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77407"/>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81178</xdr:rowOff>
    </xdr:from>
    <xdr:to>
      <xdr:col>15</xdr:col>
      <xdr:colOff>50800</xdr:colOff>
      <xdr:row>37</xdr:row>
      <xdr:rowOff>133757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24828"/>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81178</xdr:rowOff>
    </xdr:from>
    <xdr:to>
      <xdr:col>10</xdr:col>
      <xdr:colOff>114300</xdr:colOff>
      <xdr:row>37</xdr:row>
      <xdr:rowOff>101752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42482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130963</xdr:rowOff>
    </xdr:from>
    <xdr:to>
      <xdr:col>24</xdr:col>
      <xdr:colOff>114300</xdr:colOff>
      <xdr:row>38</xdr:row>
      <xdr:rowOff>61113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47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45890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121819</xdr:rowOff>
    </xdr:from>
    <xdr:to>
      <xdr:col>20</xdr:col>
      <xdr:colOff>38100</xdr:colOff>
      <xdr:row>38</xdr:row>
      <xdr:rowOff>51969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43095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82957</xdr:rowOff>
    </xdr:from>
    <xdr:to>
      <xdr:col>15</xdr:col>
      <xdr:colOff>101600</xdr:colOff>
      <xdr:row>38</xdr:row>
      <xdr:rowOff>13106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266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4233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1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30378</xdr:rowOff>
    </xdr:from>
    <xdr:to>
      <xdr:col>10</xdr:col>
      <xdr:colOff>165100</xdr:colOff>
      <xdr:row>37</xdr:row>
      <xdr:rowOff>131978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123105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6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50952</xdr:rowOff>
    </xdr:from>
    <xdr:to>
      <xdr:col>6</xdr:col>
      <xdr:colOff>38100</xdr:colOff>
      <xdr:row>37</xdr:row>
      <xdr:rowOff>152552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143680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8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109956</xdr:rowOff>
    </xdr:from>
    <xdr:to>
      <xdr:col>24</xdr:col>
      <xdr:colOff>63500</xdr:colOff>
      <xdr:row>57</xdr:row>
      <xdr:rowOff>149516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82606"/>
          <a:ext cx="838200" cy="3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17132</xdr:rowOff>
    </xdr:from>
    <xdr:to>
      <xdr:col>19</xdr:col>
      <xdr:colOff>177800</xdr:colOff>
      <xdr:row>57</xdr:row>
      <xdr:rowOff>109956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18332"/>
          <a:ext cx="889000" cy="26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17132</xdr:rowOff>
    </xdr:from>
    <xdr:to>
      <xdr:col>15</xdr:col>
      <xdr:colOff>50800</xdr:colOff>
      <xdr:row>56</xdr:row>
      <xdr:rowOff>46451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18332"/>
          <a:ext cx="889000" cy="2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83059</xdr:rowOff>
    </xdr:from>
    <xdr:to>
      <xdr:col>10</xdr:col>
      <xdr:colOff>114300</xdr:colOff>
      <xdr:row>56</xdr:row>
      <xdr:rowOff>46451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69909"/>
          <a:ext cx="889000" cy="47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98716</xdr:rowOff>
    </xdr:from>
    <xdr:to>
      <xdr:col>24</xdr:col>
      <xdr:colOff>114300</xdr:colOff>
      <xdr:row>58</xdr:row>
      <xdr:rowOff>28866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13643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59156</xdr:rowOff>
    </xdr:from>
    <xdr:to>
      <xdr:col>20</xdr:col>
      <xdr:colOff>38100</xdr:colOff>
      <xdr:row>57</xdr:row>
      <xdr:rowOff>160756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151883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2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137782</xdr:rowOff>
    </xdr:from>
    <xdr:to>
      <xdr:col>15</xdr:col>
      <xdr:colOff>101600</xdr:colOff>
      <xdr:row>56</xdr:row>
      <xdr:rowOff>67932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6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84459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34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167101</xdr:rowOff>
    </xdr:from>
    <xdr:to>
      <xdr:col>10</xdr:col>
      <xdr:colOff>165100</xdr:colOff>
      <xdr:row>56</xdr:row>
      <xdr:rowOff>97251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113778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3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32259</xdr:rowOff>
    </xdr:from>
    <xdr:to>
      <xdr:col>6</xdr:col>
      <xdr:colOff>38100</xdr:colOff>
      <xdr:row>53</xdr:row>
      <xdr:rowOff>133859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1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150386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9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113457</xdr:rowOff>
    </xdr:from>
    <xdr:to>
      <xdr:col>24</xdr:col>
      <xdr:colOff>63500</xdr:colOff>
      <xdr:row>77</xdr:row>
      <xdr:rowOff>27933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43657"/>
          <a:ext cx="838200" cy="8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27933</xdr:rowOff>
    </xdr:from>
    <xdr:to>
      <xdr:col>19</xdr:col>
      <xdr:colOff>177800</xdr:colOff>
      <xdr:row>77</xdr:row>
      <xdr:rowOff>68752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29583"/>
          <a:ext cx="889000" cy="4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37361</xdr:rowOff>
    </xdr:from>
    <xdr:to>
      <xdr:col>15</xdr:col>
      <xdr:colOff>50800</xdr:colOff>
      <xdr:row>77</xdr:row>
      <xdr:rowOff>68752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39011"/>
          <a:ext cx="889000" cy="3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37361</xdr:rowOff>
    </xdr:from>
    <xdr:to>
      <xdr:col>10</xdr:col>
      <xdr:colOff>114300</xdr:colOff>
      <xdr:row>78</xdr:row>
      <xdr:rowOff>114782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39011"/>
          <a:ext cx="889000" cy="24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62657</xdr:rowOff>
    </xdr:from>
    <xdr:to>
      <xdr:col>24</xdr:col>
      <xdr:colOff>114300</xdr:colOff>
      <xdr:row>76</xdr:row>
      <xdr:rowOff>164257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9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41084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7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148583</xdr:rowOff>
    </xdr:from>
    <xdr:to>
      <xdr:col>20</xdr:col>
      <xdr:colOff>38100</xdr:colOff>
      <xdr:row>77</xdr:row>
      <xdr:rowOff>78733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7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69860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7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17952</xdr:rowOff>
    </xdr:from>
    <xdr:to>
      <xdr:col>15</xdr:col>
      <xdr:colOff>101600</xdr:colOff>
      <xdr:row>77</xdr:row>
      <xdr:rowOff>119552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1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110679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1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158011</xdr:rowOff>
    </xdr:from>
    <xdr:to>
      <xdr:col>10</xdr:col>
      <xdr:colOff>165100</xdr:colOff>
      <xdr:row>77</xdr:row>
      <xdr:rowOff>88161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8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79288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80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63982</xdr:rowOff>
    </xdr:from>
    <xdr:to>
      <xdr:col>6</xdr:col>
      <xdr:colOff>38100</xdr:colOff>
      <xdr:row>78</xdr:row>
      <xdr:rowOff>165582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156709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2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117252</xdr:rowOff>
    </xdr:from>
    <xdr:to>
      <xdr:col>24</xdr:col>
      <xdr:colOff>63500</xdr:colOff>
      <xdr:row>98</xdr:row>
      <xdr:rowOff>125096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19352"/>
          <a:ext cx="838200" cy="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114494</xdr:rowOff>
    </xdr:from>
    <xdr:to>
      <xdr:col>19</xdr:col>
      <xdr:colOff>177800</xdr:colOff>
      <xdr:row>98</xdr:row>
      <xdr:rowOff>117252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6594"/>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110897</xdr:rowOff>
    </xdr:from>
    <xdr:to>
      <xdr:col>15</xdr:col>
      <xdr:colOff>50800</xdr:colOff>
      <xdr:row>98</xdr:row>
      <xdr:rowOff>114494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12997"/>
          <a:ext cx="889000" cy="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110897</xdr:rowOff>
    </xdr:from>
    <xdr:to>
      <xdr:col>10</xdr:col>
      <xdr:colOff>114300</xdr:colOff>
      <xdr:row>98</xdr:row>
      <xdr:rowOff>136279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2997"/>
          <a:ext cx="889000" cy="2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74296</xdr:rowOff>
    </xdr:from>
    <xdr:to>
      <xdr:col>24</xdr:col>
      <xdr:colOff>114300</xdr:colOff>
      <xdr:row>99</xdr:row>
      <xdr:rowOff>4446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160673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66452</xdr:rowOff>
    </xdr:from>
    <xdr:to>
      <xdr:col>20</xdr:col>
      <xdr:colOff>38100</xdr:colOff>
      <xdr:row>98</xdr:row>
      <xdr:rowOff>168052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159179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63694</xdr:rowOff>
    </xdr:from>
    <xdr:to>
      <xdr:col>15</xdr:col>
      <xdr:colOff>101600</xdr:colOff>
      <xdr:row>98</xdr:row>
      <xdr:rowOff>165294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156421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60097</xdr:rowOff>
    </xdr:from>
    <xdr:to>
      <xdr:col>10</xdr:col>
      <xdr:colOff>165100</xdr:colOff>
      <xdr:row>98</xdr:row>
      <xdr:rowOff>161697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152824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85479</xdr:rowOff>
    </xdr:from>
    <xdr:to>
      <xdr:col>6</xdr:col>
      <xdr:colOff>38100</xdr:colOff>
      <xdr:row>99</xdr:row>
      <xdr:rowOff>15629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8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6756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8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10160</xdr:rowOff>
    </xdr:from>
    <xdr:to>
      <xdr:col>55</xdr:col>
      <xdr:colOff>0</xdr:colOff>
      <xdr:row>39</xdr:row>
      <xdr:rowOff>11303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9671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11303</xdr:rowOff>
    </xdr:from>
    <xdr:to>
      <xdr:col>50</xdr:col>
      <xdr:colOff>114300</xdr:colOff>
      <xdr:row>39</xdr:row>
      <xdr:rowOff>12446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9785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12446</xdr:rowOff>
    </xdr:from>
    <xdr:to>
      <xdr:col>45</xdr:col>
      <xdr:colOff>177800</xdr:colOff>
      <xdr:row>39</xdr:row>
      <xdr:rowOff>13335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98996"/>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13335</xdr:rowOff>
    </xdr:from>
    <xdr:to>
      <xdr:col>41</xdr:col>
      <xdr:colOff>50800</xdr:colOff>
      <xdr:row>39</xdr:row>
      <xdr:rowOff>18415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99885"/>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130810</xdr:rowOff>
    </xdr:from>
    <xdr:to>
      <xdr:col>55</xdr:col>
      <xdr:colOff>50800</xdr:colOff>
      <xdr:row>39</xdr:row>
      <xdr:rowOff>60960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131953</xdr:rowOff>
    </xdr:from>
    <xdr:to>
      <xdr:col>50</xdr:col>
      <xdr:colOff>165100</xdr:colOff>
      <xdr:row>39</xdr:row>
      <xdr:rowOff>62103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53230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3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133096</xdr:rowOff>
    </xdr:from>
    <xdr:to>
      <xdr:col>46</xdr:col>
      <xdr:colOff>38100</xdr:colOff>
      <xdr:row>39</xdr:row>
      <xdr:rowOff>63246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54373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40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133985</xdr:rowOff>
    </xdr:from>
    <xdr:to>
      <xdr:col>41</xdr:col>
      <xdr:colOff>101600</xdr:colOff>
      <xdr:row>39</xdr:row>
      <xdr:rowOff>64135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55262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41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139065</xdr:rowOff>
    </xdr:from>
    <xdr:to>
      <xdr:col>36</xdr:col>
      <xdr:colOff>165100</xdr:colOff>
      <xdr:row>39</xdr:row>
      <xdr:rowOff>69215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60342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46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23495</xdr:rowOff>
    </xdr:from>
    <xdr:to>
      <xdr:col>55</xdr:col>
      <xdr:colOff>0</xdr:colOff>
      <xdr:row>59</xdr:row>
      <xdr:rowOff>23952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3904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18466</xdr:rowOff>
    </xdr:from>
    <xdr:to>
      <xdr:col>50</xdr:col>
      <xdr:colOff>114300</xdr:colOff>
      <xdr:row>59</xdr:row>
      <xdr:rowOff>23952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134016"/>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18466</xdr:rowOff>
    </xdr:from>
    <xdr:to>
      <xdr:col>45</xdr:col>
      <xdr:colOff>177800</xdr:colOff>
      <xdr:row>59</xdr:row>
      <xdr:rowOff>27343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34016"/>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27229</xdr:rowOff>
    </xdr:from>
    <xdr:to>
      <xdr:col>41</xdr:col>
      <xdr:colOff>50800</xdr:colOff>
      <xdr:row>59</xdr:row>
      <xdr:rowOff>27343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4277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144145</xdr:rowOff>
    </xdr:from>
    <xdr:to>
      <xdr:col>55</xdr:col>
      <xdr:colOff>50800</xdr:colOff>
      <xdr:row>59</xdr:row>
      <xdr:rowOff>74295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59072</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10003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144602</xdr:rowOff>
    </xdr:from>
    <xdr:to>
      <xdr:col>50</xdr:col>
      <xdr:colOff>165100</xdr:colOff>
      <xdr:row>59</xdr:row>
      <xdr:rowOff>74752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65879</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81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139116</xdr:rowOff>
    </xdr:from>
    <xdr:to>
      <xdr:col>46</xdr:col>
      <xdr:colOff>38100</xdr:colOff>
      <xdr:row>59</xdr:row>
      <xdr:rowOff>69266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8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60393</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75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147993</xdr:rowOff>
    </xdr:from>
    <xdr:to>
      <xdr:col>41</xdr:col>
      <xdr:colOff>101600</xdr:colOff>
      <xdr:row>59</xdr:row>
      <xdr:rowOff>78143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9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69270</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8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147879</xdr:rowOff>
    </xdr:from>
    <xdr:to>
      <xdr:col>36</xdr:col>
      <xdr:colOff>165100</xdr:colOff>
      <xdr:row>59</xdr:row>
      <xdr:rowOff>78029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9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69156</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84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93180</xdr:rowOff>
    </xdr:from>
    <xdr:to>
      <xdr:col>55</xdr:col>
      <xdr:colOff>0</xdr:colOff>
      <xdr:row>78</xdr:row>
      <xdr:rowOff>152806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66280"/>
          <a:ext cx="8382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56490</xdr:rowOff>
    </xdr:from>
    <xdr:to>
      <xdr:col>50</xdr:col>
      <xdr:colOff>114300</xdr:colOff>
      <xdr:row>78</xdr:row>
      <xdr:rowOff>93180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29590"/>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46279</xdr:rowOff>
    </xdr:from>
    <xdr:to>
      <xdr:col>45</xdr:col>
      <xdr:colOff>177800</xdr:colOff>
      <xdr:row>78</xdr:row>
      <xdr:rowOff>56490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19379"/>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46279</xdr:rowOff>
    </xdr:from>
    <xdr:to>
      <xdr:col>41</xdr:col>
      <xdr:colOff>50800</xdr:colOff>
      <xdr:row>78</xdr:row>
      <xdr:rowOff>55956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19379"/>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102006</xdr:rowOff>
    </xdr:from>
    <xdr:to>
      <xdr:col>55</xdr:col>
      <xdr:colOff>50800</xdr:colOff>
      <xdr:row>79</xdr:row>
      <xdr:rowOff>32156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7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16933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42380</xdr:rowOff>
    </xdr:from>
    <xdr:to>
      <xdr:col>50</xdr:col>
      <xdr:colOff>165100</xdr:colOff>
      <xdr:row>78</xdr:row>
      <xdr:rowOff>143980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1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135107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0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5690</xdr:rowOff>
    </xdr:from>
    <xdr:to>
      <xdr:col>46</xdr:col>
      <xdr:colOff>38100</xdr:colOff>
      <xdr:row>78</xdr:row>
      <xdr:rowOff>107290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98417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7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166929</xdr:rowOff>
    </xdr:from>
    <xdr:to>
      <xdr:col>41</xdr:col>
      <xdr:colOff>101600</xdr:colOff>
      <xdr:row>78</xdr:row>
      <xdr:rowOff>97079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88206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6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5156</xdr:rowOff>
    </xdr:from>
    <xdr:to>
      <xdr:col>36</xdr:col>
      <xdr:colOff>165100</xdr:colOff>
      <xdr:row>78</xdr:row>
      <xdr:rowOff>106756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7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97883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7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110496</xdr:rowOff>
    </xdr:from>
    <xdr:to>
      <xdr:col>55</xdr:col>
      <xdr:colOff>0</xdr:colOff>
      <xdr:row>98</xdr:row>
      <xdr:rowOff>122365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912596"/>
          <a:ext cx="8382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122365</xdr:rowOff>
    </xdr:from>
    <xdr:to>
      <xdr:col>50</xdr:col>
      <xdr:colOff>114300</xdr:colOff>
      <xdr:row>98</xdr:row>
      <xdr:rowOff>138119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924465"/>
          <a:ext cx="889000" cy="1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138119</xdr:rowOff>
    </xdr:from>
    <xdr:to>
      <xdr:col>45</xdr:col>
      <xdr:colOff>177800</xdr:colOff>
      <xdr:row>98</xdr:row>
      <xdr:rowOff>148406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40219"/>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141567</xdr:rowOff>
    </xdr:from>
    <xdr:to>
      <xdr:col>41</xdr:col>
      <xdr:colOff>50800</xdr:colOff>
      <xdr:row>98</xdr:row>
      <xdr:rowOff>148406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943667"/>
          <a:ext cx="889000" cy="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59696</xdr:rowOff>
    </xdr:from>
    <xdr:to>
      <xdr:col>55</xdr:col>
      <xdr:colOff>50800</xdr:colOff>
      <xdr:row>98</xdr:row>
      <xdr:rowOff>161296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6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38123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4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71565</xdr:rowOff>
    </xdr:from>
    <xdr:to>
      <xdr:col>50</xdr:col>
      <xdr:colOff>165100</xdr:colOff>
      <xdr:row>99</xdr:row>
      <xdr:rowOff>1715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164292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6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87319</xdr:rowOff>
    </xdr:from>
    <xdr:to>
      <xdr:col>46</xdr:col>
      <xdr:colOff>38100</xdr:colOff>
      <xdr:row>99</xdr:row>
      <xdr:rowOff>17469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8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8596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8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97606</xdr:rowOff>
    </xdr:from>
    <xdr:to>
      <xdr:col>41</xdr:col>
      <xdr:colOff>101600</xdr:colOff>
      <xdr:row>99</xdr:row>
      <xdr:rowOff>27756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18883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90767</xdr:rowOff>
    </xdr:from>
    <xdr:to>
      <xdr:col>36</xdr:col>
      <xdr:colOff>165100</xdr:colOff>
      <xdr:row>99</xdr:row>
      <xdr:rowOff>20917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9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12044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8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130499</xdr:rowOff>
    </xdr:from>
    <xdr:to>
      <xdr:col>85</xdr:col>
      <xdr:colOff>127000</xdr:colOff>
      <xdr:row>37</xdr:row>
      <xdr:rowOff>158064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74149"/>
          <a:ext cx="838200" cy="2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141338</xdr:rowOff>
    </xdr:from>
    <xdr:to>
      <xdr:col>81</xdr:col>
      <xdr:colOff>50800</xdr:colOff>
      <xdr:row>37</xdr:row>
      <xdr:rowOff>158064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84988"/>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141338</xdr:rowOff>
    </xdr:from>
    <xdr:to>
      <xdr:col>76</xdr:col>
      <xdr:colOff>114300</xdr:colOff>
      <xdr:row>37</xdr:row>
      <xdr:rowOff>149758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84988"/>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149758</xdr:rowOff>
    </xdr:from>
    <xdr:to>
      <xdr:col>71</xdr:col>
      <xdr:colOff>177800</xdr:colOff>
      <xdr:row>38</xdr:row>
      <xdr:rowOff>959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93408"/>
          <a:ext cx="889000" cy="2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79699</xdr:rowOff>
    </xdr:from>
    <xdr:to>
      <xdr:col>85</xdr:col>
      <xdr:colOff>177800</xdr:colOff>
      <xdr:row>38</xdr:row>
      <xdr:rowOff>9849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2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166076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3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107264</xdr:rowOff>
    </xdr:from>
    <xdr:to>
      <xdr:col>81</xdr:col>
      <xdr:colOff>101600</xdr:colOff>
      <xdr:row>38</xdr:row>
      <xdr:rowOff>37415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509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28541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4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90538</xdr:rowOff>
    </xdr:from>
    <xdr:to>
      <xdr:col>76</xdr:col>
      <xdr:colOff>165100</xdr:colOff>
      <xdr:row>38</xdr:row>
      <xdr:rowOff>20689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41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11816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2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98958</xdr:rowOff>
    </xdr:from>
    <xdr:to>
      <xdr:col>72</xdr:col>
      <xdr:colOff>38100</xdr:colOff>
      <xdr:row>38</xdr:row>
      <xdr:rowOff>29108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20235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3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121609</xdr:rowOff>
    </xdr:from>
    <xdr:to>
      <xdr:col>67</xdr:col>
      <xdr:colOff>101600</xdr:colOff>
      <xdr:row>38</xdr:row>
      <xdr:rowOff>51759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6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42886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5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51778</xdr:rowOff>
    </xdr:from>
    <xdr:to>
      <xdr:col>85</xdr:col>
      <xdr:colOff>127000</xdr:colOff>
      <xdr:row>58</xdr:row>
      <xdr:rowOff>103569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95878"/>
          <a:ext cx="838200" cy="5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52362</xdr:rowOff>
    </xdr:from>
    <xdr:to>
      <xdr:col>81</xdr:col>
      <xdr:colOff>50800</xdr:colOff>
      <xdr:row>58</xdr:row>
      <xdr:rowOff>103569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96462"/>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52362</xdr:rowOff>
    </xdr:from>
    <xdr:to>
      <xdr:col>76</xdr:col>
      <xdr:colOff>114300</xdr:colOff>
      <xdr:row>58</xdr:row>
      <xdr:rowOff>77101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96462"/>
          <a:ext cx="889000" cy="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103874</xdr:rowOff>
    </xdr:from>
    <xdr:to>
      <xdr:col>71</xdr:col>
      <xdr:colOff>177800</xdr:colOff>
      <xdr:row>58</xdr:row>
      <xdr:rowOff>77101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76524"/>
          <a:ext cx="889000" cy="14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978</xdr:rowOff>
    </xdr:from>
    <xdr:to>
      <xdr:col>85</xdr:col>
      <xdr:colOff>177800</xdr:colOff>
      <xdr:row>58</xdr:row>
      <xdr:rowOff>102578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4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150855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2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52769</xdr:rowOff>
    </xdr:from>
    <xdr:to>
      <xdr:col>81</xdr:col>
      <xdr:colOff>101600</xdr:colOff>
      <xdr:row>58</xdr:row>
      <xdr:rowOff>154369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145496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8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1562</xdr:rowOff>
    </xdr:from>
    <xdr:to>
      <xdr:col>76</xdr:col>
      <xdr:colOff>165100</xdr:colOff>
      <xdr:row>58</xdr:row>
      <xdr:rowOff>103162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94289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3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26301</xdr:rowOff>
    </xdr:from>
    <xdr:to>
      <xdr:col>72</xdr:col>
      <xdr:colOff>38100</xdr:colOff>
      <xdr:row>58</xdr:row>
      <xdr:rowOff>127901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119028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6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53074</xdr:rowOff>
    </xdr:from>
    <xdr:to>
      <xdr:col>67</xdr:col>
      <xdr:colOff>101600</xdr:colOff>
      <xdr:row>57</xdr:row>
      <xdr:rowOff>154674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145801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96538</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41088"/>
          <a:ext cx="8382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67614</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12164"/>
          <a:ext cx="889000" cy="3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45738</xdr:rowOff>
    </xdr:from>
    <xdr:to>
      <xdr:col>85</xdr:col>
      <xdr:colOff>177800</xdr:colOff>
      <xdr:row>79</xdr:row>
      <xdr:rowOff>147338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16814</xdr:rowOff>
    </xdr:from>
    <xdr:to>
      <xdr:col>67</xdr:col>
      <xdr:colOff>101600</xdr:colOff>
      <xdr:row>79</xdr:row>
      <xdr:rowOff>118414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134941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33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70789</xdr:rowOff>
    </xdr:from>
    <xdr:to>
      <xdr:col>85</xdr:col>
      <xdr:colOff>127000</xdr:colOff>
      <xdr:row>97</xdr:row>
      <xdr:rowOff>70917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01439"/>
          <a:ext cx="8382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70408</xdr:rowOff>
    </xdr:from>
    <xdr:to>
      <xdr:col>81</xdr:col>
      <xdr:colOff>50800</xdr:colOff>
      <xdr:row>97</xdr:row>
      <xdr:rowOff>70789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70105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70408</xdr:rowOff>
    </xdr:from>
    <xdr:to>
      <xdr:col>76</xdr:col>
      <xdr:colOff>114300</xdr:colOff>
      <xdr:row>97</xdr:row>
      <xdr:rowOff>94996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01058"/>
          <a:ext cx="889000" cy="2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88760</xdr:rowOff>
    </xdr:from>
    <xdr:to>
      <xdr:col>71</xdr:col>
      <xdr:colOff>177800</xdr:colOff>
      <xdr:row>97</xdr:row>
      <xdr:rowOff>94996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19410"/>
          <a:ext cx="889000" cy="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20117</xdr:rowOff>
    </xdr:from>
    <xdr:to>
      <xdr:col>85</xdr:col>
      <xdr:colOff>177800</xdr:colOff>
      <xdr:row>97</xdr:row>
      <xdr:rowOff>121717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169994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2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19989</xdr:rowOff>
    </xdr:from>
    <xdr:to>
      <xdr:col>81</xdr:col>
      <xdr:colOff>101600</xdr:colOff>
      <xdr:row>97</xdr:row>
      <xdr:rowOff>121589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5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112716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4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19608</xdr:rowOff>
    </xdr:from>
    <xdr:to>
      <xdr:col>76</xdr:col>
      <xdr:colOff>165100</xdr:colOff>
      <xdr:row>97</xdr:row>
      <xdr:rowOff>121208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112335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4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44196</xdr:rowOff>
    </xdr:from>
    <xdr:to>
      <xdr:col>72</xdr:col>
      <xdr:colOff>38100</xdr:colOff>
      <xdr:row>97</xdr:row>
      <xdr:rowOff>145796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7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136923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6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37960</xdr:rowOff>
    </xdr:from>
    <xdr:to>
      <xdr:col>67</xdr:col>
      <xdr:colOff>101600</xdr:colOff>
      <xdr:row>97</xdr:row>
      <xdr:rowOff>139560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130687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6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総務費については、志木市民会館解体工事費が増となったものの、公共施設安心安全化基金積立金の減や市民会館及び市民体育館再整備実施設計委託料が皆減となったことにより対前年度比減となっている。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定額減税補足給付金及び当該事業に伴う委託料の皆増、特定教育・保育施設及び特定地域型保育委託等事業扶助的委託料の増などにより対前年度比増となっているものの、類似団体平均を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商工費については、中心市街地活性化事業費補助金が皆増となったものの、プレミアム付商品券事業補助金や鯉のぼり支柱・基礎設置工事費が皆減となったことにより対前年度比減となっている。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消防費については、朝霞地区一部事務組合（広域消防）負担金の増及び志木市消防団第３分団車庫新築工事費が皆増となったことにより対前年度比増となっている。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小中学校給食費無償化事業補助金、宗岡第三小学校用地取得費、志木小学校等複合施設（生涯学習棟）屋上防水工事費、秋ケ瀬スポーツセンター建替工事設計業務委託料が皆増となったことなどが要因となり対前年度比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埼玉県志木市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1,691,713</a:t>
          </a:r>
          <a:r>
            <a:rPr kumimoji="1" lang="ja-JP" altLang="en-US" sz="1300">
              <a:latin typeface="ＭＳ ゴシック" pitchFamily="49" charset="-128"/>
              <a:ea typeface="ＭＳ ゴシック" pitchFamily="49" charset="-128"/>
            </a:rPr>
            <a:t>千円であった実質収支が、</a:t>
          </a:r>
          <a:r>
            <a:rPr lang="ja-JP" altLang="en-US" sz="1300">
              <a:latin typeface="ＭＳ ゴシック" panose="020B0609070205080204" pitchFamily="49" charset="-128"/>
              <a:ea typeface="ＭＳ ゴシック" panose="020B0609070205080204" pitchFamily="49" charset="-128"/>
            </a:rPr>
            <a:t>地方交付税が増（</a:t>
          </a:r>
          <a:r>
            <a:rPr lang="en-US" altLang="ja-JP" sz="1300">
              <a:latin typeface="ＭＳ ゴシック" panose="020B0609070205080204" pitchFamily="49" charset="-128"/>
              <a:ea typeface="ＭＳ ゴシック" panose="020B0609070205080204" pitchFamily="49" charset="-128"/>
            </a:rPr>
            <a:t>2</a:t>
          </a:r>
          <a:r>
            <a:rPr lang="ja-JP" altLang="en-US" sz="1300">
              <a:latin typeface="ＭＳ ゴシック" panose="020B0609070205080204" pitchFamily="49" charset="-128"/>
              <a:ea typeface="ＭＳ ゴシック" panose="020B0609070205080204" pitchFamily="49" charset="-128"/>
            </a:rPr>
            <a:t>億 </a:t>
          </a:r>
          <a:r>
            <a:rPr lang="en-US" altLang="ja-JP" sz="1300">
              <a:latin typeface="ＭＳ ゴシック" panose="020B0609070205080204" pitchFamily="49" charset="-128"/>
              <a:ea typeface="ＭＳ ゴシック" panose="020B0609070205080204" pitchFamily="49" charset="-128"/>
            </a:rPr>
            <a:t>3,393</a:t>
          </a:r>
          <a:r>
            <a:rPr lang="ja-JP" altLang="en-US" sz="1300">
              <a:latin typeface="ＭＳ ゴシック" panose="020B0609070205080204" pitchFamily="49" charset="-128"/>
              <a:ea typeface="ＭＳ ゴシック" panose="020B0609070205080204" pitchFamily="49" charset="-128"/>
            </a:rPr>
            <a:t>万円）となったことなどにより、令和</a:t>
          </a:r>
          <a:r>
            <a:rPr lang="en-US" altLang="ja-JP" sz="1300">
              <a:latin typeface="ＭＳ ゴシック" panose="020B0609070205080204" pitchFamily="49" charset="-128"/>
              <a:ea typeface="ＭＳ ゴシック" panose="020B0609070205080204" pitchFamily="49" charset="-128"/>
            </a:rPr>
            <a:t>6</a:t>
          </a:r>
          <a:r>
            <a:rPr lang="ja-JP" altLang="en-US" sz="1300">
              <a:latin typeface="ＭＳ ゴシック" panose="020B0609070205080204" pitchFamily="49" charset="-128"/>
              <a:ea typeface="ＭＳ ゴシック" panose="020B0609070205080204" pitchFamily="49" charset="-128"/>
            </a:rPr>
            <a:t>年度は</a:t>
          </a:r>
          <a:r>
            <a:rPr lang="en-US" altLang="ja-JP" sz="1300">
              <a:latin typeface="ＭＳ ゴシック" panose="020B0609070205080204" pitchFamily="49" charset="-128"/>
              <a:ea typeface="ＭＳ ゴシック" panose="020B0609070205080204" pitchFamily="49" charset="-128"/>
            </a:rPr>
            <a:t>1,906,155</a:t>
          </a:r>
          <a:r>
            <a:rPr lang="ja-JP" altLang="en-US" sz="1300">
              <a:latin typeface="ＭＳ ゴシック" panose="020B0609070205080204" pitchFamily="49" charset="-128"/>
              <a:ea typeface="ＭＳ ゴシック" panose="020B0609070205080204" pitchFamily="49" charset="-128"/>
            </a:rPr>
            <a:t>千円となり、実質単年度収支も黒字となった。</a:t>
          </a:r>
          <a:endParaRPr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itchFamily="49" charset="-128"/>
              <a:ea typeface="ＭＳ ゴシック" pitchFamily="49"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単年度収支は、中期的に見てプラスマイナスゼロに収束することが市民サービスの提供の視点からも理想的であると考えられることから、今後についても適正な収支となるよう、健全な財政運営に努めていく。</a:t>
          </a:r>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埼玉県志木市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各会計とも黒字で推移しており、安定した決算状況であるといえる。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なお、一般会計については、今後、人口減少時代への突入と少子高齢化の加速に伴って市税等の減収が見込まれる一方で、高齢者福祉などに係る社会保障関係経費（扶助費など）の増加が確実に見込まれる。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あわせて、行政需要が多様化する一方で、将来的な労働人口の減少も懸念されることから、引き続き事務事業の見直しの中で、民間活力の導入や自治体ＤＸを推進することなどにより、経常経費の削減を図り、行政基盤の強化や行政運営の効率化を図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21" sqref="B21:AX21"/>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30172697</v>
      </c>
      <c r="BO4" s="436"/>
      <c r="BP4" s="436"/>
      <c r="BQ4" s="436"/>
      <c r="BR4" s="436"/>
      <c r="BS4" s="436"/>
      <c r="BT4" s="436"/>
      <c r="BU4" s="437"/>
      <c r="BV4" s="435">
        <v>29611140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11.8</v>
      </c>
      <c r="CU4" s="576"/>
      <c r="CV4" s="576"/>
      <c r="CW4" s="576"/>
      <c r="CX4" s="576"/>
      <c r="CY4" s="576"/>
      <c r="CZ4" s="576"/>
      <c r="DA4" s="577"/>
      <c r="DB4" s="575">
        <v>10.8</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28235867</v>
      </c>
      <c r="BO5" s="407"/>
      <c r="BP5" s="407"/>
      <c r="BQ5" s="407"/>
      <c r="BR5" s="407"/>
      <c r="BS5" s="407"/>
      <c r="BT5" s="407"/>
      <c r="BU5" s="408"/>
      <c r="BV5" s="406">
        <v>27831657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94.1</v>
      </c>
      <c r="CU5" s="404"/>
      <c r="CV5" s="404"/>
      <c r="CW5" s="404"/>
      <c r="CX5" s="404"/>
      <c r="CY5" s="404"/>
      <c r="CZ5" s="404"/>
      <c r="DA5" s="405"/>
      <c r="DB5" s="403">
        <v>94.9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1936830</v>
      </c>
      <c r="BO6" s="407"/>
      <c r="BP6" s="407"/>
      <c r="BQ6" s="407"/>
      <c r="BR6" s="407"/>
      <c r="BS6" s="407"/>
      <c r="BT6" s="407"/>
      <c r="BU6" s="408"/>
      <c r="BV6" s="406">
        <v>1779483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94.5</v>
      </c>
      <c r="CU6" s="550"/>
      <c r="CV6" s="550"/>
      <c r="CW6" s="550"/>
      <c r="CX6" s="550"/>
      <c r="CY6" s="550"/>
      <c r="CZ6" s="550"/>
      <c r="DA6" s="551"/>
      <c r="DB6" s="549">
        <v>96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30675</v>
      </c>
      <c r="BO7" s="407"/>
      <c r="BP7" s="407"/>
      <c r="BQ7" s="407"/>
      <c r="BR7" s="407"/>
      <c r="BS7" s="407"/>
      <c r="BT7" s="407"/>
      <c r="BU7" s="408"/>
      <c r="BV7" s="406">
        <v>87770</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16123898</v>
      </c>
      <c r="CU7" s="407"/>
      <c r="CV7" s="407"/>
      <c r="CW7" s="407"/>
      <c r="CX7" s="407"/>
      <c r="CY7" s="407"/>
      <c r="CZ7" s="407"/>
      <c r="DA7" s="408"/>
      <c r="DB7" s="406">
        <v>15670145</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1906155</v>
      </c>
      <c r="BO8" s="407"/>
      <c r="BP8" s="407"/>
      <c r="BQ8" s="407"/>
      <c r="BR8" s="407"/>
      <c r="BS8" s="407"/>
      <c r="BT8" s="407"/>
      <c r="BU8" s="408"/>
      <c r="BV8" s="406">
        <v>1691713</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0.79</v>
      </c>
      <c r="CU8" s="510"/>
      <c r="CV8" s="510"/>
      <c r="CW8" s="510"/>
      <c r="CX8" s="510"/>
      <c r="CY8" s="510"/>
      <c r="CZ8" s="510"/>
      <c r="DA8" s="511"/>
      <c r="DB8" s="509">
        <v>0.8</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75346</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214442</v>
      </c>
      <c r="BO9" s="407"/>
      <c r="BP9" s="407"/>
      <c r="BQ9" s="407"/>
      <c r="BR9" s="407"/>
      <c r="BS9" s="407"/>
      <c r="BT9" s="407"/>
      <c r="BU9" s="408"/>
      <c r="BV9" s="406">
        <v>-234600</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9.1</v>
      </c>
      <c r="CU9" s="404"/>
      <c r="CV9" s="404"/>
      <c r="CW9" s="404"/>
      <c r="CX9" s="404"/>
      <c r="CY9" s="404"/>
      <c r="CZ9" s="404"/>
      <c r="DA9" s="405"/>
      <c r="DB9" s="403">
        <v>9.1999999999999993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72676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133757</v>
      </c>
      <c r="BO10" s="407"/>
      <c r="BP10" s="407"/>
      <c r="BQ10" s="407"/>
      <c r="BR10" s="407"/>
      <c r="BS10" s="407"/>
      <c r="BT10" s="407"/>
      <c r="BU10" s="408"/>
      <c r="BV10" s="406">
        <v>62462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76153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73771</v>
      </c>
      <c r="S13" s="494"/>
      <c r="T13" s="494"/>
      <c r="U13" s="494"/>
      <c r="V13" s="495"/>
      <c r="W13" s="496" t="s">
        <v>131</v>
      </c>
      <c r="X13" s="392"/>
      <c r="Y13" s="392"/>
      <c r="Z13" s="392"/>
      <c r="AA13" s="392"/>
      <c r="AB13" s="393"/>
      <c r="AC13" s="359">
        <v>174</v>
      </c>
      <c r="AD13" s="360"/>
      <c r="AE13" s="360"/>
      <c r="AF13" s="360"/>
      <c r="AG13" s="361"/>
      <c r="AH13" s="359">
        <v>193</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348199</v>
      </c>
      <c r="BO13" s="407"/>
      <c r="BP13" s="407"/>
      <c r="BQ13" s="407"/>
      <c r="BR13" s="407"/>
      <c r="BS13" s="407"/>
      <c r="BT13" s="407"/>
      <c r="BU13" s="408"/>
      <c r="BV13" s="406">
        <v>-172138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2.4</v>
      </c>
      <c r="CU13" s="404"/>
      <c r="CV13" s="404"/>
      <c r="CW13" s="404"/>
      <c r="CX13" s="404"/>
      <c r="CY13" s="404"/>
      <c r="CZ13" s="404"/>
      <c r="DA13" s="405"/>
      <c r="DB13" s="403">
        <v>2.4</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76312</v>
      </c>
      <c r="S14" s="494"/>
      <c r="T14" s="494"/>
      <c r="U14" s="494"/>
      <c r="V14" s="495"/>
      <c r="W14" s="497"/>
      <c r="X14" s="395"/>
      <c r="Y14" s="395"/>
      <c r="Z14" s="395"/>
      <c r="AA14" s="395"/>
      <c r="AB14" s="396"/>
      <c r="AC14" s="486">
        <v>0.5</v>
      </c>
      <c r="AD14" s="487"/>
      <c r="AE14" s="487"/>
      <c r="AF14" s="487"/>
      <c r="AG14" s="488"/>
      <c r="AH14" s="486">
        <v>0.6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74115</v>
      </c>
      <c r="S15" s="494"/>
      <c r="T15" s="494"/>
      <c r="U15" s="494"/>
      <c r="V15" s="495"/>
      <c r="W15" s="496" t="s">
        <v>137</v>
      </c>
      <c r="X15" s="392"/>
      <c r="Y15" s="392"/>
      <c r="Z15" s="392"/>
      <c r="AA15" s="392"/>
      <c r="AB15" s="393"/>
      <c r="AC15" s="359">
        <v>6509</v>
      </c>
      <c r="AD15" s="360"/>
      <c r="AE15" s="360"/>
      <c r="AF15" s="360"/>
      <c r="AG15" s="361"/>
      <c r="AH15" s="359">
        <v>6974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10184905</v>
      </c>
      <c r="BO15" s="436"/>
      <c r="BP15" s="436"/>
      <c r="BQ15" s="436"/>
      <c r="BR15" s="436"/>
      <c r="BS15" s="436"/>
      <c r="BT15" s="436"/>
      <c r="BU15" s="437"/>
      <c r="BV15" s="435">
        <v>9946123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19.7</v>
      </c>
      <c r="AD16" s="487"/>
      <c r="AE16" s="487"/>
      <c r="AF16" s="487"/>
      <c r="AG16" s="488"/>
      <c r="AH16" s="486">
        <v>22.3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13209014</v>
      </c>
      <c r="BO16" s="407"/>
      <c r="BP16" s="407"/>
      <c r="BQ16" s="407"/>
      <c r="BR16" s="407"/>
      <c r="BS16" s="407"/>
      <c r="BT16" s="407"/>
      <c r="BU16" s="408"/>
      <c r="BV16" s="406">
        <v>12679648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26423</v>
      </c>
      <c r="AD17" s="360"/>
      <c r="AE17" s="360"/>
      <c r="AF17" s="360"/>
      <c r="AG17" s="361"/>
      <c r="AH17" s="359">
        <v>24137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13019025</v>
      </c>
      <c r="BO17" s="407"/>
      <c r="BP17" s="407"/>
      <c r="BQ17" s="407"/>
      <c r="BR17" s="407"/>
      <c r="BS17" s="407"/>
      <c r="BT17" s="407"/>
      <c r="BU17" s="408"/>
      <c r="BV17" s="406">
        <v>12688639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9.0500000000000007</v>
      </c>
      <c r="M18" s="459"/>
      <c r="N18" s="459"/>
      <c r="O18" s="459"/>
      <c r="P18" s="459"/>
      <c r="Q18" s="459"/>
      <c r="R18" s="460"/>
      <c r="S18" s="460"/>
      <c r="T18" s="460"/>
      <c r="U18" s="460"/>
      <c r="V18" s="461"/>
      <c r="W18" s="477"/>
      <c r="X18" s="478"/>
      <c r="Y18" s="478"/>
      <c r="Z18" s="478"/>
      <c r="AA18" s="478"/>
      <c r="AB18" s="502"/>
      <c r="AC18" s="376">
        <v>79.8</v>
      </c>
      <c r="AD18" s="377"/>
      <c r="AE18" s="377"/>
      <c r="AF18" s="377"/>
      <c r="AG18" s="462"/>
      <c r="AH18" s="376">
        <v>77.099999999999994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15692854</v>
      </c>
      <c r="BO18" s="407"/>
      <c r="BP18" s="407"/>
      <c r="BQ18" s="407"/>
      <c r="BR18" s="407"/>
      <c r="BS18" s="407"/>
      <c r="BT18" s="407"/>
      <c r="BU18" s="408"/>
      <c r="BV18" s="406">
        <v>15213956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8326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20923054</v>
      </c>
      <c r="BO19" s="407"/>
      <c r="BP19" s="407"/>
      <c r="BQ19" s="407"/>
      <c r="BR19" s="407"/>
      <c r="BS19" s="407"/>
      <c r="BT19" s="407"/>
      <c r="BU19" s="408"/>
      <c r="BV19" s="406">
        <v>20662520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32730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22377707</v>
      </c>
      <c r="BO22" s="436"/>
      <c r="BP22" s="436"/>
      <c r="BQ22" s="436"/>
      <c r="BR22" s="436"/>
      <c r="BS22" s="436"/>
      <c r="BT22" s="436"/>
      <c r="BU22" s="437"/>
      <c r="BV22" s="435">
        <v>22850713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11533712</v>
      </c>
      <c r="BO23" s="407"/>
      <c r="BP23" s="407"/>
      <c r="BQ23" s="407"/>
      <c r="BR23" s="407"/>
      <c r="BS23" s="407"/>
      <c r="BT23" s="407"/>
      <c r="BU23" s="408"/>
      <c r="BV23" s="406">
        <v>12220164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8680</v>
      </c>
      <c r="R24" s="360"/>
      <c r="S24" s="360"/>
      <c r="T24" s="360"/>
      <c r="U24" s="360"/>
      <c r="V24" s="361"/>
      <c r="W24" s="449"/>
      <c r="X24" s="386"/>
      <c r="Y24" s="387"/>
      <c r="Z24" s="362" t="s">
        <v>162</v>
      </c>
      <c r="AA24" s="363"/>
      <c r="AB24" s="363"/>
      <c r="AC24" s="363"/>
      <c r="AD24" s="363"/>
      <c r="AE24" s="363"/>
      <c r="AF24" s="363"/>
      <c r="AG24" s="364"/>
      <c r="AH24" s="359">
        <v>348</v>
      </c>
      <c r="AI24" s="360"/>
      <c r="AJ24" s="360"/>
      <c r="AK24" s="360"/>
      <c r="AL24" s="361"/>
      <c r="AM24" s="359">
        <v>1072536</v>
      </c>
      <c r="AN24" s="360"/>
      <c r="AO24" s="360"/>
      <c r="AP24" s="360"/>
      <c r="AQ24" s="360"/>
      <c r="AR24" s="361"/>
      <c r="AS24" s="359">
        <v>3082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13571092</v>
      </c>
      <c r="BO24" s="407"/>
      <c r="BP24" s="407"/>
      <c r="BQ24" s="407"/>
      <c r="BR24" s="407"/>
      <c r="BS24" s="407"/>
      <c r="BT24" s="407"/>
      <c r="BU24" s="408"/>
      <c r="BV24" s="406">
        <v>13273067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7640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5873970</v>
      </c>
      <c r="BO25" s="436"/>
      <c r="BP25" s="436"/>
      <c r="BQ25" s="436"/>
      <c r="BR25" s="436"/>
      <c r="BS25" s="436"/>
      <c r="BT25" s="436"/>
      <c r="BU25" s="437"/>
      <c r="BV25" s="435">
        <v>5518331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7220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4300</v>
      </c>
      <c r="R27" s="360"/>
      <c r="S27" s="360"/>
      <c r="T27" s="360"/>
      <c r="U27" s="360"/>
      <c r="V27" s="361"/>
      <c r="W27" s="449"/>
      <c r="X27" s="386"/>
      <c r="Y27" s="387"/>
      <c r="Z27" s="362" t="s">
        <v>172</v>
      </c>
      <c r="AA27" s="363"/>
      <c r="AB27" s="363"/>
      <c r="AC27" s="363"/>
      <c r="AD27" s="363"/>
      <c r="AE27" s="363"/>
      <c r="AF27" s="363"/>
      <c r="AG27" s="364"/>
      <c r="AH27" s="359">
        <v>9</v>
      </c>
      <c r="AI27" s="360"/>
      <c r="AJ27" s="360"/>
      <c r="AK27" s="360"/>
      <c r="AL27" s="361"/>
      <c r="AM27" s="359">
        <v>33075</v>
      </c>
      <c r="AN27" s="360"/>
      <c r="AO27" s="360"/>
      <c r="AP27" s="360"/>
      <c r="AQ27" s="360"/>
      <c r="AR27" s="361"/>
      <c r="AS27" s="359">
        <v>3675</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3780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3043284</v>
      </c>
      <c r="BO28" s="436"/>
      <c r="BP28" s="436"/>
      <c r="BQ28" s="436"/>
      <c r="BR28" s="436"/>
      <c r="BS28" s="436"/>
      <c r="BT28" s="436"/>
      <c r="BU28" s="437"/>
      <c r="BV28" s="435">
        <v>2909526</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12</v>
      </c>
      <c r="M29" s="360"/>
      <c r="N29" s="360"/>
      <c r="O29" s="360"/>
      <c r="P29" s="361"/>
      <c r="Q29" s="359">
        <v>3570</v>
      </c>
      <c r="R29" s="360"/>
      <c r="S29" s="360"/>
      <c r="T29" s="360"/>
      <c r="U29" s="360"/>
      <c r="V29" s="361"/>
      <c r="W29" s="450"/>
      <c r="X29" s="451"/>
      <c r="Y29" s="452"/>
      <c r="Z29" s="362" t="s">
        <v>178</v>
      </c>
      <c r="AA29" s="363"/>
      <c r="AB29" s="363"/>
      <c r="AC29" s="363"/>
      <c r="AD29" s="363"/>
      <c r="AE29" s="363"/>
      <c r="AF29" s="363"/>
      <c r="AG29" s="364"/>
      <c r="AH29" s="359">
        <v>357</v>
      </c>
      <c r="AI29" s="360"/>
      <c r="AJ29" s="360"/>
      <c r="AK29" s="360"/>
      <c r="AL29" s="361"/>
      <c r="AM29" s="359">
        <v>1105611</v>
      </c>
      <c r="AN29" s="360"/>
      <c r="AO29" s="360"/>
      <c r="AP29" s="360"/>
      <c r="AQ29" s="360"/>
      <c r="AR29" s="361"/>
      <c r="AS29" s="359">
        <v>3097</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101.5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2456388</v>
      </c>
      <c r="BO30" s="441"/>
      <c r="BP30" s="441"/>
      <c r="BQ30" s="441"/>
      <c r="BR30" s="441"/>
      <c r="BS30" s="441"/>
      <c r="BT30" s="441"/>
      <c r="BU30" s="442"/>
      <c r="BV30" s="440">
        <v>2614875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埼玉県後期高齢者医療広域連合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志木街づくり</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志木駅東口地下駐車場事業特別会計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埼玉県後期高齢者医療広域連合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志木市文化スポーツ振興公社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埼玉県市町村総合事務組合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埼玉県市町村総合事務組合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彩の国さいたま人づくり広域連合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朝霞地区一部事務組合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志木地区衛生組合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iUy5H070J25M5OndiKNMs0TpQsx/4N6mm0pEiPCU6ZCxomoOOlPzFJu8Ti9QLjvJvHR+GboWEO02J+8+6uroRg==" saltValue="mLjv+bXNjTyYXo0yaDAA8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B21" sqref="B21:AX2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533</v>
      </c>
      <c r="D34" s="1136"/>
      <c r="E34" s="1137"/>
      <c r="F34" s="32">
        <v>11.24</v>
      </c>
      <c r="G34" s="33">
        <v>14.91</v>
      </c>
      <c r="H34" s="33">
        <v>12.54</v>
      </c>
      <c r="I34" s="33">
        <v>10.79</v>
      </c>
      <c r="J34" s="34">
        <v>11.82</v>
      </c>
      <c r="K34" s="22"/>
      <c r="L34" s="22"/>
      <c r="M34" s="22"/>
      <c r="N34" s="22"/>
      <c r="O34" s="22"/>
      <c r="P34" s="22"/>
    </row>
    <row r="35" spans="1:16" ht="39" customHeight="1" x14ac:dyDescent="0.15">
      <c r="A35" s="22"/>
      <c r="B35" s="35"/>
      <c r="C35" s="1132" t="s">
        <v>534</v>
      </c>
      <c r="D35" s="1132"/>
      <c r="E35" s="1133"/>
      <c r="F35" s="36">
        <v>11.54</v>
      </c>
      <c r="G35" s="37">
        <v>11</v>
      </c>
      <c r="H35" s="37">
        <v>11.82</v>
      </c>
      <c r="I35" s="37">
        <v>11.67</v>
      </c>
      <c r="J35" s="38">
        <v>11.79</v>
      </c>
      <c r="K35" s="22"/>
      <c r="L35" s="22"/>
      <c r="M35" s="22"/>
      <c r="N35" s="22"/>
      <c r="O35" s="22"/>
      <c r="P35" s="22"/>
    </row>
    <row r="36" spans="1:16" ht="39" customHeight="1" x14ac:dyDescent="0.15">
      <c r="A36" s="22"/>
      <c r="B36" s="35"/>
      <c r="C36" s="1132" t="s">
        <v>535</v>
      </c>
      <c r="D36" s="1132"/>
      <c r="E36" s="1133"/>
      <c r="F36" s="36">
        <v>7.27</v>
      </c>
      <c r="G36" s="37">
        <v>7.11</v>
      </c>
      <c r="H36" s="37">
        <v>8.4600000000000009</v>
      </c>
      <c r="I36" s="37">
        <v>8.81</v>
      </c>
      <c r="J36" s="38">
        <v>8.84</v>
      </c>
      <c r="K36" s="22"/>
      <c r="L36" s="22"/>
      <c r="M36" s="22"/>
      <c r="N36" s="22"/>
      <c r="O36" s="22"/>
      <c r="P36" s="22"/>
    </row>
    <row r="37" spans="1:16" ht="39" customHeight="1" x14ac:dyDescent="0.15">
      <c r="A37" s="22"/>
      <c r="B37" s="35"/>
      <c r="C37" s="1132" t="s">
        <v>536</v>
      </c>
      <c r="D37" s="1132"/>
      <c r="E37" s="1133"/>
      <c r="F37" s="36">
        <v>2.38</v>
      </c>
      <c r="G37" s="37">
        <v>2.46</v>
      </c>
      <c r="H37" s="37">
        <v>2.2999999999999998</v>
      </c>
      <c r="I37" s="37">
        <v>1.67</v>
      </c>
      <c r="J37" s="38">
        <v>1.71</v>
      </c>
      <c r="K37" s="22"/>
      <c r="L37" s="22"/>
      <c r="M37" s="22"/>
      <c r="N37" s="22"/>
      <c r="O37" s="22"/>
      <c r="P37" s="22"/>
    </row>
    <row r="38" spans="1:16" ht="39" customHeight="1" x14ac:dyDescent="0.15">
      <c r="A38" s="22"/>
      <c r="B38" s="35"/>
      <c r="C38" s="1132" t="s">
        <v>537</v>
      </c>
      <c r="D38" s="1132"/>
      <c r="E38" s="1133"/>
      <c r="F38" s="36">
        <v>0.34</v>
      </c>
      <c r="G38" s="37">
        <v>0.78</v>
      </c>
      <c r="H38" s="37">
        <v>1.81</v>
      </c>
      <c r="I38" s="37">
        <v>2</v>
      </c>
      <c r="J38" s="38">
        <v>1.49</v>
      </c>
      <c r="K38" s="22"/>
      <c r="L38" s="22"/>
      <c r="M38" s="22"/>
      <c r="N38" s="22"/>
      <c r="O38" s="22"/>
      <c r="P38" s="22"/>
    </row>
    <row r="39" spans="1:16" ht="39" customHeight="1" x14ac:dyDescent="0.15">
      <c r="A39" s="22"/>
      <c r="B39" s="35"/>
      <c r="C39" s="1132" t="s">
        <v>538</v>
      </c>
      <c r="D39" s="1132"/>
      <c r="E39" s="1133"/>
      <c r="F39" s="36">
        <v>0.05</v>
      </c>
      <c r="G39" s="37">
        <v>0.01</v>
      </c>
      <c r="H39" s="37">
        <v>0.02</v>
      </c>
      <c r="I39" s="37">
        <v>0</v>
      </c>
      <c r="J39" s="38">
        <v>7.0000000000000007E-2</v>
      </c>
      <c r="K39" s="22"/>
      <c r="L39" s="22"/>
      <c r="M39" s="22"/>
      <c r="N39" s="22"/>
      <c r="O39" s="22"/>
      <c r="P39" s="22"/>
    </row>
    <row r="40" spans="1:16" ht="39" customHeight="1" x14ac:dyDescent="0.15">
      <c r="A40" s="22"/>
      <c r="B40" s="35"/>
      <c r="C40" s="1132" t="s">
        <v>539</v>
      </c>
      <c r="D40" s="1132"/>
      <c r="E40" s="1133"/>
      <c r="F40" s="36">
        <v>0.16</v>
      </c>
      <c r="G40" s="37">
        <v>0.08</v>
      </c>
      <c r="H40" s="37">
        <v>0.05</v>
      </c>
      <c r="I40" s="37">
        <v>0.03</v>
      </c>
      <c r="J40" s="38">
        <v>0.02</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541</v>
      </c>
      <c r="D43" s="1134"/>
      <c r="E43" s="1135"/>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DZW+51Br+k9vo5bwkkjLiayH0eH972ZKaTHkzAHNwMWJ3ro70tG04mtgaNsjube8SRmvs0GuCWwn81Hnjw7zQ==" saltValue="UhTLMylvwgAd2iRz9c/L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6" zoomScale="70" zoomScaleNormal="70" zoomScaleSheetLayoutView="55" workbookViewId="0">
      <selection activeCell="B21" sqref="B21:AX2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1798</v>
      </c>
      <c r="L45" s="58">
        <v>1763</v>
      </c>
      <c r="M45" s="58">
        <v>1907</v>
      </c>
      <c r="N45" s="58">
        <v>1902</v>
      </c>
      <c r="O45" s="59">
        <v>1897</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15">
      <c r="A48" s="46"/>
      <c r="B48" s="1163"/>
      <c r="C48" s="1164"/>
      <c r="D48" s="60"/>
      <c r="E48" s="1140" t="s">
        <v>13</v>
      </c>
      <c r="F48" s="1140"/>
      <c r="G48" s="1140"/>
      <c r="H48" s="1140"/>
      <c r="I48" s="1140"/>
      <c r="J48" s="1141"/>
      <c r="K48" s="61">
        <v>335</v>
      </c>
      <c r="L48" s="62">
        <v>305</v>
      </c>
      <c r="M48" s="62">
        <v>350</v>
      </c>
      <c r="N48" s="62">
        <v>263</v>
      </c>
      <c r="O48" s="63">
        <v>197</v>
      </c>
      <c r="P48" s="46"/>
      <c r="Q48" s="46"/>
      <c r="R48" s="46"/>
      <c r="S48" s="46"/>
      <c r="T48" s="46"/>
      <c r="U48" s="46"/>
    </row>
    <row r="49" spans="1:21" ht="30.75" customHeight="1" x14ac:dyDescent="0.15">
      <c r="A49" s="46"/>
      <c r="B49" s="1163"/>
      <c r="C49" s="1164"/>
      <c r="D49" s="60"/>
      <c r="E49" s="1140" t="s">
        <v>14</v>
      </c>
      <c r="F49" s="1140"/>
      <c r="G49" s="1140"/>
      <c r="H49" s="1140"/>
      <c r="I49" s="1140"/>
      <c r="J49" s="1141"/>
      <c r="K49" s="61">
        <v>29</v>
      </c>
      <c r="L49" s="62">
        <v>30</v>
      </c>
      <c r="M49" s="62">
        <v>34</v>
      </c>
      <c r="N49" s="62">
        <v>64</v>
      </c>
      <c r="O49" s="63">
        <v>99</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1973</v>
      </c>
      <c r="L52" s="62">
        <v>1803</v>
      </c>
      <c r="M52" s="62">
        <v>1855</v>
      </c>
      <c r="N52" s="62">
        <v>1902</v>
      </c>
      <c r="O52" s="63">
        <v>1889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189</v>
      </c>
      <c r="L53" s="67">
        <v>295</v>
      </c>
      <c r="M53" s="67">
        <v>436</v>
      </c>
      <c r="N53" s="67">
        <v>327</v>
      </c>
      <c r="O53" s="68">
        <v>304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tLPBfUpBwDJlgoGOsFTWBLeWfVCz7qOyIeK1ctodF0sK8zOHJXHMZW4tLeoFA8qMKM5ePH66W/XFDUAPRDaIw==" saltValue="1hxMn6yA08N1ym7yPm+lN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B21" sqref="B21:AX21"/>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s="94" customFormat="1" ht="15" customHeight="1" x14ac:dyDescent="0.15"/>
    <row r="10" s="94" customFormat="1" ht="15" customHeight="1" x14ac:dyDescent="0.15"/>
    <row r="11" s="94" customFormat="1" ht="15" customHeight="1" x14ac:dyDescent="0.15"/>
    <row r="12" s="94" customFormat="1" ht="15" customHeight="1" x14ac:dyDescent="0.15"/>
    <row r="13" s="94" customFormat="1" ht="15" customHeight="1" x14ac:dyDescent="0.15"/>
    <row r="14" s="94" customFormat="1" ht="15" customHeight="1" x14ac:dyDescent="0.15"/>
    <row r="15" s="94" customFormat="1" ht="15" customHeight="1" x14ac:dyDescent="0.15"/>
    <row r="16" s="94" customFormat="1" ht="15" customHeight="1" x14ac:dyDescent="0.15"/>
    <row r="17" s="94" customFormat="1"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30">
        <v>17808</v>
      </c>
      <c r="J41" s="331">
        <v>21176</v>
      </c>
      <c r="K41" s="331">
        <v>23346</v>
      </c>
      <c r="L41" s="331">
        <v>22851</v>
      </c>
      <c r="M41" s="332">
        <v>22378</v>
      </c>
    </row>
    <row r="42" spans="2:13" ht="27.75" customHeight="1" x14ac:dyDescent="0.15">
      <c r="B42" s="1171"/>
      <c r="C42" s="1172"/>
      <c r="D42" s="104"/>
      <c r="E42" s="1175" t="s">
        <v>32</v>
      </c>
      <c r="F42" s="1175"/>
      <c r="G42" s="1175"/>
      <c r="H42" s="1176"/>
      <c r="I42" s="333" t="s">
        <v>488</v>
      </c>
      <c r="J42" s="334" t="s">
        <v>488</v>
      </c>
      <c r="K42" s="334" t="s">
        <v>488</v>
      </c>
      <c r="L42" s="334" t="s">
        <v>488</v>
      </c>
      <c r="M42" s="335" t="s">
        <v>488</v>
      </c>
    </row>
    <row r="43" spans="2:13" ht="27.75" customHeight="1" x14ac:dyDescent="0.15">
      <c r="B43" s="1171"/>
      <c r="C43" s="1172"/>
      <c r="D43" s="104"/>
      <c r="E43" s="1175" t="s">
        <v>33</v>
      </c>
      <c r="F43" s="1175"/>
      <c r="G43" s="1175"/>
      <c r="H43" s="1176"/>
      <c r="I43" s="333">
        <v>2196</v>
      </c>
      <c r="J43" s="334">
        <v>1976</v>
      </c>
      <c r="K43" s="334">
        <v>2033</v>
      </c>
      <c r="L43" s="334">
        <v>1889</v>
      </c>
      <c r="M43" s="335">
        <v>1784</v>
      </c>
    </row>
    <row r="44" spans="2:13" ht="27.75" customHeight="1" x14ac:dyDescent="0.15">
      <c r="B44" s="1171"/>
      <c r="C44" s="1172"/>
      <c r="D44" s="104"/>
      <c r="E44" s="1175" t="s">
        <v>34</v>
      </c>
      <c r="F44" s="1175"/>
      <c r="G44" s="1175"/>
      <c r="H44" s="1176"/>
      <c r="I44" s="333">
        <v>252</v>
      </c>
      <c r="J44" s="334">
        <v>624</v>
      </c>
      <c r="K44" s="334">
        <v>1034</v>
      </c>
      <c r="L44" s="334">
        <v>966</v>
      </c>
      <c r="M44" s="335">
        <v>852</v>
      </c>
    </row>
    <row r="45" spans="2:13" ht="27.75" customHeight="1" x14ac:dyDescent="0.15">
      <c r="B45" s="1171"/>
      <c r="C45" s="1172"/>
      <c r="D45" s="104"/>
      <c r="E45" s="1175" t="s">
        <v>35</v>
      </c>
      <c r="F45" s="1175"/>
      <c r="G45" s="1175"/>
      <c r="H45" s="1176"/>
      <c r="I45" s="333">
        <v>1775</v>
      </c>
      <c r="J45" s="334">
        <v>1527</v>
      </c>
      <c r="K45" s="334">
        <v>1391</v>
      </c>
      <c r="L45" s="334">
        <v>1441</v>
      </c>
      <c r="M45" s="335">
        <v>1426</v>
      </c>
    </row>
    <row r="46" spans="2:13" ht="27.75" customHeight="1" x14ac:dyDescent="0.15">
      <c r="B46" s="1171"/>
      <c r="C46" s="1172"/>
      <c r="D46" s="105"/>
      <c r="E46" s="1175" t="s">
        <v>36</v>
      </c>
      <c r="F46" s="1175"/>
      <c r="G46" s="1175"/>
      <c r="H46" s="1176"/>
      <c r="I46" s="333" t="s">
        <v>488</v>
      </c>
      <c r="J46" s="334" t="s">
        <v>488</v>
      </c>
      <c r="K46" s="334" t="s">
        <v>488</v>
      </c>
      <c r="L46" s="334" t="s">
        <v>488</v>
      </c>
      <c r="M46" s="335" t="s">
        <v>488</v>
      </c>
    </row>
    <row r="47" spans="2:13" ht="27.75" customHeight="1" x14ac:dyDescent="0.15">
      <c r="B47" s="1171"/>
      <c r="C47" s="1172"/>
      <c r="D47" s="106"/>
      <c r="E47" s="1185" t="s">
        <v>37</v>
      </c>
      <c r="F47" s="1186"/>
      <c r="G47" s="1186"/>
      <c r="H47" s="1187"/>
      <c r="I47" s="333" t="s">
        <v>488</v>
      </c>
      <c r="J47" s="334" t="s">
        <v>488</v>
      </c>
      <c r="K47" s="334" t="s">
        <v>488</v>
      </c>
      <c r="L47" s="334" t="s">
        <v>488</v>
      </c>
      <c r="M47" s="335" t="s">
        <v>488</v>
      </c>
    </row>
    <row r="48" spans="2:13" ht="27.75" customHeight="1" x14ac:dyDescent="0.15">
      <c r="B48" s="1171"/>
      <c r="C48" s="1172"/>
      <c r="D48" s="104"/>
      <c r="E48" s="1175" t="s">
        <v>38</v>
      </c>
      <c r="F48" s="1175"/>
      <c r="G48" s="1175"/>
      <c r="H48" s="1176"/>
      <c r="I48" s="333" t="s">
        <v>488</v>
      </c>
      <c r="J48" s="334" t="s">
        <v>488</v>
      </c>
      <c r="K48" s="334" t="s">
        <v>488</v>
      </c>
      <c r="L48" s="334" t="s">
        <v>488</v>
      </c>
      <c r="M48" s="335" t="s">
        <v>488</v>
      </c>
    </row>
    <row r="49" spans="2:13" ht="27.75" customHeight="1" x14ac:dyDescent="0.15">
      <c r="B49" s="1173"/>
      <c r="C49" s="1174"/>
      <c r="D49" s="104"/>
      <c r="E49" s="1175" t="s">
        <v>39</v>
      </c>
      <c r="F49" s="1175"/>
      <c r="G49" s="1175"/>
      <c r="H49" s="1176"/>
      <c r="I49" s="333" t="s">
        <v>488</v>
      </c>
      <c r="J49" s="334" t="s">
        <v>488</v>
      </c>
      <c r="K49" s="334" t="s">
        <v>488</v>
      </c>
      <c r="L49" s="334" t="s">
        <v>488</v>
      </c>
      <c r="M49" s="335" t="s">
        <v>488</v>
      </c>
    </row>
    <row r="50" spans="2:13" ht="27.75" customHeight="1" x14ac:dyDescent="0.15">
      <c r="B50" s="1169" t="s">
        <v>40</v>
      </c>
      <c r="C50" s="1170"/>
      <c r="D50" s="107"/>
      <c r="E50" s="1175" t="s">
        <v>41</v>
      </c>
      <c r="F50" s="1175"/>
      <c r="G50" s="1175"/>
      <c r="H50" s="1176"/>
      <c r="I50" s="333">
        <v>6373</v>
      </c>
      <c r="J50" s="334">
        <v>6073</v>
      </c>
      <c r="K50" s="334">
        <v>5595</v>
      </c>
      <c r="L50" s="334">
        <v>5836</v>
      </c>
      <c r="M50" s="335">
        <v>5937</v>
      </c>
    </row>
    <row r="51" spans="2:13" ht="27.75" customHeight="1" x14ac:dyDescent="0.15">
      <c r="B51" s="1171"/>
      <c r="C51" s="1172"/>
      <c r="D51" s="104"/>
      <c r="E51" s="1175" t="s">
        <v>42</v>
      </c>
      <c r="F51" s="1175"/>
      <c r="G51" s="1175"/>
      <c r="H51" s="1176"/>
      <c r="I51" s="333">
        <v>2444</v>
      </c>
      <c r="J51" s="334">
        <v>2813</v>
      </c>
      <c r="K51" s="334">
        <v>3512</v>
      </c>
      <c r="L51" s="334">
        <v>3977</v>
      </c>
      <c r="M51" s="335">
        <v>4304</v>
      </c>
    </row>
    <row r="52" spans="2:13" ht="27.75" customHeight="1" x14ac:dyDescent="0.15">
      <c r="B52" s="1173"/>
      <c r="C52" s="1174"/>
      <c r="D52" s="104"/>
      <c r="E52" s="1175" t="s">
        <v>43</v>
      </c>
      <c r="F52" s="1175"/>
      <c r="G52" s="1175"/>
      <c r="H52" s="1176"/>
      <c r="I52" s="333">
        <v>16990</v>
      </c>
      <c r="J52" s="334">
        <v>17994</v>
      </c>
      <c r="K52" s="334">
        <v>18038</v>
      </c>
      <c r="L52" s="334">
        <v>17514</v>
      </c>
      <c r="M52" s="335">
        <v>16696</v>
      </c>
    </row>
    <row r="53" spans="2:13" ht="27.75" customHeight="1" thickBot="1" x14ac:dyDescent="0.2">
      <c r="B53" s="1177" t="s">
        <v>19</v>
      </c>
      <c r="C53" s="1178"/>
      <c r="D53" s="108"/>
      <c r="E53" s="1179" t="s">
        <v>44</v>
      </c>
      <c r="F53" s="1179"/>
      <c r="G53" s="1179"/>
      <c r="H53" s="1180"/>
      <c r="I53" s="336">
        <v>-3776</v>
      </c>
      <c r="J53" s="337">
        <v>-1576</v>
      </c>
      <c r="K53" s="337">
        <v>659</v>
      </c>
      <c r="L53" s="337">
        <v>-180</v>
      </c>
      <c r="M53" s="338">
        <v>-498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NpNJnYyZL3zCC3SX465gf4WTBJV3gXyTwEeyIGjBNJi/c9xNdKBExtUqGjHupu0E+njkizI7Zj6h3xLCArMOg==" saltValue="V330FgcpcMVGsnTaUH1M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B21" sqref="B21:AX2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2847</v>
      </c>
      <c r="G55" s="339">
        <v>2910</v>
      </c>
      <c r="H55" s="340">
        <v>3043</v>
      </c>
    </row>
    <row r="56" spans="2:8" ht="52.5" customHeight="1" x14ac:dyDescent="0.15">
      <c r="B56" s="120"/>
      <c r="C56" s="1198" t="s">
        <v>47</v>
      </c>
      <c r="D56" s="1198"/>
      <c r="E56" s="1199"/>
      <c r="F56" s="341" t="s">
        <v>488</v>
      </c>
      <c r="G56" s="341" t="s">
        <v>488</v>
      </c>
      <c r="H56" s="342" t="s">
        <v>488</v>
      </c>
    </row>
    <row r="57" spans="2:8" ht="53.25" customHeight="1" x14ac:dyDescent="0.15">
      <c r="B57" s="120"/>
      <c r="C57" s="1200" t="s">
        <v>48</v>
      </c>
      <c r="D57" s="1200"/>
      <c r="E57" s="1201"/>
      <c r="F57" s="343">
        <v>2362</v>
      </c>
      <c r="G57" s="343">
        <v>2615</v>
      </c>
      <c r="H57" s="344">
        <v>2456</v>
      </c>
    </row>
    <row r="58" spans="2:8" ht="45.75" customHeight="1" x14ac:dyDescent="0.15">
      <c r="B58" s="121"/>
      <c r="C58" s="1188" t="s">
        <v>547</v>
      </c>
      <c r="D58" s="1189"/>
      <c r="E58" s="1190"/>
      <c r="F58" s="345">
        <v>2193</v>
      </c>
      <c r="G58" s="345">
        <v>2448</v>
      </c>
      <c r="H58" s="346">
        <v>2308</v>
      </c>
    </row>
    <row r="59" spans="2:8" ht="45.75" customHeight="1" x14ac:dyDescent="0.15">
      <c r="B59" s="121"/>
      <c r="C59" s="1188" t="s">
        <v>548</v>
      </c>
      <c r="D59" s="1189"/>
      <c r="E59" s="1190"/>
      <c r="F59" s="345">
        <v>93</v>
      </c>
      <c r="G59" s="345">
        <v>75</v>
      </c>
      <c r="H59" s="346">
        <v>40</v>
      </c>
    </row>
    <row r="60" spans="2:8" ht="45.75" customHeight="1" x14ac:dyDescent="0.15">
      <c r="B60" s="121"/>
      <c r="C60" s="1188" t="s">
        <v>549</v>
      </c>
      <c r="D60" s="1189"/>
      <c r="E60" s="1190"/>
      <c r="F60" s="345">
        <v>22</v>
      </c>
      <c r="G60" s="345">
        <v>29</v>
      </c>
      <c r="H60" s="346">
        <v>37</v>
      </c>
    </row>
    <row r="61" spans="2:8" ht="45.75" customHeight="1" x14ac:dyDescent="0.15">
      <c r="B61" s="121"/>
      <c r="C61" s="1188" t="s">
        <v>550</v>
      </c>
      <c r="D61" s="1189"/>
      <c r="E61" s="1190"/>
      <c r="F61" s="345">
        <v>14</v>
      </c>
      <c r="G61" s="345">
        <v>22</v>
      </c>
      <c r="H61" s="346">
        <v>31</v>
      </c>
    </row>
    <row r="62" spans="2:8" ht="45.75" customHeight="1" thickBot="1" x14ac:dyDescent="0.2">
      <c r="B62" s="122"/>
      <c r="C62" s="1191" t="s">
        <v>551</v>
      </c>
      <c r="D62" s="1192"/>
      <c r="E62" s="1193"/>
      <c r="F62" s="347">
        <v>21</v>
      </c>
      <c r="G62" s="347">
        <v>21</v>
      </c>
      <c r="H62" s="348">
        <v>21</v>
      </c>
    </row>
    <row r="63" spans="2:8" ht="52.5" customHeight="1" thickBot="1" x14ac:dyDescent="0.2">
      <c r="B63" s="123"/>
      <c r="C63" s="1194" t="s">
        <v>49</v>
      </c>
      <c r="D63" s="1194"/>
      <c r="E63" s="1195"/>
      <c r="F63" s="349">
        <v>5209</v>
      </c>
      <c r="G63" s="349">
        <v>5524</v>
      </c>
      <c r="H63" s="350">
        <v>5500</v>
      </c>
    </row>
    <row r="64" spans="2:8" x14ac:dyDescent="0.15"/>
  </sheetData>
  <sheetProtection algorithmName="SHA-512" hashValue="2hMR6/LuDCJ41FOsyjJTFwP2nFJ0BB7nhYfZfLzsCv+t2HT0vDOiHp6DFs/RYZ5jWzyURKDJygvl3V+vJBhKpg==" saltValue="SxZDwXBuXR5wGqS9SGz8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38808</v>
      </c>
      <c r="E3" s="142"/>
      <c r="F3" s="143">
        <v>45483</v>
      </c>
      <c r="G3" s="144"/>
      <c r="H3" s="145"/>
    </row>
    <row r="4" spans="1:8" x14ac:dyDescent="0.15">
      <c r="A4" s="146"/>
      <c r="B4" s="147"/>
      <c r="C4" s="148"/>
      <c r="D4" s="149">
        <v>34265</v>
      </c>
      <c r="E4" s="150"/>
      <c r="F4" s="151">
        <v>24241</v>
      </c>
      <c r="G4" s="152"/>
      <c r="H4" s="153"/>
    </row>
    <row r="5" spans="1:8" x14ac:dyDescent="0.15">
      <c r="A5" s="134" t="s">
        <v>520</v>
      </c>
      <c r="B5" s="139"/>
      <c r="C5" s="140"/>
      <c r="D5" s="141">
        <v>61452</v>
      </c>
      <c r="E5" s="142"/>
      <c r="F5" s="143">
        <v>45945</v>
      </c>
      <c r="G5" s="144"/>
      <c r="H5" s="145"/>
    </row>
    <row r="6" spans="1:8" x14ac:dyDescent="0.15">
      <c r="A6" s="146"/>
      <c r="B6" s="147"/>
      <c r="C6" s="148"/>
      <c r="D6" s="149">
        <v>59851</v>
      </c>
      <c r="E6" s="150"/>
      <c r="F6" s="151">
        <v>25180</v>
      </c>
      <c r="G6" s="152"/>
      <c r="H6" s="153"/>
    </row>
    <row r="7" spans="1:8" x14ac:dyDescent="0.15">
      <c r="A7" s="134" t="s">
        <v>521</v>
      </c>
      <c r="B7" s="139"/>
      <c r="C7" s="140"/>
      <c r="D7" s="141">
        <v>60420</v>
      </c>
      <c r="E7" s="142"/>
      <c r="F7" s="143">
        <v>44475</v>
      </c>
      <c r="G7" s="144"/>
      <c r="H7" s="145"/>
    </row>
    <row r="8" spans="1:8" x14ac:dyDescent="0.15">
      <c r="A8" s="146"/>
      <c r="B8" s="147"/>
      <c r="C8" s="148"/>
      <c r="D8" s="149">
        <v>59073</v>
      </c>
      <c r="E8" s="150"/>
      <c r="F8" s="151">
        <v>24780</v>
      </c>
      <c r="G8" s="152"/>
      <c r="H8" s="153"/>
    </row>
    <row r="9" spans="1:8" x14ac:dyDescent="0.15">
      <c r="A9" s="134" t="s">
        <v>522</v>
      </c>
      <c r="B9" s="139"/>
      <c r="C9" s="140"/>
      <c r="D9" s="141">
        <v>20862</v>
      </c>
      <c r="E9" s="142"/>
      <c r="F9" s="143">
        <v>45982</v>
      </c>
      <c r="G9" s="144"/>
      <c r="H9" s="145"/>
    </row>
    <row r="10" spans="1:8" x14ac:dyDescent="0.15">
      <c r="A10" s="146"/>
      <c r="B10" s="147"/>
      <c r="C10" s="148"/>
      <c r="D10" s="149">
        <v>19437</v>
      </c>
      <c r="E10" s="150"/>
      <c r="F10" s="151">
        <v>25583</v>
      </c>
      <c r="G10" s="152"/>
      <c r="H10" s="153"/>
    </row>
    <row r="11" spans="1:8" x14ac:dyDescent="0.15">
      <c r="A11" s="134" t="s">
        <v>523</v>
      </c>
      <c r="B11" s="139"/>
      <c r="C11" s="140"/>
      <c r="D11" s="141">
        <v>22124</v>
      </c>
      <c r="E11" s="142"/>
      <c r="F11" s="143">
        <v>50538</v>
      </c>
      <c r="G11" s="144"/>
      <c r="H11" s="145"/>
    </row>
    <row r="12" spans="1:8" x14ac:dyDescent="0.15">
      <c r="A12" s="146"/>
      <c r="B12" s="147"/>
      <c r="C12" s="154"/>
      <c r="D12" s="149">
        <v>21069</v>
      </c>
      <c r="E12" s="150"/>
      <c r="F12" s="151">
        <v>29053</v>
      </c>
      <c r="G12" s="152"/>
      <c r="H12" s="153"/>
    </row>
    <row r="13" spans="1:8" x14ac:dyDescent="0.15">
      <c r="A13" s="134"/>
      <c r="B13" s="139"/>
      <c r="C13" s="140"/>
      <c r="D13" s="141">
        <v>40733</v>
      </c>
      <c r="E13" s="142"/>
      <c r="F13" s="143">
        <v>46485</v>
      </c>
      <c r="G13" s="155"/>
      <c r="H13" s="145"/>
    </row>
    <row r="14" spans="1:8" x14ac:dyDescent="0.15">
      <c r="A14" s="146"/>
      <c r="B14" s="147"/>
      <c r="C14" s="148"/>
      <c r="D14" s="149">
        <v>38739</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11.25</v>
      </c>
      <c r="C19" s="156">
        <f>ROUND(VALUE(SUBSTITUTE(実質収支比率等に係る経年分析!G$48,"▲","-")),2)</f>
        <v>14.92</v>
      </c>
      <c r="D19" s="156">
        <f>ROUND(VALUE(SUBSTITUTE(実質収支比率等に係る経年分析!H$48,"▲","-")),2)</f>
        <v>12.54</v>
      </c>
      <c r="E19" s="156">
        <f>ROUND(VALUE(SUBSTITUTE(実質収支比率等に係る経年分析!I$48,"▲","-")),2)</f>
        <v>10.8</v>
      </c>
      <c r="F19" s="156">
        <f>ROUND(VALUE(SUBSTITUTE(実質収支比率等に係る経年分析!J$48,"▲","-")),2)</f>
        <v>11.82</v>
      </c>
    </row>
    <row r="20" spans="1:11" x14ac:dyDescent="0.15">
      <c r="A20" s="156" t="s">
        <v>53</v>
      </c>
      <c r="B20" s="156">
        <f>ROUND(VALUE(SUBSTITUTE(実質収支比率等に係る経年分析!F$47,"▲","-")),2)</f>
        <v>20.53</v>
      </c>
      <c r="C20" s="156">
        <f>ROUND(VALUE(SUBSTITUTE(実質収支比率等に係る経年分析!G$47,"▲","-")),2)</f>
        <v>20.09</v>
      </c>
      <c r="D20" s="156">
        <f>ROUND(VALUE(SUBSTITUTE(実質収支比率等に係る経年分析!H$47,"▲","-")),2)</f>
        <v>18.54</v>
      </c>
      <c r="E20" s="156">
        <f>ROUND(VALUE(SUBSTITUTE(実質収支比率等に係る経年分析!I$47,"▲","-")),2)</f>
        <v>18.57</v>
      </c>
      <c r="F20" s="156">
        <f>ROUND(VALUE(SUBSTITUTE(実質収支比率等に係る経年分析!J$47,"▲","-")),2)</f>
        <v>18.87</v>
      </c>
    </row>
    <row r="21" spans="1:11" x14ac:dyDescent="0.15">
      <c r="A21" s="156" t="s">
        <v>54</v>
      </c>
      <c r="B21" s="156">
        <f>IF(ISNUMBER(VALUE(SUBSTITUTE(実質収支比率等に係る経年分析!F$49,"▲","-"))),ROUND(VALUE(SUBSTITUTE(実質収支比率等に係る経年分析!F$49,"▲","-")),2),NA())</f>
        <v>2.94</v>
      </c>
      <c r="C21" s="156">
        <f>IF(ISNUMBER(VALUE(SUBSTITUTE(実質収支比率等に係る経年分析!G$49,"▲","-"))),ROUND(VALUE(SUBSTITUTE(実質収支比率等に係る経年分析!G$49,"▲","-")),2),NA())</f>
        <v>5.51</v>
      </c>
      <c r="D21" s="156">
        <f>IF(ISNUMBER(VALUE(SUBSTITUTE(実質収支比率等に係る経年分析!H$49,"▲","-"))),ROUND(VALUE(SUBSTITUTE(実質収支比率等に係る経年分析!H$49,"▲","-")),2),NA())</f>
        <v>-4.78</v>
      </c>
      <c r="E21" s="156">
        <f>IF(ISNUMBER(VALUE(SUBSTITUTE(実質収支比率等に係る経年分析!I$49,"▲","-"))),ROUND(VALUE(SUBSTITUTE(実質収支比率等に係る経年分析!I$49,"▲","-")),2),NA())</f>
        <v>-1.1000000000000001</v>
      </c>
      <c r="F21" s="156">
        <f>IF(ISNUMBER(VALUE(SUBSTITUTE(実質収支比率等に係る経年分析!J$49,"▲","-"))),ROUND(VALUE(SUBSTITUTE(実質収支比率等に係る経年分析!J$49,"▲","-")),2),NA())</f>
        <v>2.16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志木駅東口地下駐車場事業特別会計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7.0000000000000007E-2</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1.81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1.49</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2.38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2.46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2.2999999999999998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1.71</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7.27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7.11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8.4600000000000009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8.81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8.84</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11.54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11.82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11.67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11.79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11.24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14.91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12.54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10.79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11.82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1973</v>
      </c>
      <c r="E42" s="158"/>
      <c r="F42" s="158"/>
      <c r="G42" s="158">
        <f>'実質公債費比率（分子）の構造'!L$52</f>
        <v>1803</v>
      </c>
      <c r="H42" s="158"/>
      <c r="I42" s="158"/>
      <c r="J42" s="158">
        <f>'実質公債費比率（分子）の構造'!M$52</f>
        <v>1855</v>
      </c>
      <c r="K42" s="158"/>
      <c r="L42" s="158"/>
      <c r="M42" s="158">
        <f>'実質公債費比率（分子）の構造'!N$52</f>
        <v>1902</v>
      </c>
      <c r="N42" s="158"/>
      <c r="O42" s="158"/>
      <c r="P42" s="158">
        <f>'実質公債費比率（分子）の構造'!O$52</f>
        <v>1889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29</v>
      </c>
      <c r="C45" s="158"/>
      <c r="D45" s="158"/>
      <c r="E45" s="158">
        <f>'実質公債費比率（分子）の構造'!L$49</f>
        <v>30</v>
      </c>
      <c r="F45" s="158"/>
      <c r="G45" s="158"/>
      <c r="H45" s="158">
        <f>'実質公債費比率（分子）の構造'!M$49</f>
        <v>34</v>
      </c>
      <c r="I45" s="158"/>
      <c r="J45" s="158"/>
      <c r="K45" s="158">
        <f>'実質公債費比率（分子）の構造'!N$49</f>
        <v>64</v>
      </c>
      <c r="L45" s="158"/>
      <c r="M45" s="158"/>
      <c r="N45" s="158">
        <f>'実質公債費比率（分子）の構造'!O$49</f>
        <v>99</v>
      </c>
      <c r="O45" s="158"/>
      <c r="P45" s="158"/>
    </row>
    <row r="46" spans="1:16" x14ac:dyDescent="0.15">
      <c r="A46" s="158" t="s">
        <v>64</v>
      </c>
      <c r="B46" s="158">
        <f>'実質公債費比率（分子）の構造'!K$48</f>
        <v>335</v>
      </c>
      <c r="C46" s="158"/>
      <c r="D46" s="158"/>
      <c r="E46" s="158">
        <f>'実質公債費比率（分子）の構造'!L$48</f>
        <v>305</v>
      </c>
      <c r="F46" s="158"/>
      <c r="G46" s="158"/>
      <c r="H46" s="158">
        <f>'実質公債費比率（分子）の構造'!M$48</f>
        <v>350</v>
      </c>
      <c r="I46" s="158"/>
      <c r="J46" s="158"/>
      <c r="K46" s="158">
        <f>'実質公債費比率（分子）の構造'!N$48</f>
        <v>263</v>
      </c>
      <c r="L46" s="158"/>
      <c r="M46" s="158"/>
      <c r="N46" s="158">
        <f>'実質公債費比率（分子）の構造'!O$48</f>
        <v>197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1798</v>
      </c>
      <c r="C49" s="158"/>
      <c r="D49" s="158"/>
      <c r="E49" s="158">
        <f>'実質公債費比率（分子）の構造'!L$45</f>
        <v>1763</v>
      </c>
      <c r="F49" s="158"/>
      <c r="G49" s="158"/>
      <c r="H49" s="158">
        <f>'実質公債費比率（分子）の構造'!M$45</f>
        <v>1907</v>
      </c>
      <c r="I49" s="158"/>
      <c r="J49" s="158"/>
      <c r="K49" s="158">
        <f>'実質公債費比率（分子）の構造'!N$45</f>
        <v>1902</v>
      </c>
      <c r="L49" s="158"/>
      <c r="M49" s="158"/>
      <c r="N49" s="158">
        <f>'実質公債費比率（分子）の構造'!O$45</f>
        <v>1897</v>
      </c>
      <c r="O49" s="158"/>
      <c r="P49" s="158"/>
    </row>
    <row r="50" spans="1:16" x14ac:dyDescent="0.15">
      <c r="A50" s="158" t="s">
        <v>67</v>
      </c>
      <c r="B50" s="158" t="e">
        <f>NA()</f>
        <v>#N/A</v>
      </c>
      <c r="C50" s="158">
        <f>IF(ISNUMBER('実質公債費比率（分子）の構造'!K$53),'実質公債費比率（分子）の構造'!K$53,NA())</f>
        <v>189</v>
      </c>
      <c r="D50" s="158" t="e">
        <f>NA()</f>
        <v>#N/A</v>
      </c>
      <c r="E50" s="158" t="e">
        <f>NA()</f>
        <v>#N/A</v>
      </c>
      <c r="F50" s="158">
        <f>IF(ISNUMBER('実質公債費比率（分子）の構造'!L$53),'実質公債費比率（分子）の構造'!L$53,NA())</f>
        <v>295</v>
      </c>
      <c r="G50" s="158" t="e">
        <f>NA()</f>
        <v>#N/A</v>
      </c>
      <c r="H50" s="158" t="e">
        <f>NA()</f>
        <v>#N/A</v>
      </c>
      <c r="I50" s="158">
        <f>IF(ISNUMBER('実質公債費比率（分子）の構造'!M$53),'実質公債費比率（分子）の構造'!M$53,NA())</f>
        <v>436</v>
      </c>
      <c r="J50" s="158" t="e">
        <f>NA()</f>
        <v>#N/A</v>
      </c>
      <c r="K50" s="158" t="e">
        <f>NA()</f>
        <v>#N/A</v>
      </c>
      <c r="L50" s="158">
        <f>IF(ISNUMBER('実質公債費比率（分子）の構造'!N$53),'実質公債費比率（分子）の構造'!N$53,NA())</f>
        <v>327</v>
      </c>
      <c r="M50" s="158" t="e">
        <f>NA()</f>
        <v>#N/A</v>
      </c>
      <c r="N50" s="158" t="e">
        <f>NA()</f>
        <v>#N/A</v>
      </c>
      <c r="O50" s="158">
        <f>IF(ISNUMBER('実質公債費比率（分子）の構造'!O$53),'実質公債費比率（分子）の構造'!O$53,NA())</f>
        <v>304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16990</v>
      </c>
      <c r="E56" s="157"/>
      <c r="F56" s="157"/>
      <c r="G56" s="157">
        <f>'将来負担比率（分子）の構造'!J$52</f>
        <v>17994</v>
      </c>
      <c r="H56" s="157"/>
      <c r="I56" s="157"/>
      <c r="J56" s="157">
        <f>'将来負担比率（分子）の構造'!K$52</f>
        <v>18038</v>
      </c>
      <c r="K56" s="157"/>
      <c r="L56" s="157"/>
      <c r="M56" s="157">
        <f>'将来負担比率（分子）の構造'!L$52</f>
        <v>17514</v>
      </c>
      <c r="N56" s="157"/>
      <c r="O56" s="157"/>
      <c r="P56" s="157">
        <f>'将来負担比率（分子）の構造'!M$52</f>
        <v>16696</v>
      </c>
    </row>
    <row r="57" spans="1:16" x14ac:dyDescent="0.15">
      <c r="A57" s="157" t="s">
        <v>42</v>
      </c>
      <c r="B57" s="157"/>
      <c r="C57" s="157"/>
      <c r="D57" s="157">
        <f>'将来負担比率（分子）の構造'!I$51</f>
        <v>2444</v>
      </c>
      <c r="E57" s="157"/>
      <c r="F57" s="157"/>
      <c r="G57" s="157">
        <f>'将来負担比率（分子）の構造'!J$51</f>
        <v>2813</v>
      </c>
      <c r="H57" s="157"/>
      <c r="I57" s="157"/>
      <c r="J57" s="157">
        <f>'将来負担比率（分子）の構造'!K$51</f>
        <v>3512</v>
      </c>
      <c r="K57" s="157"/>
      <c r="L57" s="157"/>
      <c r="M57" s="157">
        <f>'将来負担比率（分子）の構造'!L$51</f>
        <v>3977</v>
      </c>
      <c r="N57" s="157"/>
      <c r="O57" s="157"/>
      <c r="P57" s="157">
        <f>'将来負担比率（分子）の構造'!M$51</f>
        <v>4304</v>
      </c>
    </row>
    <row r="58" spans="1:16" x14ac:dyDescent="0.15">
      <c r="A58" s="157" t="s">
        <v>41</v>
      </c>
      <c r="B58" s="157"/>
      <c r="C58" s="157"/>
      <c r="D58" s="157">
        <f>'将来負担比率（分子）の構造'!I$50</f>
        <v>6373</v>
      </c>
      <c r="E58" s="157"/>
      <c r="F58" s="157"/>
      <c r="G58" s="157">
        <f>'将来負担比率（分子）の構造'!J$50</f>
        <v>6073</v>
      </c>
      <c r="H58" s="157"/>
      <c r="I58" s="157"/>
      <c r="J58" s="157">
        <f>'将来負担比率（分子）の構造'!K$50</f>
        <v>5595</v>
      </c>
      <c r="K58" s="157"/>
      <c r="L58" s="157"/>
      <c r="M58" s="157">
        <f>'将来負担比率（分子）の構造'!L$50</f>
        <v>5836</v>
      </c>
      <c r="N58" s="157"/>
      <c r="O58" s="157"/>
      <c r="P58" s="157">
        <f>'将来負担比率（分子）の構造'!M$50</f>
        <v>5937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1775</v>
      </c>
      <c r="C62" s="157"/>
      <c r="D62" s="157"/>
      <c r="E62" s="157">
        <f>'将来負担比率（分子）の構造'!J$45</f>
        <v>1527</v>
      </c>
      <c r="F62" s="157"/>
      <c r="G62" s="157"/>
      <c r="H62" s="157">
        <f>'将来負担比率（分子）の構造'!K$45</f>
        <v>1391</v>
      </c>
      <c r="I62" s="157"/>
      <c r="J62" s="157"/>
      <c r="K62" s="157">
        <f>'将来負担比率（分子）の構造'!L$45</f>
        <v>1441</v>
      </c>
      <c r="L62" s="157"/>
      <c r="M62" s="157"/>
      <c r="N62" s="157">
        <f>'将来負担比率（分子）の構造'!M$45</f>
        <v>1426</v>
      </c>
      <c r="O62" s="157"/>
      <c r="P62" s="157"/>
    </row>
    <row r="63" spans="1:16" x14ac:dyDescent="0.15">
      <c r="A63" s="157" t="s">
        <v>34</v>
      </c>
      <c r="B63" s="157">
        <f>'将来負担比率（分子）の構造'!I$44</f>
        <v>252</v>
      </c>
      <c r="C63" s="157"/>
      <c r="D63" s="157"/>
      <c r="E63" s="157">
        <f>'将来負担比率（分子）の構造'!J$44</f>
        <v>624</v>
      </c>
      <c r="F63" s="157"/>
      <c r="G63" s="157"/>
      <c r="H63" s="157">
        <f>'将来負担比率（分子）の構造'!K$44</f>
        <v>1034</v>
      </c>
      <c r="I63" s="157"/>
      <c r="J63" s="157"/>
      <c r="K63" s="157">
        <f>'将来負担比率（分子）の構造'!L$44</f>
        <v>966</v>
      </c>
      <c r="L63" s="157"/>
      <c r="M63" s="157"/>
      <c r="N63" s="157">
        <f>'将来負担比率（分子）の構造'!M$44</f>
        <v>852</v>
      </c>
      <c r="O63" s="157"/>
      <c r="P63" s="157"/>
    </row>
    <row r="64" spans="1:16" x14ac:dyDescent="0.15">
      <c r="A64" s="157" t="s">
        <v>33</v>
      </c>
      <c r="B64" s="157">
        <f>'将来負担比率（分子）の構造'!I$43</f>
        <v>2196</v>
      </c>
      <c r="C64" s="157"/>
      <c r="D64" s="157"/>
      <c r="E64" s="157">
        <f>'将来負担比率（分子）の構造'!J$43</f>
        <v>1976</v>
      </c>
      <c r="F64" s="157"/>
      <c r="G64" s="157"/>
      <c r="H64" s="157">
        <f>'将来負担比率（分子）の構造'!K$43</f>
        <v>2033</v>
      </c>
      <c r="I64" s="157"/>
      <c r="J64" s="157"/>
      <c r="K64" s="157">
        <f>'将来負担比率（分子）の構造'!L$43</f>
        <v>1889</v>
      </c>
      <c r="L64" s="157"/>
      <c r="M64" s="157"/>
      <c r="N64" s="157">
        <f>'将来負担比率（分子）の構造'!M$43</f>
        <v>1784</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17808</v>
      </c>
      <c r="C66" s="157"/>
      <c r="D66" s="157"/>
      <c r="E66" s="157">
        <f>'将来負担比率（分子）の構造'!J$41</f>
        <v>21176</v>
      </c>
      <c r="F66" s="157"/>
      <c r="G66" s="157"/>
      <c r="H66" s="157">
        <f>'将来負担比率（分子）の構造'!K$41</f>
        <v>23346</v>
      </c>
      <c r="I66" s="157"/>
      <c r="J66" s="157"/>
      <c r="K66" s="157">
        <f>'将来負担比率（分子）の構造'!L$41</f>
        <v>22851</v>
      </c>
      <c r="L66" s="157"/>
      <c r="M66" s="157"/>
      <c r="N66" s="157">
        <f>'将来負担比率（分子）の構造'!M$41</f>
        <v>22378</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659</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2847</v>
      </c>
      <c r="C72" s="161">
        <f>基金残高に係る経年分析!G55</f>
        <v>2910</v>
      </c>
      <c r="D72" s="161">
        <f>基金残高に係る経年分析!H55</f>
        <v>3043</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2362</v>
      </c>
      <c r="C74" s="161">
        <f>基金残高に係る経年分析!G57</f>
        <v>2615</v>
      </c>
      <c r="D74" s="161">
        <f>基金残高に係る経年分析!H57</f>
        <v>2456</v>
      </c>
    </row>
  </sheetData>
  <sheetProtection algorithmName="SHA-512" hashValue="IfXIQWmKHhwZWCc84o83VD77EjZHh4i46slHwRO4ITjvgtRW3dGE8CBsTlIbwuTz3xu8uZy0EbbUBP8sveS6Lw==" saltValue="EWirXtoXhV8qb98+U4L2Y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21" sqref="B21:BF21"/>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11514409</v>
      </c>
      <c r="S5" s="664"/>
      <c r="T5" s="664"/>
      <c r="U5" s="664"/>
      <c r="V5" s="664"/>
      <c r="W5" s="664"/>
      <c r="X5" s="664"/>
      <c r="Y5" s="689"/>
      <c r="Z5" s="702">
        <v>38.200000000000003</v>
      </c>
      <c r="AA5" s="702"/>
      <c r="AB5" s="702"/>
      <c r="AC5" s="702"/>
      <c r="AD5" s="703">
        <v>10759689</v>
      </c>
      <c r="AE5" s="703"/>
      <c r="AF5" s="703"/>
      <c r="AG5" s="703"/>
      <c r="AH5" s="703"/>
      <c r="AI5" s="703"/>
      <c r="AJ5" s="703"/>
      <c r="AK5" s="703"/>
      <c r="AL5" s="690">
        <v>64.8</v>
      </c>
      <c r="AM5" s="672"/>
      <c r="AN5" s="672"/>
      <c r="AO5" s="691"/>
      <c r="AP5" s="666" t="s">
        <v>217</v>
      </c>
      <c r="AQ5" s="667"/>
      <c r="AR5" s="667"/>
      <c r="AS5" s="667"/>
      <c r="AT5" s="667"/>
      <c r="AU5" s="667"/>
      <c r="AV5" s="667"/>
      <c r="AW5" s="667"/>
      <c r="AX5" s="667"/>
      <c r="AY5" s="667"/>
      <c r="AZ5" s="667"/>
      <c r="BA5" s="667"/>
      <c r="BB5" s="667"/>
      <c r="BC5" s="667"/>
      <c r="BD5" s="667"/>
      <c r="BE5" s="667"/>
      <c r="BF5" s="668"/>
      <c r="BG5" s="608">
        <v>10759689</v>
      </c>
      <c r="BH5" s="609"/>
      <c r="BI5" s="609"/>
      <c r="BJ5" s="609"/>
      <c r="BK5" s="609"/>
      <c r="BL5" s="609"/>
      <c r="BM5" s="609"/>
      <c r="BN5" s="610"/>
      <c r="BO5" s="646">
        <v>93.4</v>
      </c>
      <c r="BP5" s="646"/>
      <c r="BQ5" s="646"/>
      <c r="BR5" s="646"/>
      <c r="BS5" s="647">
        <v>64680</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121465</v>
      </c>
      <c r="S6" s="609"/>
      <c r="T6" s="609"/>
      <c r="U6" s="609"/>
      <c r="V6" s="609"/>
      <c r="W6" s="609"/>
      <c r="X6" s="609"/>
      <c r="Y6" s="610"/>
      <c r="Z6" s="646">
        <v>0.4</v>
      </c>
      <c r="AA6" s="646"/>
      <c r="AB6" s="646"/>
      <c r="AC6" s="646"/>
      <c r="AD6" s="647">
        <v>121465</v>
      </c>
      <c r="AE6" s="647"/>
      <c r="AF6" s="647"/>
      <c r="AG6" s="647"/>
      <c r="AH6" s="647"/>
      <c r="AI6" s="647"/>
      <c r="AJ6" s="647"/>
      <c r="AK6" s="647"/>
      <c r="AL6" s="611">
        <v>0.7</v>
      </c>
      <c r="AM6" s="612"/>
      <c r="AN6" s="612"/>
      <c r="AO6" s="648"/>
      <c r="AP6" s="605" t="s">
        <v>222</v>
      </c>
      <c r="AQ6" s="606"/>
      <c r="AR6" s="606"/>
      <c r="AS6" s="606"/>
      <c r="AT6" s="606"/>
      <c r="AU6" s="606"/>
      <c r="AV6" s="606"/>
      <c r="AW6" s="606"/>
      <c r="AX6" s="606"/>
      <c r="AY6" s="606"/>
      <c r="AZ6" s="606"/>
      <c r="BA6" s="606"/>
      <c r="BB6" s="606"/>
      <c r="BC6" s="606"/>
      <c r="BD6" s="606"/>
      <c r="BE6" s="606"/>
      <c r="BF6" s="607"/>
      <c r="BG6" s="608">
        <v>10759689</v>
      </c>
      <c r="BH6" s="609"/>
      <c r="BI6" s="609"/>
      <c r="BJ6" s="609"/>
      <c r="BK6" s="609"/>
      <c r="BL6" s="609"/>
      <c r="BM6" s="609"/>
      <c r="BN6" s="610"/>
      <c r="BO6" s="646">
        <v>93.4</v>
      </c>
      <c r="BP6" s="646"/>
      <c r="BQ6" s="646"/>
      <c r="BR6" s="646"/>
      <c r="BS6" s="647">
        <v>64680</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173842</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173842</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6341</v>
      </c>
      <c r="S7" s="609"/>
      <c r="T7" s="609"/>
      <c r="U7" s="609"/>
      <c r="V7" s="609"/>
      <c r="W7" s="609"/>
      <c r="X7" s="609"/>
      <c r="Y7" s="610"/>
      <c r="Z7" s="646">
        <v>0</v>
      </c>
      <c r="AA7" s="646"/>
      <c r="AB7" s="646"/>
      <c r="AC7" s="646"/>
      <c r="AD7" s="647">
        <v>6341</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5878260</v>
      </c>
      <c r="BH7" s="609"/>
      <c r="BI7" s="609"/>
      <c r="BJ7" s="609"/>
      <c r="BK7" s="609"/>
      <c r="BL7" s="609"/>
      <c r="BM7" s="609"/>
      <c r="BN7" s="610"/>
      <c r="BO7" s="646">
        <v>51.1</v>
      </c>
      <c r="BP7" s="646"/>
      <c r="BQ7" s="646"/>
      <c r="BR7" s="646"/>
      <c r="BS7" s="647">
        <v>64680</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3407650</v>
      </c>
      <c r="CS7" s="609"/>
      <c r="CT7" s="609"/>
      <c r="CU7" s="609"/>
      <c r="CV7" s="609"/>
      <c r="CW7" s="609"/>
      <c r="CX7" s="609"/>
      <c r="CY7" s="610"/>
      <c r="CZ7" s="646">
        <v>12.1</v>
      </c>
      <c r="DA7" s="646"/>
      <c r="DB7" s="646"/>
      <c r="DC7" s="646"/>
      <c r="DD7" s="614">
        <v>406053</v>
      </c>
      <c r="DE7" s="609"/>
      <c r="DF7" s="609"/>
      <c r="DG7" s="609"/>
      <c r="DH7" s="609"/>
      <c r="DI7" s="609"/>
      <c r="DJ7" s="609"/>
      <c r="DK7" s="609"/>
      <c r="DL7" s="609"/>
      <c r="DM7" s="609"/>
      <c r="DN7" s="609"/>
      <c r="DO7" s="609"/>
      <c r="DP7" s="610"/>
      <c r="DQ7" s="614">
        <v>2614929</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120657</v>
      </c>
      <c r="S8" s="609"/>
      <c r="T8" s="609"/>
      <c r="U8" s="609"/>
      <c r="V8" s="609"/>
      <c r="W8" s="609"/>
      <c r="X8" s="609"/>
      <c r="Y8" s="610"/>
      <c r="Z8" s="646">
        <v>0.4</v>
      </c>
      <c r="AA8" s="646"/>
      <c r="AB8" s="646"/>
      <c r="AC8" s="646"/>
      <c r="AD8" s="647">
        <v>120657</v>
      </c>
      <c r="AE8" s="647"/>
      <c r="AF8" s="647"/>
      <c r="AG8" s="647"/>
      <c r="AH8" s="647"/>
      <c r="AI8" s="647"/>
      <c r="AJ8" s="647"/>
      <c r="AK8" s="647"/>
      <c r="AL8" s="611">
        <v>0.7</v>
      </c>
      <c r="AM8" s="612"/>
      <c r="AN8" s="612"/>
      <c r="AO8" s="648"/>
      <c r="AP8" s="605" t="s">
        <v>228</v>
      </c>
      <c r="AQ8" s="606"/>
      <c r="AR8" s="606"/>
      <c r="AS8" s="606"/>
      <c r="AT8" s="606"/>
      <c r="AU8" s="606"/>
      <c r="AV8" s="606"/>
      <c r="AW8" s="606"/>
      <c r="AX8" s="606"/>
      <c r="AY8" s="606"/>
      <c r="AZ8" s="606"/>
      <c r="BA8" s="606"/>
      <c r="BB8" s="606"/>
      <c r="BC8" s="606"/>
      <c r="BD8" s="606"/>
      <c r="BE8" s="606"/>
      <c r="BF8" s="607"/>
      <c r="BG8" s="608">
        <v>122216</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14497222</v>
      </c>
      <c r="CS8" s="609"/>
      <c r="CT8" s="609"/>
      <c r="CU8" s="609"/>
      <c r="CV8" s="609"/>
      <c r="CW8" s="609"/>
      <c r="CX8" s="609"/>
      <c r="CY8" s="610"/>
      <c r="CZ8" s="646">
        <v>51.3</v>
      </c>
      <c r="DA8" s="646"/>
      <c r="DB8" s="646"/>
      <c r="DC8" s="646"/>
      <c r="DD8" s="614">
        <v>27044</v>
      </c>
      <c r="DE8" s="609"/>
      <c r="DF8" s="609"/>
      <c r="DG8" s="609"/>
      <c r="DH8" s="609"/>
      <c r="DI8" s="609"/>
      <c r="DJ8" s="609"/>
      <c r="DK8" s="609"/>
      <c r="DL8" s="609"/>
      <c r="DM8" s="609"/>
      <c r="DN8" s="609"/>
      <c r="DO8" s="609"/>
      <c r="DP8" s="610"/>
      <c r="DQ8" s="614">
        <v>7608355</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173227</v>
      </c>
      <c r="S9" s="609"/>
      <c r="T9" s="609"/>
      <c r="U9" s="609"/>
      <c r="V9" s="609"/>
      <c r="W9" s="609"/>
      <c r="X9" s="609"/>
      <c r="Y9" s="610"/>
      <c r="Z9" s="646">
        <v>0.6</v>
      </c>
      <c r="AA9" s="646"/>
      <c r="AB9" s="646"/>
      <c r="AC9" s="646"/>
      <c r="AD9" s="647">
        <v>173227</v>
      </c>
      <c r="AE9" s="647"/>
      <c r="AF9" s="647"/>
      <c r="AG9" s="647"/>
      <c r="AH9" s="647"/>
      <c r="AI9" s="647"/>
      <c r="AJ9" s="647"/>
      <c r="AK9" s="647"/>
      <c r="AL9" s="611">
        <v>1</v>
      </c>
      <c r="AM9" s="612"/>
      <c r="AN9" s="612"/>
      <c r="AO9" s="648"/>
      <c r="AP9" s="605" t="s">
        <v>231</v>
      </c>
      <c r="AQ9" s="606"/>
      <c r="AR9" s="606"/>
      <c r="AS9" s="606"/>
      <c r="AT9" s="606"/>
      <c r="AU9" s="606"/>
      <c r="AV9" s="606"/>
      <c r="AW9" s="606"/>
      <c r="AX9" s="606"/>
      <c r="AY9" s="606"/>
      <c r="AZ9" s="606"/>
      <c r="BA9" s="606"/>
      <c r="BB9" s="606"/>
      <c r="BC9" s="606"/>
      <c r="BD9" s="606"/>
      <c r="BE9" s="606"/>
      <c r="BF9" s="607"/>
      <c r="BG9" s="608">
        <v>5305938</v>
      </c>
      <c r="BH9" s="609"/>
      <c r="BI9" s="609"/>
      <c r="BJ9" s="609"/>
      <c r="BK9" s="609"/>
      <c r="BL9" s="609"/>
      <c r="BM9" s="609"/>
      <c r="BN9" s="610"/>
      <c r="BO9" s="646">
        <v>46.1</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1814967</v>
      </c>
      <c r="CS9" s="609"/>
      <c r="CT9" s="609"/>
      <c r="CU9" s="609"/>
      <c r="CV9" s="609"/>
      <c r="CW9" s="609"/>
      <c r="CX9" s="609"/>
      <c r="CY9" s="610"/>
      <c r="CZ9" s="646">
        <v>6.4</v>
      </c>
      <c r="DA9" s="646"/>
      <c r="DB9" s="646"/>
      <c r="DC9" s="646"/>
      <c r="DD9" s="614" t="s">
        <v>122</v>
      </c>
      <c r="DE9" s="609"/>
      <c r="DF9" s="609"/>
      <c r="DG9" s="609"/>
      <c r="DH9" s="609"/>
      <c r="DI9" s="609"/>
      <c r="DJ9" s="609"/>
      <c r="DK9" s="609"/>
      <c r="DL9" s="609"/>
      <c r="DM9" s="609"/>
      <c r="DN9" s="609"/>
      <c r="DO9" s="609"/>
      <c r="DP9" s="610"/>
      <c r="DQ9" s="614">
        <v>1661429</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182277</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20532</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18330</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1673030</v>
      </c>
      <c r="S11" s="609"/>
      <c r="T11" s="609"/>
      <c r="U11" s="609"/>
      <c r="V11" s="609"/>
      <c r="W11" s="609"/>
      <c r="X11" s="609"/>
      <c r="Y11" s="610"/>
      <c r="Z11" s="611">
        <v>5.5</v>
      </c>
      <c r="AA11" s="612"/>
      <c r="AB11" s="612"/>
      <c r="AC11" s="613"/>
      <c r="AD11" s="614">
        <v>1673030</v>
      </c>
      <c r="AE11" s="609"/>
      <c r="AF11" s="609"/>
      <c r="AG11" s="609"/>
      <c r="AH11" s="609"/>
      <c r="AI11" s="609"/>
      <c r="AJ11" s="609"/>
      <c r="AK11" s="610"/>
      <c r="AL11" s="611">
        <v>10.1</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267829</v>
      </c>
      <c r="BH11" s="609"/>
      <c r="BI11" s="609"/>
      <c r="BJ11" s="609"/>
      <c r="BK11" s="609"/>
      <c r="BL11" s="609"/>
      <c r="BM11" s="609"/>
      <c r="BN11" s="610"/>
      <c r="BO11" s="646">
        <v>2.2999999999999998</v>
      </c>
      <c r="BP11" s="646"/>
      <c r="BQ11" s="646"/>
      <c r="BR11" s="646"/>
      <c r="BS11" s="647">
        <v>64680</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41888</v>
      </c>
      <c r="CS11" s="609"/>
      <c r="CT11" s="609"/>
      <c r="CU11" s="609"/>
      <c r="CV11" s="609"/>
      <c r="CW11" s="609"/>
      <c r="CX11" s="609"/>
      <c r="CY11" s="610"/>
      <c r="CZ11" s="646">
        <v>0.1</v>
      </c>
      <c r="DA11" s="646"/>
      <c r="DB11" s="646"/>
      <c r="DC11" s="646"/>
      <c r="DD11" s="614">
        <v>3425</v>
      </c>
      <c r="DE11" s="609"/>
      <c r="DF11" s="609"/>
      <c r="DG11" s="609"/>
      <c r="DH11" s="609"/>
      <c r="DI11" s="609"/>
      <c r="DJ11" s="609"/>
      <c r="DK11" s="609"/>
      <c r="DL11" s="609"/>
      <c r="DM11" s="609"/>
      <c r="DN11" s="609"/>
      <c r="DO11" s="609"/>
      <c r="DP11" s="610"/>
      <c r="DQ11" s="614">
        <v>36759</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7081</v>
      </c>
      <c r="S12" s="609"/>
      <c r="T12" s="609"/>
      <c r="U12" s="609"/>
      <c r="V12" s="609"/>
      <c r="W12" s="609"/>
      <c r="X12" s="609"/>
      <c r="Y12" s="610"/>
      <c r="Z12" s="646">
        <v>0</v>
      </c>
      <c r="AA12" s="646"/>
      <c r="AB12" s="646"/>
      <c r="AC12" s="646"/>
      <c r="AD12" s="647">
        <v>7081</v>
      </c>
      <c r="AE12" s="647"/>
      <c r="AF12" s="647"/>
      <c r="AG12" s="647"/>
      <c r="AH12" s="647"/>
      <c r="AI12" s="647"/>
      <c r="AJ12" s="647"/>
      <c r="AK12" s="647"/>
      <c r="AL12" s="611">
        <v>0</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4441333</v>
      </c>
      <c r="BH12" s="609"/>
      <c r="BI12" s="609"/>
      <c r="BJ12" s="609"/>
      <c r="BK12" s="609"/>
      <c r="BL12" s="609"/>
      <c r="BM12" s="609"/>
      <c r="BN12" s="610"/>
      <c r="BO12" s="646">
        <v>38.6</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126130</v>
      </c>
      <c r="CS12" s="609"/>
      <c r="CT12" s="609"/>
      <c r="CU12" s="609"/>
      <c r="CV12" s="609"/>
      <c r="CW12" s="609"/>
      <c r="CX12" s="609"/>
      <c r="CY12" s="610"/>
      <c r="CZ12" s="646">
        <v>0.4</v>
      </c>
      <c r="DA12" s="646"/>
      <c r="DB12" s="646"/>
      <c r="DC12" s="646"/>
      <c r="DD12" s="614" t="s">
        <v>122</v>
      </c>
      <c r="DE12" s="609"/>
      <c r="DF12" s="609"/>
      <c r="DG12" s="609"/>
      <c r="DH12" s="609"/>
      <c r="DI12" s="609"/>
      <c r="DJ12" s="609"/>
      <c r="DK12" s="609"/>
      <c r="DL12" s="609"/>
      <c r="DM12" s="609"/>
      <c r="DN12" s="609"/>
      <c r="DO12" s="609"/>
      <c r="DP12" s="610"/>
      <c r="DQ12" s="614">
        <v>115109</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4408325</v>
      </c>
      <c r="BH13" s="609"/>
      <c r="BI13" s="609"/>
      <c r="BJ13" s="609"/>
      <c r="BK13" s="609"/>
      <c r="BL13" s="609"/>
      <c r="BM13" s="609"/>
      <c r="BN13" s="610"/>
      <c r="BO13" s="646">
        <v>38.299999999999997</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1944399</v>
      </c>
      <c r="CS13" s="609"/>
      <c r="CT13" s="609"/>
      <c r="CU13" s="609"/>
      <c r="CV13" s="609"/>
      <c r="CW13" s="609"/>
      <c r="CX13" s="609"/>
      <c r="CY13" s="610"/>
      <c r="CZ13" s="646">
        <v>6.9</v>
      </c>
      <c r="DA13" s="646"/>
      <c r="DB13" s="646"/>
      <c r="DC13" s="646"/>
      <c r="DD13" s="614">
        <v>837835</v>
      </c>
      <c r="DE13" s="609"/>
      <c r="DF13" s="609"/>
      <c r="DG13" s="609"/>
      <c r="DH13" s="609"/>
      <c r="DI13" s="609"/>
      <c r="DJ13" s="609"/>
      <c r="DK13" s="609"/>
      <c r="DL13" s="609"/>
      <c r="DM13" s="609"/>
      <c r="DN13" s="609"/>
      <c r="DO13" s="609"/>
      <c r="DP13" s="610"/>
      <c r="DQ13" s="614">
        <v>1152822</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100321</v>
      </c>
      <c r="BH14" s="609"/>
      <c r="BI14" s="609"/>
      <c r="BJ14" s="609"/>
      <c r="BK14" s="609"/>
      <c r="BL14" s="609"/>
      <c r="BM14" s="609"/>
      <c r="BN14" s="610"/>
      <c r="BO14" s="646">
        <v>0.9</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1026745</v>
      </c>
      <c r="CS14" s="609"/>
      <c r="CT14" s="609"/>
      <c r="CU14" s="609"/>
      <c r="CV14" s="609"/>
      <c r="CW14" s="609"/>
      <c r="CX14" s="609"/>
      <c r="CY14" s="610"/>
      <c r="CZ14" s="646">
        <v>3.6</v>
      </c>
      <c r="DA14" s="646"/>
      <c r="DB14" s="646"/>
      <c r="DC14" s="646"/>
      <c r="DD14" s="614">
        <v>59404</v>
      </c>
      <c r="DE14" s="609"/>
      <c r="DF14" s="609"/>
      <c r="DG14" s="609"/>
      <c r="DH14" s="609"/>
      <c r="DI14" s="609"/>
      <c r="DJ14" s="609"/>
      <c r="DK14" s="609"/>
      <c r="DL14" s="609"/>
      <c r="DM14" s="609"/>
      <c r="DN14" s="609"/>
      <c r="DO14" s="609"/>
      <c r="DP14" s="610"/>
      <c r="DQ14" s="614">
        <v>963332</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25572</v>
      </c>
      <c r="S15" s="609"/>
      <c r="T15" s="609"/>
      <c r="U15" s="609"/>
      <c r="V15" s="609"/>
      <c r="W15" s="609"/>
      <c r="X15" s="609"/>
      <c r="Y15" s="610"/>
      <c r="Z15" s="646">
        <v>0.1</v>
      </c>
      <c r="AA15" s="646"/>
      <c r="AB15" s="646"/>
      <c r="AC15" s="646"/>
      <c r="AD15" s="647">
        <v>25572</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339775</v>
      </c>
      <c r="BH15" s="609"/>
      <c r="BI15" s="609"/>
      <c r="BJ15" s="609"/>
      <c r="BK15" s="609"/>
      <c r="BL15" s="609"/>
      <c r="BM15" s="609"/>
      <c r="BN15" s="610"/>
      <c r="BO15" s="646">
        <v>3</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3268707</v>
      </c>
      <c r="CS15" s="609"/>
      <c r="CT15" s="609"/>
      <c r="CU15" s="609"/>
      <c r="CV15" s="609"/>
      <c r="CW15" s="609"/>
      <c r="CX15" s="609"/>
      <c r="CY15" s="610"/>
      <c r="CZ15" s="646">
        <v>11.6</v>
      </c>
      <c r="DA15" s="646"/>
      <c r="DB15" s="646"/>
      <c r="DC15" s="646"/>
      <c r="DD15" s="614">
        <v>351082</v>
      </c>
      <c r="DE15" s="609"/>
      <c r="DF15" s="609"/>
      <c r="DG15" s="609"/>
      <c r="DH15" s="609"/>
      <c r="DI15" s="609"/>
      <c r="DJ15" s="609"/>
      <c r="DK15" s="609"/>
      <c r="DL15" s="609"/>
      <c r="DM15" s="609"/>
      <c r="DN15" s="609"/>
      <c r="DO15" s="609"/>
      <c r="DP15" s="610"/>
      <c r="DQ15" s="614">
        <v>2727532</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94504</v>
      </c>
      <c r="S16" s="609"/>
      <c r="T16" s="609"/>
      <c r="U16" s="609"/>
      <c r="V16" s="609"/>
      <c r="W16" s="609"/>
      <c r="X16" s="609"/>
      <c r="Y16" s="610"/>
      <c r="Z16" s="646">
        <v>0.3</v>
      </c>
      <c r="AA16" s="646"/>
      <c r="AB16" s="646"/>
      <c r="AC16" s="646"/>
      <c r="AD16" s="647">
        <v>94504</v>
      </c>
      <c r="AE16" s="647"/>
      <c r="AF16" s="647"/>
      <c r="AG16" s="647"/>
      <c r="AH16" s="647"/>
      <c r="AI16" s="647"/>
      <c r="AJ16" s="647"/>
      <c r="AK16" s="647"/>
      <c r="AL16" s="611">
        <v>0.6</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16349</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16349</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449316</v>
      </c>
      <c r="S17" s="609"/>
      <c r="T17" s="609"/>
      <c r="U17" s="609"/>
      <c r="V17" s="609"/>
      <c r="W17" s="609"/>
      <c r="X17" s="609"/>
      <c r="Y17" s="610"/>
      <c r="Z17" s="646">
        <v>1.5</v>
      </c>
      <c r="AA17" s="646"/>
      <c r="AB17" s="646"/>
      <c r="AC17" s="646"/>
      <c r="AD17" s="647">
        <v>449316</v>
      </c>
      <c r="AE17" s="647"/>
      <c r="AF17" s="647"/>
      <c r="AG17" s="647"/>
      <c r="AH17" s="647"/>
      <c r="AI17" s="647"/>
      <c r="AJ17" s="647"/>
      <c r="AK17" s="647"/>
      <c r="AL17" s="611">
        <v>2.7</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1897436</v>
      </c>
      <c r="CS17" s="609"/>
      <c r="CT17" s="609"/>
      <c r="CU17" s="609"/>
      <c r="CV17" s="609"/>
      <c r="CW17" s="609"/>
      <c r="CX17" s="609"/>
      <c r="CY17" s="610"/>
      <c r="CZ17" s="646">
        <v>6.7</v>
      </c>
      <c r="DA17" s="646"/>
      <c r="DB17" s="646"/>
      <c r="DC17" s="646"/>
      <c r="DD17" s="614" t="s">
        <v>122</v>
      </c>
      <c r="DE17" s="609"/>
      <c r="DF17" s="609"/>
      <c r="DG17" s="609"/>
      <c r="DH17" s="609"/>
      <c r="DI17" s="609"/>
      <c r="DJ17" s="609"/>
      <c r="DK17" s="609"/>
      <c r="DL17" s="609"/>
      <c r="DM17" s="609"/>
      <c r="DN17" s="609"/>
      <c r="DO17" s="609"/>
      <c r="DP17" s="610"/>
      <c r="DQ17" s="614">
        <v>1897436</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85259</v>
      </c>
      <c r="S18" s="609"/>
      <c r="T18" s="609"/>
      <c r="U18" s="609"/>
      <c r="V18" s="609"/>
      <c r="W18" s="609"/>
      <c r="X18" s="609"/>
      <c r="Y18" s="610"/>
      <c r="Z18" s="646">
        <v>0.3</v>
      </c>
      <c r="AA18" s="646"/>
      <c r="AB18" s="646"/>
      <c r="AC18" s="646"/>
      <c r="AD18" s="647">
        <v>85259</v>
      </c>
      <c r="AE18" s="647"/>
      <c r="AF18" s="647"/>
      <c r="AG18" s="647"/>
      <c r="AH18" s="647"/>
      <c r="AI18" s="647"/>
      <c r="AJ18" s="647"/>
      <c r="AK18" s="647"/>
      <c r="AL18" s="611">
        <v>0.5</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363134</v>
      </c>
      <c r="S19" s="609"/>
      <c r="T19" s="609"/>
      <c r="U19" s="609"/>
      <c r="V19" s="609"/>
      <c r="W19" s="609"/>
      <c r="X19" s="609"/>
      <c r="Y19" s="610"/>
      <c r="Z19" s="646">
        <v>1.2</v>
      </c>
      <c r="AA19" s="646"/>
      <c r="AB19" s="646"/>
      <c r="AC19" s="646"/>
      <c r="AD19" s="647">
        <v>363134</v>
      </c>
      <c r="AE19" s="647"/>
      <c r="AF19" s="647"/>
      <c r="AG19" s="647"/>
      <c r="AH19" s="647"/>
      <c r="AI19" s="647"/>
      <c r="AJ19" s="647"/>
      <c r="AK19" s="647"/>
      <c r="AL19" s="611">
        <v>2.2000000000000002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754720</v>
      </c>
      <c r="BH19" s="609"/>
      <c r="BI19" s="609"/>
      <c r="BJ19" s="609"/>
      <c r="BK19" s="609"/>
      <c r="BL19" s="609"/>
      <c r="BM19" s="609"/>
      <c r="BN19" s="610"/>
      <c r="BO19" s="646">
        <v>6.6</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v>923</v>
      </c>
      <c r="S20" s="609"/>
      <c r="T20" s="609"/>
      <c r="U20" s="609"/>
      <c r="V20" s="609"/>
      <c r="W20" s="609"/>
      <c r="X20" s="609"/>
      <c r="Y20" s="610"/>
      <c r="Z20" s="646">
        <v>0</v>
      </c>
      <c r="AA20" s="646"/>
      <c r="AB20" s="646"/>
      <c r="AC20" s="646"/>
      <c r="AD20" s="647">
        <v>923</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754720</v>
      </c>
      <c r="BH20" s="609"/>
      <c r="BI20" s="609"/>
      <c r="BJ20" s="609"/>
      <c r="BK20" s="609"/>
      <c r="BL20" s="609"/>
      <c r="BM20" s="609"/>
      <c r="BN20" s="610"/>
      <c r="BO20" s="646">
        <v>6.6</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28235867</v>
      </c>
      <c r="CS20" s="609"/>
      <c r="CT20" s="609"/>
      <c r="CU20" s="609"/>
      <c r="CV20" s="609"/>
      <c r="CW20" s="609"/>
      <c r="CX20" s="609"/>
      <c r="CY20" s="610"/>
      <c r="CZ20" s="646">
        <v>100</v>
      </c>
      <c r="DA20" s="646"/>
      <c r="DB20" s="646"/>
      <c r="DC20" s="646"/>
      <c r="DD20" s="614">
        <v>1684843</v>
      </c>
      <c r="DE20" s="609"/>
      <c r="DF20" s="609"/>
      <c r="DG20" s="609"/>
      <c r="DH20" s="609"/>
      <c r="DI20" s="609"/>
      <c r="DJ20" s="609"/>
      <c r="DK20" s="609"/>
      <c r="DL20" s="609"/>
      <c r="DM20" s="609"/>
      <c r="DN20" s="609"/>
      <c r="DO20" s="609"/>
      <c r="DP20" s="610"/>
      <c r="DQ20" s="614">
        <v>18986224</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3339948</v>
      </c>
      <c r="S21" s="609"/>
      <c r="T21" s="609"/>
      <c r="U21" s="609"/>
      <c r="V21" s="609"/>
      <c r="W21" s="609"/>
      <c r="X21" s="609"/>
      <c r="Y21" s="610"/>
      <c r="Z21" s="646">
        <v>11.1</v>
      </c>
      <c r="AA21" s="646"/>
      <c r="AB21" s="646"/>
      <c r="AC21" s="646"/>
      <c r="AD21" s="647">
        <v>3024109</v>
      </c>
      <c r="AE21" s="647"/>
      <c r="AF21" s="647"/>
      <c r="AG21" s="647"/>
      <c r="AH21" s="647"/>
      <c r="AI21" s="647"/>
      <c r="AJ21" s="647"/>
      <c r="AK21" s="647"/>
      <c r="AL21" s="611">
        <v>18.2</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3024109</v>
      </c>
      <c r="S22" s="609"/>
      <c r="T22" s="609"/>
      <c r="U22" s="609"/>
      <c r="V22" s="609"/>
      <c r="W22" s="609"/>
      <c r="X22" s="609"/>
      <c r="Y22" s="610"/>
      <c r="Z22" s="646">
        <v>10</v>
      </c>
      <c r="AA22" s="646"/>
      <c r="AB22" s="646"/>
      <c r="AC22" s="646"/>
      <c r="AD22" s="647">
        <v>3024109</v>
      </c>
      <c r="AE22" s="647"/>
      <c r="AF22" s="647"/>
      <c r="AG22" s="647"/>
      <c r="AH22" s="647"/>
      <c r="AI22" s="647"/>
      <c r="AJ22" s="647"/>
      <c r="AK22" s="647"/>
      <c r="AL22" s="611">
        <v>18.2</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315839</v>
      </c>
      <c r="S23" s="609"/>
      <c r="T23" s="609"/>
      <c r="U23" s="609"/>
      <c r="V23" s="609"/>
      <c r="W23" s="609"/>
      <c r="X23" s="609"/>
      <c r="Y23" s="610"/>
      <c r="Z23" s="646">
        <v>1</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v>754720</v>
      </c>
      <c r="BH23" s="609"/>
      <c r="BI23" s="609"/>
      <c r="BJ23" s="609"/>
      <c r="BK23" s="609"/>
      <c r="BL23" s="609"/>
      <c r="BM23" s="609"/>
      <c r="BN23" s="610"/>
      <c r="BO23" s="646">
        <v>6.6</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15347860</v>
      </c>
      <c r="CS24" s="664"/>
      <c r="CT24" s="664"/>
      <c r="CU24" s="664"/>
      <c r="CV24" s="664"/>
      <c r="CW24" s="664"/>
      <c r="CX24" s="664"/>
      <c r="CY24" s="689"/>
      <c r="CZ24" s="690">
        <v>54.4</v>
      </c>
      <c r="DA24" s="672"/>
      <c r="DB24" s="672"/>
      <c r="DC24" s="692"/>
      <c r="DD24" s="688">
        <v>8991390</v>
      </c>
      <c r="DE24" s="664"/>
      <c r="DF24" s="664"/>
      <c r="DG24" s="664"/>
      <c r="DH24" s="664"/>
      <c r="DI24" s="664"/>
      <c r="DJ24" s="664"/>
      <c r="DK24" s="689"/>
      <c r="DL24" s="688">
        <v>7401960</v>
      </c>
      <c r="DM24" s="664"/>
      <c r="DN24" s="664"/>
      <c r="DO24" s="664"/>
      <c r="DP24" s="664"/>
      <c r="DQ24" s="664"/>
      <c r="DR24" s="664"/>
      <c r="DS24" s="664"/>
      <c r="DT24" s="664"/>
      <c r="DU24" s="664"/>
      <c r="DV24" s="689"/>
      <c r="DW24" s="690">
        <v>44.4</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17525550</v>
      </c>
      <c r="S25" s="609"/>
      <c r="T25" s="609"/>
      <c r="U25" s="609"/>
      <c r="V25" s="609"/>
      <c r="W25" s="609"/>
      <c r="X25" s="609"/>
      <c r="Y25" s="610"/>
      <c r="Z25" s="646">
        <v>58.1</v>
      </c>
      <c r="AA25" s="646"/>
      <c r="AB25" s="646"/>
      <c r="AC25" s="646"/>
      <c r="AD25" s="647">
        <v>16454991</v>
      </c>
      <c r="AE25" s="647"/>
      <c r="AF25" s="647"/>
      <c r="AG25" s="647"/>
      <c r="AH25" s="647"/>
      <c r="AI25" s="647"/>
      <c r="AJ25" s="647"/>
      <c r="AK25" s="647"/>
      <c r="AL25" s="611">
        <v>99.1</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4020628</v>
      </c>
      <c r="CS25" s="621"/>
      <c r="CT25" s="621"/>
      <c r="CU25" s="621"/>
      <c r="CV25" s="621"/>
      <c r="CW25" s="621"/>
      <c r="CX25" s="621"/>
      <c r="CY25" s="622"/>
      <c r="CZ25" s="611">
        <v>14.2</v>
      </c>
      <c r="DA25" s="623"/>
      <c r="DB25" s="623"/>
      <c r="DC25" s="624"/>
      <c r="DD25" s="614">
        <v>3753911</v>
      </c>
      <c r="DE25" s="621"/>
      <c r="DF25" s="621"/>
      <c r="DG25" s="621"/>
      <c r="DH25" s="621"/>
      <c r="DI25" s="621"/>
      <c r="DJ25" s="621"/>
      <c r="DK25" s="622"/>
      <c r="DL25" s="614">
        <v>3050943</v>
      </c>
      <c r="DM25" s="621"/>
      <c r="DN25" s="621"/>
      <c r="DO25" s="621"/>
      <c r="DP25" s="621"/>
      <c r="DQ25" s="621"/>
      <c r="DR25" s="621"/>
      <c r="DS25" s="621"/>
      <c r="DT25" s="621"/>
      <c r="DU25" s="621"/>
      <c r="DV25" s="622"/>
      <c r="DW25" s="611">
        <v>18.3</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5646</v>
      </c>
      <c r="S26" s="609"/>
      <c r="T26" s="609"/>
      <c r="U26" s="609"/>
      <c r="V26" s="609"/>
      <c r="W26" s="609"/>
      <c r="X26" s="609"/>
      <c r="Y26" s="610"/>
      <c r="Z26" s="646">
        <v>0</v>
      </c>
      <c r="AA26" s="646"/>
      <c r="AB26" s="646"/>
      <c r="AC26" s="646"/>
      <c r="AD26" s="647">
        <v>5646</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2424610</v>
      </c>
      <c r="CS26" s="609"/>
      <c r="CT26" s="609"/>
      <c r="CU26" s="609"/>
      <c r="CV26" s="609"/>
      <c r="CW26" s="609"/>
      <c r="CX26" s="609"/>
      <c r="CY26" s="610"/>
      <c r="CZ26" s="611">
        <v>8.6</v>
      </c>
      <c r="DA26" s="623"/>
      <c r="DB26" s="623"/>
      <c r="DC26" s="624"/>
      <c r="DD26" s="614">
        <v>2250820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273728</v>
      </c>
      <c r="S27" s="609"/>
      <c r="T27" s="609"/>
      <c r="U27" s="609"/>
      <c r="V27" s="609"/>
      <c r="W27" s="609"/>
      <c r="X27" s="609"/>
      <c r="Y27" s="610"/>
      <c r="Z27" s="646">
        <v>0.9</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11514409</v>
      </c>
      <c r="BH27" s="609"/>
      <c r="BI27" s="609"/>
      <c r="BJ27" s="609"/>
      <c r="BK27" s="609"/>
      <c r="BL27" s="609"/>
      <c r="BM27" s="609"/>
      <c r="BN27" s="610"/>
      <c r="BO27" s="646">
        <v>100</v>
      </c>
      <c r="BP27" s="646"/>
      <c r="BQ27" s="646"/>
      <c r="BR27" s="646"/>
      <c r="BS27" s="647">
        <v>64680</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9429796</v>
      </c>
      <c r="CS27" s="621"/>
      <c r="CT27" s="621"/>
      <c r="CU27" s="621"/>
      <c r="CV27" s="621"/>
      <c r="CW27" s="621"/>
      <c r="CX27" s="621"/>
      <c r="CY27" s="622"/>
      <c r="CZ27" s="611">
        <v>33.4</v>
      </c>
      <c r="DA27" s="623"/>
      <c r="DB27" s="623"/>
      <c r="DC27" s="624"/>
      <c r="DD27" s="614">
        <v>3340043</v>
      </c>
      <c r="DE27" s="621"/>
      <c r="DF27" s="621"/>
      <c r="DG27" s="621"/>
      <c r="DH27" s="621"/>
      <c r="DI27" s="621"/>
      <c r="DJ27" s="621"/>
      <c r="DK27" s="622"/>
      <c r="DL27" s="614">
        <v>2453581</v>
      </c>
      <c r="DM27" s="621"/>
      <c r="DN27" s="621"/>
      <c r="DO27" s="621"/>
      <c r="DP27" s="621"/>
      <c r="DQ27" s="621"/>
      <c r="DR27" s="621"/>
      <c r="DS27" s="621"/>
      <c r="DT27" s="621"/>
      <c r="DU27" s="621"/>
      <c r="DV27" s="622"/>
      <c r="DW27" s="611">
        <v>14.7</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94818</v>
      </c>
      <c r="S28" s="609"/>
      <c r="T28" s="609"/>
      <c r="U28" s="609"/>
      <c r="V28" s="609"/>
      <c r="W28" s="609"/>
      <c r="X28" s="609"/>
      <c r="Y28" s="610"/>
      <c r="Z28" s="646">
        <v>0.3</v>
      </c>
      <c r="AA28" s="646"/>
      <c r="AB28" s="646"/>
      <c r="AC28" s="646"/>
      <c r="AD28" s="647">
        <v>71935</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1897436</v>
      </c>
      <c r="CS28" s="609"/>
      <c r="CT28" s="609"/>
      <c r="CU28" s="609"/>
      <c r="CV28" s="609"/>
      <c r="CW28" s="609"/>
      <c r="CX28" s="609"/>
      <c r="CY28" s="610"/>
      <c r="CZ28" s="611">
        <v>6.7</v>
      </c>
      <c r="DA28" s="623"/>
      <c r="DB28" s="623"/>
      <c r="DC28" s="624"/>
      <c r="DD28" s="614">
        <v>1897436</v>
      </c>
      <c r="DE28" s="609"/>
      <c r="DF28" s="609"/>
      <c r="DG28" s="609"/>
      <c r="DH28" s="609"/>
      <c r="DI28" s="609"/>
      <c r="DJ28" s="609"/>
      <c r="DK28" s="610"/>
      <c r="DL28" s="614">
        <v>1897436</v>
      </c>
      <c r="DM28" s="609"/>
      <c r="DN28" s="609"/>
      <c r="DO28" s="609"/>
      <c r="DP28" s="609"/>
      <c r="DQ28" s="609"/>
      <c r="DR28" s="609"/>
      <c r="DS28" s="609"/>
      <c r="DT28" s="609"/>
      <c r="DU28" s="609"/>
      <c r="DV28" s="610"/>
      <c r="DW28" s="611">
        <v>11.4</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43486</v>
      </c>
      <c r="S29" s="609"/>
      <c r="T29" s="609"/>
      <c r="U29" s="609"/>
      <c r="V29" s="609"/>
      <c r="W29" s="609"/>
      <c r="X29" s="609"/>
      <c r="Y29" s="610"/>
      <c r="Z29" s="646">
        <v>0.1</v>
      </c>
      <c r="AA29" s="646"/>
      <c r="AB29" s="646"/>
      <c r="AC29" s="646"/>
      <c r="AD29" s="647">
        <v>1</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1897436</v>
      </c>
      <c r="CS29" s="621"/>
      <c r="CT29" s="621"/>
      <c r="CU29" s="621"/>
      <c r="CV29" s="621"/>
      <c r="CW29" s="621"/>
      <c r="CX29" s="621"/>
      <c r="CY29" s="622"/>
      <c r="CZ29" s="611">
        <v>6.7</v>
      </c>
      <c r="DA29" s="623"/>
      <c r="DB29" s="623"/>
      <c r="DC29" s="624"/>
      <c r="DD29" s="614">
        <v>1897436</v>
      </c>
      <c r="DE29" s="621"/>
      <c r="DF29" s="621"/>
      <c r="DG29" s="621"/>
      <c r="DH29" s="621"/>
      <c r="DI29" s="621"/>
      <c r="DJ29" s="621"/>
      <c r="DK29" s="622"/>
      <c r="DL29" s="614">
        <v>1897436</v>
      </c>
      <c r="DM29" s="621"/>
      <c r="DN29" s="621"/>
      <c r="DO29" s="621"/>
      <c r="DP29" s="621"/>
      <c r="DQ29" s="621"/>
      <c r="DR29" s="621"/>
      <c r="DS29" s="621"/>
      <c r="DT29" s="621"/>
      <c r="DU29" s="621"/>
      <c r="DV29" s="622"/>
      <c r="DW29" s="611">
        <v>11.4</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6022103</v>
      </c>
      <c r="S30" s="609"/>
      <c r="T30" s="609"/>
      <c r="U30" s="609"/>
      <c r="V30" s="609"/>
      <c r="W30" s="609"/>
      <c r="X30" s="609"/>
      <c r="Y30" s="610"/>
      <c r="Z30" s="646">
        <v>20</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1838370</v>
      </c>
      <c r="CS30" s="609"/>
      <c r="CT30" s="609"/>
      <c r="CU30" s="609"/>
      <c r="CV30" s="609"/>
      <c r="CW30" s="609"/>
      <c r="CX30" s="609"/>
      <c r="CY30" s="610"/>
      <c r="CZ30" s="611">
        <v>6.5</v>
      </c>
      <c r="DA30" s="623"/>
      <c r="DB30" s="623"/>
      <c r="DC30" s="624"/>
      <c r="DD30" s="614">
        <v>1838370</v>
      </c>
      <c r="DE30" s="609"/>
      <c r="DF30" s="609"/>
      <c r="DG30" s="609"/>
      <c r="DH30" s="609"/>
      <c r="DI30" s="609"/>
      <c r="DJ30" s="609"/>
      <c r="DK30" s="610"/>
      <c r="DL30" s="614">
        <v>1838370</v>
      </c>
      <c r="DM30" s="609"/>
      <c r="DN30" s="609"/>
      <c r="DO30" s="609"/>
      <c r="DP30" s="609"/>
      <c r="DQ30" s="609"/>
      <c r="DR30" s="609"/>
      <c r="DS30" s="609"/>
      <c r="DT30" s="609"/>
      <c r="DU30" s="609"/>
      <c r="DV30" s="610"/>
      <c r="DW30" s="611">
        <v>11</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99.5</v>
      </c>
      <c r="BH31" s="671"/>
      <c r="BI31" s="671"/>
      <c r="BJ31" s="671"/>
      <c r="BK31" s="671"/>
      <c r="BL31" s="671"/>
      <c r="BM31" s="672">
        <v>99.3</v>
      </c>
      <c r="BN31" s="671"/>
      <c r="BO31" s="671"/>
      <c r="BP31" s="671"/>
      <c r="BQ31" s="673"/>
      <c r="BR31" s="670">
        <v>99.6</v>
      </c>
      <c r="BS31" s="671"/>
      <c r="BT31" s="671"/>
      <c r="BU31" s="671"/>
      <c r="BV31" s="671"/>
      <c r="BW31" s="671"/>
      <c r="BX31" s="672">
        <v>99.4</v>
      </c>
      <c r="BY31" s="671"/>
      <c r="BZ31" s="671"/>
      <c r="CA31" s="671"/>
      <c r="CB31" s="673"/>
      <c r="CD31" s="629"/>
      <c r="CE31" s="630"/>
      <c r="CF31" s="605" t="s">
        <v>301</v>
      </c>
      <c r="CG31" s="606"/>
      <c r="CH31" s="606"/>
      <c r="CI31" s="606"/>
      <c r="CJ31" s="606"/>
      <c r="CK31" s="606"/>
      <c r="CL31" s="606"/>
      <c r="CM31" s="606"/>
      <c r="CN31" s="606"/>
      <c r="CO31" s="606"/>
      <c r="CP31" s="606"/>
      <c r="CQ31" s="607"/>
      <c r="CR31" s="608">
        <v>59066</v>
      </c>
      <c r="CS31" s="621"/>
      <c r="CT31" s="621"/>
      <c r="CU31" s="621"/>
      <c r="CV31" s="621"/>
      <c r="CW31" s="621"/>
      <c r="CX31" s="621"/>
      <c r="CY31" s="622"/>
      <c r="CZ31" s="611">
        <v>0.2</v>
      </c>
      <c r="DA31" s="623"/>
      <c r="DB31" s="623"/>
      <c r="DC31" s="624"/>
      <c r="DD31" s="614">
        <v>59066</v>
      </c>
      <c r="DE31" s="621"/>
      <c r="DF31" s="621"/>
      <c r="DG31" s="621"/>
      <c r="DH31" s="621"/>
      <c r="DI31" s="621"/>
      <c r="DJ31" s="621"/>
      <c r="DK31" s="622"/>
      <c r="DL31" s="614">
        <v>59066</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2150278</v>
      </c>
      <c r="S32" s="609"/>
      <c r="T32" s="609"/>
      <c r="U32" s="609"/>
      <c r="V32" s="609"/>
      <c r="W32" s="609"/>
      <c r="X32" s="609"/>
      <c r="Y32" s="610"/>
      <c r="Z32" s="646">
        <v>7.1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99.3</v>
      </c>
      <c r="BH32" s="621"/>
      <c r="BI32" s="621"/>
      <c r="BJ32" s="621"/>
      <c r="BK32" s="621"/>
      <c r="BL32" s="621"/>
      <c r="BM32" s="612">
        <v>99</v>
      </c>
      <c r="BN32" s="621"/>
      <c r="BO32" s="621"/>
      <c r="BP32" s="621"/>
      <c r="BQ32" s="644"/>
      <c r="BR32" s="679">
        <v>99.5</v>
      </c>
      <c r="BS32" s="621"/>
      <c r="BT32" s="621"/>
      <c r="BU32" s="621"/>
      <c r="BV32" s="621"/>
      <c r="BW32" s="621"/>
      <c r="BX32" s="612">
        <v>99.1</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24525</v>
      </c>
      <c r="S33" s="609"/>
      <c r="T33" s="609"/>
      <c r="U33" s="609"/>
      <c r="V33" s="609"/>
      <c r="W33" s="609"/>
      <c r="X33" s="609"/>
      <c r="Y33" s="610"/>
      <c r="Z33" s="646">
        <v>0.1</v>
      </c>
      <c r="AA33" s="646"/>
      <c r="AB33" s="646"/>
      <c r="AC33" s="646"/>
      <c r="AD33" s="647">
        <v>13244</v>
      </c>
      <c r="AE33" s="647"/>
      <c r="AF33" s="647"/>
      <c r="AG33" s="647"/>
      <c r="AH33" s="647"/>
      <c r="AI33" s="647"/>
      <c r="AJ33" s="647"/>
      <c r="AK33" s="647"/>
      <c r="AL33" s="611">
        <v>0.1</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99.8</v>
      </c>
      <c r="BH33" s="593"/>
      <c r="BI33" s="593"/>
      <c r="BJ33" s="593"/>
      <c r="BK33" s="593"/>
      <c r="BL33" s="593"/>
      <c r="BM33" s="639">
        <v>99.7</v>
      </c>
      <c r="BN33" s="593"/>
      <c r="BO33" s="593"/>
      <c r="BP33" s="593"/>
      <c r="BQ33" s="656"/>
      <c r="BR33" s="669">
        <v>99.8</v>
      </c>
      <c r="BS33" s="593"/>
      <c r="BT33" s="593"/>
      <c r="BU33" s="593"/>
      <c r="BV33" s="593"/>
      <c r="BW33" s="593"/>
      <c r="BX33" s="639">
        <v>99.7</v>
      </c>
      <c r="BY33" s="593"/>
      <c r="BZ33" s="593"/>
      <c r="CA33" s="593"/>
      <c r="CB33" s="656"/>
      <c r="CD33" s="605" t="s">
        <v>308</v>
      </c>
      <c r="CE33" s="606"/>
      <c r="CF33" s="606"/>
      <c r="CG33" s="606"/>
      <c r="CH33" s="606"/>
      <c r="CI33" s="606"/>
      <c r="CJ33" s="606"/>
      <c r="CK33" s="606"/>
      <c r="CL33" s="606"/>
      <c r="CM33" s="606"/>
      <c r="CN33" s="606"/>
      <c r="CO33" s="606"/>
      <c r="CP33" s="606"/>
      <c r="CQ33" s="607"/>
      <c r="CR33" s="608">
        <v>11186815</v>
      </c>
      <c r="CS33" s="621"/>
      <c r="CT33" s="621"/>
      <c r="CU33" s="621"/>
      <c r="CV33" s="621"/>
      <c r="CW33" s="621"/>
      <c r="CX33" s="621"/>
      <c r="CY33" s="622"/>
      <c r="CZ33" s="611">
        <v>39.6</v>
      </c>
      <c r="DA33" s="623"/>
      <c r="DB33" s="623"/>
      <c r="DC33" s="624"/>
      <c r="DD33" s="614">
        <v>9789171</v>
      </c>
      <c r="DE33" s="621"/>
      <c r="DF33" s="621"/>
      <c r="DG33" s="621"/>
      <c r="DH33" s="621"/>
      <c r="DI33" s="621"/>
      <c r="DJ33" s="621"/>
      <c r="DK33" s="622"/>
      <c r="DL33" s="614">
        <v>8290894</v>
      </c>
      <c r="DM33" s="621"/>
      <c r="DN33" s="621"/>
      <c r="DO33" s="621"/>
      <c r="DP33" s="621"/>
      <c r="DQ33" s="621"/>
      <c r="DR33" s="621"/>
      <c r="DS33" s="621"/>
      <c r="DT33" s="621"/>
      <c r="DU33" s="621"/>
      <c r="DV33" s="622"/>
      <c r="DW33" s="611">
        <v>49.7</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36535</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4477973</v>
      </c>
      <c r="CS34" s="609"/>
      <c r="CT34" s="609"/>
      <c r="CU34" s="609"/>
      <c r="CV34" s="609"/>
      <c r="CW34" s="609"/>
      <c r="CX34" s="609"/>
      <c r="CY34" s="610"/>
      <c r="CZ34" s="611">
        <v>15.9</v>
      </c>
      <c r="DA34" s="623"/>
      <c r="DB34" s="623"/>
      <c r="DC34" s="624"/>
      <c r="DD34" s="614">
        <v>3880066</v>
      </c>
      <c r="DE34" s="609"/>
      <c r="DF34" s="609"/>
      <c r="DG34" s="609"/>
      <c r="DH34" s="609"/>
      <c r="DI34" s="609"/>
      <c r="DJ34" s="609"/>
      <c r="DK34" s="610"/>
      <c r="DL34" s="614">
        <v>3491147</v>
      </c>
      <c r="DM34" s="609"/>
      <c r="DN34" s="609"/>
      <c r="DO34" s="609"/>
      <c r="DP34" s="609"/>
      <c r="DQ34" s="609"/>
      <c r="DR34" s="609"/>
      <c r="DS34" s="609"/>
      <c r="DT34" s="609"/>
      <c r="DU34" s="609"/>
      <c r="DV34" s="610"/>
      <c r="DW34" s="611">
        <v>20.9</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503318</v>
      </c>
      <c r="S35" s="609"/>
      <c r="T35" s="609"/>
      <c r="U35" s="609"/>
      <c r="V35" s="609"/>
      <c r="W35" s="609"/>
      <c r="X35" s="609"/>
      <c r="Y35" s="610"/>
      <c r="Z35" s="646">
        <v>1.7</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278217</v>
      </c>
      <c r="CS35" s="621"/>
      <c r="CT35" s="621"/>
      <c r="CU35" s="621"/>
      <c r="CV35" s="621"/>
      <c r="CW35" s="621"/>
      <c r="CX35" s="621"/>
      <c r="CY35" s="622"/>
      <c r="CZ35" s="611">
        <v>1</v>
      </c>
      <c r="DA35" s="623"/>
      <c r="DB35" s="623"/>
      <c r="DC35" s="624"/>
      <c r="DD35" s="614">
        <v>270368</v>
      </c>
      <c r="DE35" s="621"/>
      <c r="DF35" s="621"/>
      <c r="DG35" s="621"/>
      <c r="DH35" s="621"/>
      <c r="DI35" s="621"/>
      <c r="DJ35" s="621"/>
      <c r="DK35" s="622"/>
      <c r="DL35" s="614">
        <v>265962</v>
      </c>
      <c r="DM35" s="621"/>
      <c r="DN35" s="621"/>
      <c r="DO35" s="621"/>
      <c r="DP35" s="621"/>
      <c r="DQ35" s="621"/>
      <c r="DR35" s="621"/>
      <c r="DS35" s="621"/>
      <c r="DT35" s="621"/>
      <c r="DU35" s="621"/>
      <c r="DV35" s="622"/>
      <c r="DW35" s="611">
        <v>1.6</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1779483</v>
      </c>
      <c r="S36" s="609"/>
      <c r="T36" s="609"/>
      <c r="U36" s="609"/>
      <c r="V36" s="609"/>
      <c r="W36" s="609"/>
      <c r="X36" s="609"/>
      <c r="Y36" s="610"/>
      <c r="Z36" s="646">
        <v>5.9</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3295882</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276111</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3363796</v>
      </c>
      <c r="CS36" s="609"/>
      <c r="CT36" s="609"/>
      <c r="CU36" s="609"/>
      <c r="CV36" s="609"/>
      <c r="CW36" s="609"/>
      <c r="CX36" s="609"/>
      <c r="CY36" s="610"/>
      <c r="CZ36" s="611">
        <v>11.9</v>
      </c>
      <c r="DA36" s="623"/>
      <c r="DB36" s="623"/>
      <c r="DC36" s="624"/>
      <c r="DD36" s="614">
        <v>2940141</v>
      </c>
      <c r="DE36" s="609"/>
      <c r="DF36" s="609"/>
      <c r="DG36" s="609"/>
      <c r="DH36" s="609"/>
      <c r="DI36" s="609"/>
      <c r="DJ36" s="609"/>
      <c r="DK36" s="610"/>
      <c r="DL36" s="614">
        <v>2479232</v>
      </c>
      <c r="DM36" s="609"/>
      <c r="DN36" s="609"/>
      <c r="DO36" s="609"/>
      <c r="DP36" s="609"/>
      <c r="DQ36" s="609"/>
      <c r="DR36" s="609"/>
      <c r="DS36" s="609"/>
      <c r="DT36" s="609"/>
      <c r="DU36" s="609"/>
      <c r="DV36" s="610"/>
      <c r="DW36" s="611">
        <v>14.9</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347863</v>
      </c>
      <c r="S37" s="609"/>
      <c r="T37" s="609"/>
      <c r="U37" s="609"/>
      <c r="V37" s="609"/>
      <c r="W37" s="609"/>
      <c r="X37" s="609"/>
      <c r="Y37" s="610"/>
      <c r="Z37" s="646">
        <v>1.2</v>
      </c>
      <c r="AA37" s="646"/>
      <c r="AB37" s="646"/>
      <c r="AC37" s="646"/>
      <c r="AD37" s="647">
        <v>56236</v>
      </c>
      <c r="AE37" s="647"/>
      <c r="AF37" s="647"/>
      <c r="AG37" s="647"/>
      <c r="AH37" s="647"/>
      <c r="AI37" s="647"/>
      <c r="AJ37" s="647"/>
      <c r="AK37" s="647"/>
      <c r="AL37" s="611">
        <v>0.3</v>
      </c>
      <c r="AM37" s="612"/>
      <c r="AN37" s="612"/>
      <c r="AO37" s="648"/>
      <c r="AQ37" s="641" t="s">
        <v>320</v>
      </c>
      <c r="AR37" s="642"/>
      <c r="AS37" s="642"/>
      <c r="AT37" s="642"/>
      <c r="AU37" s="642"/>
      <c r="AV37" s="642"/>
      <c r="AW37" s="642"/>
      <c r="AX37" s="642"/>
      <c r="AY37" s="643"/>
      <c r="AZ37" s="608">
        <v>389300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47188</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1561099</v>
      </c>
      <c r="CS37" s="621"/>
      <c r="CT37" s="621"/>
      <c r="CU37" s="621"/>
      <c r="CV37" s="621"/>
      <c r="CW37" s="621"/>
      <c r="CX37" s="621"/>
      <c r="CY37" s="622"/>
      <c r="CZ37" s="611">
        <v>5.5</v>
      </c>
      <c r="DA37" s="623"/>
      <c r="DB37" s="623"/>
      <c r="DC37" s="624"/>
      <c r="DD37" s="614">
        <v>1561099</v>
      </c>
      <c r="DE37" s="621"/>
      <c r="DF37" s="621"/>
      <c r="DG37" s="621"/>
      <c r="DH37" s="621"/>
      <c r="DI37" s="621"/>
      <c r="DJ37" s="621"/>
      <c r="DK37" s="622"/>
      <c r="DL37" s="614">
        <v>1480291</v>
      </c>
      <c r="DM37" s="621"/>
      <c r="DN37" s="621"/>
      <c r="DO37" s="621"/>
      <c r="DP37" s="621"/>
      <c r="DQ37" s="621"/>
      <c r="DR37" s="621"/>
      <c r="DS37" s="621"/>
      <c r="DT37" s="621"/>
      <c r="DU37" s="621"/>
      <c r="DV37" s="622"/>
      <c r="DW37" s="611">
        <v>8.9</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1365364</v>
      </c>
      <c r="S38" s="609"/>
      <c r="T38" s="609"/>
      <c r="U38" s="609"/>
      <c r="V38" s="609"/>
      <c r="W38" s="609"/>
      <c r="X38" s="609"/>
      <c r="Y38" s="610"/>
      <c r="Z38" s="646">
        <v>4.5</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12110</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9021</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2894472</v>
      </c>
      <c r="CS38" s="609"/>
      <c r="CT38" s="609"/>
      <c r="CU38" s="609"/>
      <c r="CV38" s="609"/>
      <c r="CW38" s="609"/>
      <c r="CX38" s="609"/>
      <c r="CY38" s="610"/>
      <c r="CZ38" s="611">
        <v>10.3</v>
      </c>
      <c r="DA38" s="623"/>
      <c r="DB38" s="623"/>
      <c r="DC38" s="624"/>
      <c r="DD38" s="614">
        <v>2555153</v>
      </c>
      <c r="DE38" s="609"/>
      <c r="DF38" s="609"/>
      <c r="DG38" s="609"/>
      <c r="DH38" s="609"/>
      <c r="DI38" s="609"/>
      <c r="DJ38" s="609"/>
      <c r="DK38" s="610"/>
      <c r="DL38" s="614">
        <v>2054553</v>
      </c>
      <c r="DM38" s="609"/>
      <c r="DN38" s="609"/>
      <c r="DO38" s="609"/>
      <c r="DP38" s="609"/>
      <c r="DQ38" s="609"/>
      <c r="DR38" s="609"/>
      <c r="DS38" s="609"/>
      <c r="DT38" s="609"/>
      <c r="DU38" s="609"/>
      <c r="DV38" s="610"/>
      <c r="DW38" s="611">
        <v>12.3</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12785</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168077</v>
      </c>
      <c r="CS39" s="621"/>
      <c r="CT39" s="621"/>
      <c r="CU39" s="621"/>
      <c r="CV39" s="621"/>
      <c r="CW39" s="621"/>
      <c r="CX39" s="621"/>
      <c r="CY39" s="622"/>
      <c r="CZ39" s="611">
        <v>0.6</v>
      </c>
      <c r="DA39" s="623"/>
      <c r="DB39" s="623"/>
      <c r="DC39" s="624"/>
      <c r="DD39" s="614">
        <v>143443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80764</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115</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4280</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30172697</v>
      </c>
      <c r="S41" s="633"/>
      <c r="T41" s="633"/>
      <c r="U41" s="633"/>
      <c r="V41" s="633"/>
      <c r="W41" s="633"/>
      <c r="X41" s="633"/>
      <c r="Y41" s="636"/>
      <c r="Z41" s="637">
        <v>100</v>
      </c>
      <c r="AA41" s="637"/>
      <c r="AB41" s="637"/>
      <c r="AC41" s="637"/>
      <c r="AD41" s="638">
        <v>16602053</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913339</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1981133</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321</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1701192</v>
      </c>
      <c r="CS42" s="621"/>
      <c r="CT42" s="621"/>
      <c r="CU42" s="621"/>
      <c r="CV42" s="621"/>
      <c r="CW42" s="621"/>
      <c r="CX42" s="621"/>
      <c r="CY42" s="622"/>
      <c r="CZ42" s="611">
        <v>6</v>
      </c>
      <c r="DA42" s="623"/>
      <c r="DB42" s="623"/>
      <c r="DC42" s="624"/>
      <c r="DD42" s="614">
        <v>205663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20594</v>
      </c>
      <c r="CS43" s="621"/>
      <c r="CT43" s="621"/>
      <c r="CU43" s="621"/>
      <c r="CV43" s="621"/>
      <c r="CW43" s="621"/>
      <c r="CX43" s="621"/>
      <c r="CY43" s="622"/>
      <c r="CZ43" s="611">
        <v>0.1</v>
      </c>
      <c r="DA43" s="623"/>
      <c r="DB43" s="623"/>
      <c r="DC43" s="624"/>
      <c r="DD43" s="614">
        <v>20594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1684843</v>
      </c>
      <c r="CS44" s="609"/>
      <c r="CT44" s="609"/>
      <c r="CU44" s="609"/>
      <c r="CV44" s="609"/>
      <c r="CW44" s="609"/>
      <c r="CX44" s="609"/>
      <c r="CY44" s="610"/>
      <c r="CZ44" s="611">
        <v>6</v>
      </c>
      <c r="DA44" s="612"/>
      <c r="DB44" s="612"/>
      <c r="DC44" s="613"/>
      <c r="DD44" s="614">
        <v>189314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54690</v>
      </c>
      <c r="CS45" s="621"/>
      <c r="CT45" s="621"/>
      <c r="CU45" s="621"/>
      <c r="CV45" s="621"/>
      <c r="CW45" s="621"/>
      <c r="CX45" s="621"/>
      <c r="CY45" s="622"/>
      <c r="CZ45" s="611">
        <v>0.2</v>
      </c>
      <c r="DA45" s="623"/>
      <c r="DB45" s="623"/>
      <c r="DC45" s="624"/>
      <c r="DD45" s="614">
        <v>5659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1604503</v>
      </c>
      <c r="CS46" s="609"/>
      <c r="CT46" s="609"/>
      <c r="CU46" s="609"/>
      <c r="CV46" s="609"/>
      <c r="CW46" s="609"/>
      <c r="CX46" s="609"/>
      <c r="CY46" s="610"/>
      <c r="CZ46" s="611">
        <v>5.7</v>
      </c>
      <c r="DA46" s="612"/>
      <c r="DB46" s="612"/>
      <c r="DC46" s="613"/>
      <c r="DD46" s="614">
        <v>180405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16349</v>
      </c>
      <c r="CS47" s="621"/>
      <c r="CT47" s="621"/>
      <c r="CU47" s="621"/>
      <c r="CV47" s="621"/>
      <c r="CW47" s="621"/>
      <c r="CX47" s="621"/>
      <c r="CY47" s="622"/>
      <c r="CZ47" s="611">
        <v>0.1</v>
      </c>
      <c r="DA47" s="623"/>
      <c r="DB47" s="623"/>
      <c r="DC47" s="624"/>
      <c r="DD47" s="614">
        <v>16349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28235867</v>
      </c>
      <c r="CS49" s="593"/>
      <c r="CT49" s="593"/>
      <c r="CU49" s="593"/>
      <c r="CV49" s="593"/>
      <c r="CW49" s="593"/>
      <c r="CX49" s="593"/>
      <c r="CY49" s="594"/>
      <c r="CZ49" s="595">
        <v>100</v>
      </c>
      <c r="DA49" s="596"/>
      <c r="DB49" s="596"/>
      <c r="DC49" s="597"/>
      <c r="DD49" s="598">
        <v>18986224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p86wGxolZoe/zyMqe+t+mMxcyMAkcOYr1qpJhTPueuGqeZ00CnqdGd4zzQVOwe1Rqbjs1NAxnoncGOVmqIRsA==" saltValue="eUteiEdatTxdR8OYW4MrK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I1" zoomScale="70" zoomScaleNormal="25" zoomScaleSheetLayoutView="70" workbookViewId="0">
      <selection activeCell="CR83" sqref="CR83:CV83"/>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v>30211</v>
      </c>
      <c r="R7" s="1090"/>
      <c r="S7" s="1090"/>
      <c r="T7" s="1090"/>
      <c r="U7" s="1090"/>
      <c r="V7" s="1090">
        <v>28274</v>
      </c>
      <c r="W7" s="1090"/>
      <c r="X7" s="1090"/>
      <c r="Y7" s="1090"/>
      <c r="Z7" s="1090"/>
      <c r="AA7" s="1090">
        <v>1937</v>
      </c>
      <c r="AB7" s="1090"/>
      <c r="AC7" s="1090"/>
      <c r="AD7" s="1090"/>
      <c r="AE7" s="1091"/>
      <c r="AF7" s="1092">
        <v>1906</v>
      </c>
      <c r="AG7" s="1093"/>
      <c r="AH7" s="1093"/>
      <c r="AI7" s="1093"/>
      <c r="AJ7" s="1094"/>
      <c r="AK7" s="1095">
        <v>503</v>
      </c>
      <c r="AL7" s="1096"/>
      <c r="AM7" s="1096"/>
      <c r="AN7" s="1096"/>
      <c r="AO7" s="1096"/>
      <c r="AP7" s="1096">
        <v>22378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562</v>
      </c>
      <c r="BT7" s="1087"/>
      <c r="BU7" s="1087"/>
      <c r="BV7" s="1087"/>
      <c r="BW7" s="1087"/>
      <c r="BX7" s="1087"/>
      <c r="BY7" s="1087"/>
      <c r="BZ7" s="1087"/>
      <c r="CA7" s="1087"/>
      <c r="CB7" s="1087"/>
      <c r="CC7" s="1087"/>
      <c r="CD7" s="1087"/>
      <c r="CE7" s="1087"/>
      <c r="CF7" s="1087"/>
      <c r="CG7" s="1099"/>
      <c r="CH7" s="1083">
        <v>18</v>
      </c>
      <c r="CI7" s="1084"/>
      <c r="CJ7" s="1084"/>
      <c r="CK7" s="1084"/>
      <c r="CL7" s="1085"/>
      <c r="CM7" s="1083">
        <v>29</v>
      </c>
      <c r="CN7" s="1084"/>
      <c r="CO7" s="1084"/>
      <c r="CP7" s="1084"/>
      <c r="CQ7" s="1085"/>
      <c r="CR7" s="1083">
        <v>3</v>
      </c>
      <c r="CS7" s="1084"/>
      <c r="CT7" s="1084"/>
      <c r="CU7" s="1084"/>
      <c r="CV7" s="1085"/>
      <c r="CW7" s="1083">
        <v>46</v>
      </c>
      <c r="CX7" s="1084"/>
      <c r="CY7" s="1084"/>
      <c r="CZ7" s="1084"/>
      <c r="DA7" s="1085"/>
      <c r="DB7" s="1083" t="s">
        <v>552</v>
      </c>
      <c r="DC7" s="1084"/>
      <c r="DD7" s="1084"/>
      <c r="DE7" s="1084"/>
      <c r="DF7" s="1085"/>
      <c r="DG7" s="1083" t="s">
        <v>552</v>
      </c>
      <c r="DH7" s="1084"/>
      <c r="DI7" s="1084"/>
      <c r="DJ7" s="1084"/>
      <c r="DK7" s="1085"/>
      <c r="DL7" s="1083" t="s">
        <v>552</v>
      </c>
      <c r="DM7" s="1084"/>
      <c r="DN7" s="1084"/>
      <c r="DO7" s="1084"/>
      <c r="DP7" s="1085"/>
      <c r="DQ7" s="1083" t="s">
        <v>552</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563</v>
      </c>
      <c r="BT8" s="980"/>
      <c r="BU8" s="980"/>
      <c r="BV8" s="980"/>
      <c r="BW8" s="980"/>
      <c r="BX8" s="980"/>
      <c r="BY8" s="980"/>
      <c r="BZ8" s="980"/>
      <c r="CA8" s="980"/>
      <c r="CB8" s="980"/>
      <c r="CC8" s="980"/>
      <c r="CD8" s="980"/>
      <c r="CE8" s="980"/>
      <c r="CF8" s="980"/>
      <c r="CG8" s="1001"/>
      <c r="CH8" s="976">
        <v>5</v>
      </c>
      <c r="CI8" s="977"/>
      <c r="CJ8" s="977"/>
      <c r="CK8" s="977"/>
      <c r="CL8" s="978"/>
      <c r="CM8" s="976">
        <v>93</v>
      </c>
      <c r="CN8" s="977"/>
      <c r="CO8" s="977"/>
      <c r="CP8" s="977"/>
      <c r="CQ8" s="978"/>
      <c r="CR8" s="976">
        <v>30</v>
      </c>
      <c r="CS8" s="977"/>
      <c r="CT8" s="977"/>
      <c r="CU8" s="977"/>
      <c r="CV8" s="978"/>
      <c r="CW8" s="976">
        <v>17</v>
      </c>
      <c r="CX8" s="977"/>
      <c r="CY8" s="977"/>
      <c r="CZ8" s="977"/>
      <c r="DA8" s="978"/>
      <c r="DB8" s="976" t="s">
        <v>552</v>
      </c>
      <c r="DC8" s="977"/>
      <c r="DD8" s="977"/>
      <c r="DE8" s="977"/>
      <c r="DF8" s="978"/>
      <c r="DG8" s="976" t="s">
        <v>552</v>
      </c>
      <c r="DH8" s="977"/>
      <c r="DI8" s="977"/>
      <c r="DJ8" s="977"/>
      <c r="DK8" s="978"/>
      <c r="DL8" s="976" t="s">
        <v>552</v>
      </c>
      <c r="DM8" s="977"/>
      <c r="DN8" s="977"/>
      <c r="DO8" s="977"/>
      <c r="DP8" s="978"/>
      <c r="DQ8" s="976" t="s">
        <v>552</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f>Q7</f>
        <v>30211</v>
      </c>
      <c r="R23" s="1048"/>
      <c r="S23" s="1048"/>
      <c r="T23" s="1048"/>
      <c r="U23" s="1048"/>
      <c r="V23" s="1048">
        <f>V7</f>
        <v>28274</v>
      </c>
      <c r="W23" s="1048"/>
      <c r="X23" s="1048"/>
      <c r="Y23" s="1048"/>
      <c r="Z23" s="1048"/>
      <c r="AA23" s="1048">
        <f>AA7</f>
        <v>1937</v>
      </c>
      <c r="AB23" s="1048"/>
      <c r="AC23" s="1048"/>
      <c r="AD23" s="1048"/>
      <c r="AE23" s="1055"/>
      <c r="AF23" s="1056">
        <v>1906</v>
      </c>
      <c r="AG23" s="1048"/>
      <c r="AH23" s="1048"/>
      <c r="AI23" s="1048"/>
      <c r="AJ23" s="1057"/>
      <c r="AK23" s="1058"/>
      <c r="AL23" s="1059"/>
      <c r="AM23" s="1059"/>
      <c r="AN23" s="1059"/>
      <c r="AO23" s="1059"/>
      <c r="AP23" s="1048">
        <f>AP7</f>
        <v>22378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6876</v>
      </c>
      <c r="R28" s="1038"/>
      <c r="S28" s="1038"/>
      <c r="T28" s="1038"/>
      <c r="U28" s="1038"/>
      <c r="V28" s="1038">
        <v>6600</v>
      </c>
      <c r="W28" s="1038"/>
      <c r="X28" s="1038"/>
      <c r="Y28" s="1038"/>
      <c r="Z28" s="1038"/>
      <c r="AA28" s="1038">
        <v>276</v>
      </c>
      <c r="AB28" s="1038"/>
      <c r="AC28" s="1038"/>
      <c r="AD28" s="1038"/>
      <c r="AE28" s="1039"/>
      <c r="AF28" s="1040">
        <v>276</v>
      </c>
      <c r="AG28" s="1038"/>
      <c r="AH28" s="1038"/>
      <c r="AI28" s="1038"/>
      <c r="AJ28" s="1041"/>
      <c r="AK28" s="1029">
        <v>831</v>
      </c>
      <c r="AL28" s="1030"/>
      <c r="AM28" s="1030"/>
      <c r="AN28" s="1030"/>
      <c r="AO28" s="1030"/>
      <c r="AP28" s="1030" t="s">
        <v>552</v>
      </c>
      <c r="AQ28" s="1030"/>
      <c r="AR28" s="1030"/>
      <c r="AS28" s="1030"/>
      <c r="AT28" s="1030"/>
      <c r="AU28" s="1030" t="s">
        <v>552</v>
      </c>
      <c r="AV28" s="1030"/>
      <c r="AW28" s="1030"/>
      <c r="AX28" s="1030"/>
      <c r="AY28" s="1030"/>
      <c r="AZ28" s="1031" t="s">
        <v>552</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68</v>
      </c>
      <c r="R29" s="1026"/>
      <c r="S29" s="1026"/>
      <c r="T29" s="1026"/>
      <c r="U29" s="1026"/>
      <c r="V29" s="1026">
        <v>55</v>
      </c>
      <c r="W29" s="1026"/>
      <c r="X29" s="1026"/>
      <c r="Y29" s="1026"/>
      <c r="Z29" s="1026"/>
      <c r="AA29" s="1026">
        <v>13</v>
      </c>
      <c r="AB29" s="1026"/>
      <c r="AC29" s="1026"/>
      <c r="AD29" s="1026"/>
      <c r="AE29" s="1027"/>
      <c r="AF29" s="1022">
        <v>13</v>
      </c>
      <c r="AG29" s="1023"/>
      <c r="AH29" s="1023"/>
      <c r="AI29" s="1023"/>
      <c r="AJ29" s="1024"/>
      <c r="AK29" s="967" t="s">
        <v>552</v>
      </c>
      <c r="AL29" s="958"/>
      <c r="AM29" s="958"/>
      <c r="AN29" s="958"/>
      <c r="AO29" s="958"/>
      <c r="AP29" s="958" t="s">
        <v>552</v>
      </c>
      <c r="AQ29" s="958"/>
      <c r="AR29" s="958"/>
      <c r="AS29" s="958"/>
      <c r="AT29" s="958"/>
      <c r="AU29" s="958" t="s">
        <v>552</v>
      </c>
      <c r="AV29" s="958"/>
      <c r="AW29" s="958"/>
      <c r="AX29" s="958"/>
      <c r="AY29" s="958"/>
      <c r="AZ29" s="1028" t="s">
        <v>552</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6004</v>
      </c>
      <c r="R30" s="1026"/>
      <c r="S30" s="1026"/>
      <c r="T30" s="1026"/>
      <c r="U30" s="1026"/>
      <c r="V30" s="1026">
        <v>5762</v>
      </c>
      <c r="W30" s="1026"/>
      <c r="X30" s="1026"/>
      <c r="Y30" s="1026"/>
      <c r="Z30" s="1026"/>
      <c r="AA30" s="1026">
        <v>241</v>
      </c>
      <c r="AB30" s="1026"/>
      <c r="AC30" s="1026"/>
      <c r="AD30" s="1026"/>
      <c r="AE30" s="1027"/>
      <c r="AF30" s="1022">
        <v>241</v>
      </c>
      <c r="AG30" s="1023"/>
      <c r="AH30" s="1023"/>
      <c r="AI30" s="1023"/>
      <c r="AJ30" s="1024"/>
      <c r="AK30" s="967">
        <v>927</v>
      </c>
      <c r="AL30" s="958"/>
      <c r="AM30" s="958"/>
      <c r="AN30" s="958"/>
      <c r="AO30" s="958"/>
      <c r="AP30" s="958" t="s">
        <v>552</v>
      </c>
      <c r="AQ30" s="958"/>
      <c r="AR30" s="958"/>
      <c r="AS30" s="958"/>
      <c r="AT30" s="958"/>
      <c r="AU30" s="958" t="s">
        <v>552</v>
      </c>
      <c r="AV30" s="958"/>
      <c r="AW30" s="958"/>
      <c r="AX30" s="958"/>
      <c r="AY30" s="958"/>
      <c r="AZ30" s="1028" t="s">
        <v>552</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1299</v>
      </c>
      <c r="R31" s="1026"/>
      <c r="S31" s="1026"/>
      <c r="T31" s="1026"/>
      <c r="U31" s="1026"/>
      <c r="V31" s="1026">
        <v>1295</v>
      </c>
      <c r="W31" s="1026"/>
      <c r="X31" s="1026"/>
      <c r="Y31" s="1026"/>
      <c r="Z31" s="1026"/>
      <c r="AA31" s="1026">
        <v>4</v>
      </c>
      <c r="AB31" s="1026"/>
      <c r="AC31" s="1026"/>
      <c r="AD31" s="1026"/>
      <c r="AE31" s="1027"/>
      <c r="AF31" s="1022">
        <v>4</v>
      </c>
      <c r="AG31" s="1023"/>
      <c r="AH31" s="1023"/>
      <c r="AI31" s="1023"/>
      <c r="AJ31" s="1024"/>
      <c r="AK31" s="967">
        <v>216</v>
      </c>
      <c r="AL31" s="958"/>
      <c r="AM31" s="958"/>
      <c r="AN31" s="958"/>
      <c r="AO31" s="958"/>
      <c r="AP31" s="958" t="s">
        <v>552</v>
      </c>
      <c r="AQ31" s="958"/>
      <c r="AR31" s="958"/>
      <c r="AS31" s="958"/>
      <c r="AT31" s="958"/>
      <c r="AU31" s="958" t="s">
        <v>552</v>
      </c>
      <c r="AV31" s="958"/>
      <c r="AW31" s="958"/>
      <c r="AX31" s="958"/>
      <c r="AY31" s="958"/>
      <c r="AZ31" s="1028" t="s">
        <v>552</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1338</v>
      </c>
      <c r="R32" s="1026"/>
      <c r="S32" s="1026"/>
      <c r="T32" s="1026"/>
      <c r="U32" s="1026"/>
      <c r="V32" s="1026">
        <v>1288</v>
      </c>
      <c r="W32" s="1026"/>
      <c r="X32" s="1026"/>
      <c r="Y32" s="1026"/>
      <c r="Z32" s="1026"/>
      <c r="AA32" s="1026">
        <v>50</v>
      </c>
      <c r="AB32" s="1026"/>
      <c r="AC32" s="1026"/>
      <c r="AD32" s="1026"/>
      <c r="AE32" s="1027"/>
      <c r="AF32" s="1022">
        <v>1901</v>
      </c>
      <c r="AG32" s="1023"/>
      <c r="AH32" s="1023"/>
      <c r="AI32" s="1023"/>
      <c r="AJ32" s="1024"/>
      <c r="AK32" s="967">
        <v>12</v>
      </c>
      <c r="AL32" s="958"/>
      <c r="AM32" s="958"/>
      <c r="AN32" s="958"/>
      <c r="AO32" s="958"/>
      <c r="AP32" s="958">
        <v>2262</v>
      </c>
      <c r="AQ32" s="958"/>
      <c r="AR32" s="958"/>
      <c r="AS32" s="958"/>
      <c r="AT32" s="958"/>
      <c r="AU32" s="958">
        <v>7</v>
      </c>
      <c r="AV32" s="958"/>
      <c r="AW32" s="958"/>
      <c r="AX32" s="958"/>
      <c r="AY32" s="958"/>
      <c r="AZ32" s="1028" t="s">
        <v>552</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395</v>
      </c>
      <c r="C33" s="1018"/>
      <c r="D33" s="1018"/>
      <c r="E33" s="1018"/>
      <c r="F33" s="1018"/>
      <c r="G33" s="1018"/>
      <c r="H33" s="1018"/>
      <c r="I33" s="1018"/>
      <c r="J33" s="1018"/>
      <c r="K33" s="1018"/>
      <c r="L33" s="1018"/>
      <c r="M33" s="1018"/>
      <c r="N33" s="1018"/>
      <c r="O33" s="1018"/>
      <c r="P33" s="1019"/>
      <c r="Q33" s="1025">
        <v>1831</v>
      </c>
      <c r="R33" s="1026"/>
      <c r="S33" s="1026"/>
      <c r="T33" s="1026"/>
      <c r="U33" s="1026"/>
      <c r="V33" s="1026">
        <v>1714</v>
      </c>
      <c r="W33" s="1026"/>
      <c r="X33" s="1026"/>
      <c r="Y33" s="1026"/>
      <c r="Z33" s="1026"/>
      <c r="AA33" s="1026">
        <v>117</v>
      </c>
      <c r="AB33" s="1026"/>
      <c r="AC33" s="1026"/>
      <c r="AD33" s="1026"/>
      <c r="AE33" s="1027"/>
      <c r="AF33" s="1022">
        <v>1426</v>
      </c>
      <c r="AG33" s="1023"/>
      <c r="AH33" s="1023"/>
      <c r="AI33" s="1023"/>
      <c r="AJ33" s="1024"/>
      <c r="AK33" s="967">
        <v>389</v>
      </c>
      <c r="AL33" s="958"/>
      <c r="AM33" s="958"/>
      <c r="AN33" s="958"/>
      <c r="AO33" s="958"/>
      <c r="AP33" s="958">
        <v>3074</v>
      </c>
      <c r="AQ33" s="958"/>
      <c r="AR33" s="958"/>
      <c r="AS33" s="958"/>
      <c r="AT33" s="958"/>
      <c r="AU33" s="958">
        <v>1777</v>
      </c>
      <c r="AV33" s="958"/>
      <c r="AW33" s="958"/>
      <c r="AX33" s="958"/>
      <c r="AY33" s="958"/>
      <c r="AZ33" s="1028" t="s">
        <v>552</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3862</v>
      </c>
      <c r="AG63" s="946"/>
      <c r="AH63" s="946"/>
      <c r="AI63" s="946"/>
      <c r="AJ63" s="1009"/>
      <c r="AK63" s="1010"/>
      <c r="AL63" s="950"/>
      <c r="AM63" s="950"/>
      <c r="AN63" s="950"/>
      <c r="AO63" s="950"/>
      <c r="AP63" s="946">
        <f>SUM(AP32:AT33)</f>
        <v>5336</v>
      </c>
      <c r="AQ63" s="946"/>
      <c r="AR63" s="946"/>
      <c r="AS63" s="946"/>
      <c r="AT63" s="946"/>
      <c r="AU63" s="946">
        <f>SUM(AU32:AY33)</f>
        <v>1784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553</v>
      </c>
      <c r="C68" s="973"/>
      <c r="D68" s="973"/>
      <c r="E68" s="973"/>
      <c r="F68" s="973"/>
      <c r="G68" s="973"/>
      <c r="H68" s="973"/>
      <c r="I68" s="973"/>
      <c r="J68" s="973"/>
      <c r="K68" s="973"/>
      <c r="L68" s="973"/>
      <c r="M68" s="973"/>
      <c r="N68" s="973"/>
      <c r="O68" s="973"/>
      <c r="P68" s="974"/>
      <c r="Q68" s="975">
        <v>2263</v>
      </c>
      <c r="R68" s="969"/>
      <c r="S68" s="969"/>
      <c r="T68" s="969"/>
      <c r="U68" s="969"/>
      <c r="V68" s="969">
        <v>2225</v>
      </c>
      <c r="W68" s="969"/>
      <c r="X68" s="969"/>
      <c r="Y68" s="969"/>
      <c r="Z68" s="969"/>
      <c r="AA68" s="969">
        <v>38</v>
      </c>
      <c r="AB68" s="969"/>
      <c r="AC68" s="969"/>
      <c r="AD68" s="969"/>
      <c r="AE68" s="969"/>
      <c r="AF68" s="969">
        <v>38</v>
      </c>
      <c r="AG68" s="969"/>
      <c r="AH68" s="969"/>
      <c r="AI68" s="969"/>
      <c r="AJ68" s="969"/>
      <c r="AK68" s="969" t="s">
        <v>552</v>
      </c>
      <c r="AL68" s="969"/>
      <c r="AM68" s="969"/>
      <c r="AN68" s="969"/>
      <c r="AO68" s="969"/>
      <c r="AP68" s="969" t="s">
        <v>552</v>
      </c>
      <c r="AQ68" s="969"/>
      <c r="AR68" s="969"/>
      <c r="AS68" s="969"/>
      <c r="AT68" s="969"/>
      <c r="AU68" s="969" t="s">
        <v>552</v>
      </c>
      <c r="AV68" s="969"/>
      <c r="AW68" s="969"/>
      <c r="AX68" s="969"/>
      <c r="AY68" s="969"/>
      <c r="AZ68" s="970" t="s">
        <v>554</v>
      </c>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555</v>
      </c>
      <c r="C69" s="962"/>
      <c r="D69" s="962"/>
      <c r="E69" s="962"/>
      <c r="F69" s="962"/>
      <c r="G69" s="962"/>
      <c r="H69" s="962"/>
      <c r="I69" s="962"/>
      <c r="J69" s="962"/>
      <c r="K69" s="962"/>
      <c r="L69" s="962"/>
      <c r="M69" s="962"/>
      <c r="N69" s="962"/>
      <c r="O69" s="962"/>
      <c r="P69" s="963"/>
      <c r="Q69" s="964">
        <v>924950</v>
      </c>
      <c r="R69" s="958"/>
      <c r="S69" s="958"/>
      <c r="T69" s="958"/>
      <c r="U69" s="958"/>
      <c r="V69" s="958">
        <v>909345</v>
      </c>
      <c r="W69" s="958"/>
      <c r="X69" s="958"/>
      <c r="Y69" s="958"/>
      <c r="Z69" s="958"/>
      <c r="AA69" s="958">
        <v>15606</v>
      </c>
      <c r="AB69" s="958"/>
      <c r="AC69" s="958"/>
      <c r="AD69" s="958"/>
      <c r="AE69" s="958"/>
      <c r="AF69" s="958">
        <v>15606</v>
      </c>
      <c r="AG69" s="958"/>
      <c r="AH69" s="958"/>
      <c r="AI69" s="958"/>
      <c r="AJ69" s="958"/>
      <c r="AK69" s="958">
        <v>9690</v>
      </c>
      <c r="AL69" s="958"/>
      <c r="AM69" s="958"/>
      <c r="AN69" s="958"/>
      <c r="AO69" s="958"/>
      <c r="AP69" s="958" t="s">
        <v>552</v>
      </c>
      <c r="AQ69" s="958"/>
      <c r="AR69" s="958"/>
      <c r="AS69" s="958"/>
      <c r="AT69" s="958"/>
      <c r="AU69" s="958" t="s">
        <v>552</v>
      </c>
      <c r="AV69" s="958"/>
      <c r="AW69" s="958"/>
      <c r="AX69" s="958"/>
      <c r="AY69" s="958"/>
      <c r="AZ69" s="959" t="s">
        <v>556</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557</v>
      </c>
      <c r="C70" s="962"/>
      <c r="D70" s="962"/>
      <c r="E70" s="962"/>
      <c r="F70" s="962"/>
      <c r="G70" s="962"/>
      <c r="H70" s="962"/>
      <c r="I70" s="962"/>
      <c r="J70" s="962"/>
      <c r="K70" s="962"/>
      <c r="L70" s="962"/>
      <c r="M70" s="962"/>
      <c r="N70" s="962"/>
      <c r="O70" s="962"/>
      <c r="P70" s="963"/>
      <c r="Q70" s="964">
        <v>22583</v>
      </c>
      <c r="R70" s="958"/>
      <c r="S70" s="958"/>
      <c r="T70" s="958"/>
      <c r="U70" s="958"/>
      <c r="V70" s="958">
        <v>21732</v>
      </c>
      <c r="W70" s="958"/>
      <c r="X70" s="958"/>
      <c r="Y70" s="958"/>
      <c r="Z70" s="958"/>
      <c r="AA70" s="958">
        <v>851</v>
      </c>
      <c r="AB70" s="958"/>
      <c r="AC70" s="958"/>
      <c r="AD70" s="958"/>
      <c r="AE70" s="958"/>
      <c r="AF70" s="958">
        <v>851</v>
      </c>
      <c r="AG70" s="958"/>
      <c r="AH70" s="958"/>
      <c r="AI70" s="958"/>
      <c r="AJ70" s="958"/>
      <c r="AK70" s="958">
        <v>21</v>
      </c>
      <c r="AL70" s="958"/>
      <c r="AM70" s="958"/>
      <c r="AN70" s="958"/>
      <c r="AO70" s="958"/>
      <c r="AP70" s="958" t="s">
        <v>552</v>
      </c>
      <c r="AQ70" s="958"/>
      <c r="AR70" s="958"/>
      <c r="AS70" s="958"/>
      <c r="AT70" s="958"/>
      <c r="AU70" s="958" t="s">
        <v>552</v>
      </c>
      <c r="AV70" s="958"/>
      <c r="AW70" s="958"/>
      <c r="AX70" s="958"/>
      <c r="AY70" s="958"/>
      <c r="AZ70" s="959" t="s">
        <v>554</v>
      </c>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557</v>
      </c>
      <c r="C71" s="962"/>
      <c r="D71" s="962"/>
      <c r="E71" s="962"/>
      <c r="F71" s="962"/>
      <c r="G71" s="962"/>
      <c r="H71" s="962"/>
      <c r="I71" s="962"/>
      <c r="J71" s="962"/>
      <c r="K71" s="962"/>
      <c r="L71" s="962"/>
      <c r="M71" s="962"/>
      <c r="N71" s="962"/>
      <c r="O71" s="962"/>
      <c r="P71" s="963"/>
      <c r="Q71" s="964">
        <v>138</v>
      </c>
      <c r="R71" s="958"/>
      <c r="S71" s="958"/>
      <c r="T71" s="958"/>
      <c r="U71" s="958"/>
      <c r="V71" s="958">
        <v>94</v>
      </c>
      <c r="W71" s="958"/>
      <c r="X71" s="958"/>
      <c r="Y71" s="958"/>
      <c r="Z71" s="958"/>
      <c r="AA71" s="958">
        <v>44</v>
      </c>
      <c r="AB71" s="958"/>
      <c r="AC71" s="958"/>
      <c r="AD71" s="958"/>
      <c r="AE71" s="958"/>
      <c r="AF71" s="958">
        <v>44</v>
      </c>
      <c r="AG71" s="958"/>
      <c r="AH71" s="958"/>
      <c r="AI71" s="958"/>
      <c r="AJ71" s="958"/>
      <c r="AK71" s="958" t="s">
        <v>552</v>
      </c>
      <c r="AL71" s="958"/>
      <c r="AM71" s="958"/>
      <c r="AN71" s="958"/>
      <c r="AO71" s="958"/>
      <c r="AP71" s="958" t="s">
        <v>552</v>
      </c>
      <c r="AQ71" s="958"/>
      <c r="AR71" s="958"/>
      <c r="AS71" s="958"/>
      <c r="AT71" s="958"/>
      <c r="AU71" s="958" t="s">
        <v>552</v>
      </c>
      <c r="AV71" s="958"/>
      <c r="AW71" s="958"/>
      <c r="AX71" s="958"/>
      <c r="AY71" s="958"/>
      <c r="AZ71" s="959" t="s">
        <v>558</v>
      </c>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559</v>
      </c>
      <c r="C72" s="962"/>
      <c r="D72" s="962"/>
      <c r="E72" s="962"/>
      <c r="F72" s="962"/>
      <c r="G72" s="962"/>
      <c r="H72" s="962"/>
      <c r="I72" s="962"/>
      <c r="J72" s="962"/>
      <c r="K72" s="962"/>
      <c r="L72" s="962"/>
      <c r="M72" s="962"/>
      <c r="N72" s="962"/>
      <c r="O72" s="962"/>
      <c r="P72" s="963"/>
      <c r="Q72" s="964">
        <v>308</v>
      </c>
      <c r="R72" s="958"/>
      <c r="S72" s="958"/>
      <c r="T72" s="958"/>
      <c r="U72" s="958"/>
      <c r="V72" s="958">
        <v>290</v>
      </c>
      <c r="W72" s="958"/>
      <c r="X72" s="958"/>
      <c r="Y72" s="958"/>
      <c r="Z72" s="958"/>
      <c r="AA72" s="958">
        <v>18</v>
      </c>
      <c r="AB72" s="958"/>
      <c r="AC72" s="958"/>
      <c r="AD72" s="958"/>
      <c r="AE72" s="958"/>
      <c r="AF72" s="958">
        <v>18</v>
      </c>
      <c r="AG72" s="958"/>
      <c r="AH72" s="958"/>
      <c r="AI72" s="958"/>
      <c r="AJ72" s="958"/>
      <c r="AK72" s="958">
        <v>7</v>
      </c>
      <c r="AL72" s="958"/>
      <c r="AM72" s="958"/>
      <c r="AN72" s="958"/>
      <c r="AO72" s="958"/>
      <c r="AP72" s="958" t="s">
        <v>552</v>
      </c>
      <c r="AQ72" s="958"/>
      <c r="AR72" s="958"/>
      <c r="AS72" s="958"/>
      <c r="AT72" s="958"/>
      <c r="AU72" s="958" t="s">
        <v>552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560</v>
      </c>
      <c r="C73" s="962"/>
      <c r="D73" s="962"/>
      <c r="E73" s="962"/>
      <c r="F73" s="962"/>
      <c r="G73" s="962"/>
      <c r="H73" s="962"/>
      <c r="I73" s="962"/>
      <c r="J73" s="962"/>
      <c r="K73" s="962"/>
      <c r="L73" s="962"/>
      <c r="M73" s="962"/>
      <c r="N73" s="962"/>
      <c r="O73" s="962"/>
      <c r="P73" s="963"/>
      <c r="Q73" s="964">
        <v>5893</v>
      </c>
      <c r="R73" s="958"/>
      <c r="S73" s="958"/>
      <c r="T73" s="958"/>
      <c r="U73" s="958"/>
      <c r="V73" s="958">
        <v>5653</v>
      </c>
      <c r="W73" s="958"/>
      <c r="X73" s="958"/>
      <c r="Y73" s="958"/>
      <c r="Z73" s="958"/>
      <c r="AA73" s="958">
        <v>240</v>
      </c>
      <c r="AB73" s="958"/>
      <c r="AC73" s="958"/>
      <c r="AD73" s="958"/>
      <c r="AE73" s="958"/>
      <c r="AF73" s="958">
        <v>240</v>
      </c>
      <c r="AG73" s="958"/>
      <c r="AH73" s="958"/>
      <c r="AI73" s="958"/>
      <c r="AJ73" s="958"/>
      <c r="AK73" s="958" t="s">
        <v>552</v>
      </c>
      <c r="AL73" s="958"/>
      <c r="AM73" s="958"/>
      <c r="AN73" s="958"/>
      <c r="AO73" s="958"/>
      <c r="AP73" s="958">
        <v>346</v>
      </c>
      <c r="AQ73" s="958"/>
      <c r="AR73" s="958"/>
      <c r="AS73" s="958"/>
      <c r="AT73" s="958"/>
      <c r="AU73" s="958">
        <v>61</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561</v>
      </c>
      <c r="C74" s="962"/>
      <c r="D74" s="962"/>
      <c r="E74" s="962"/>
      <c r="F74" s="962"/>
      <c r="G74" s="962"/>
      <c r="H74" s="962"/>
      <c r="I74" s="962"/>
      <c r="J74" s="962"/>
      <c r="K74" s="962"/>
      <c r="L74" s="962"/>
      <c r="M74" s="962"/>
      <c r="N74" s="962"/>
      <c r="O74" s="962"/>
      <c r="P74" s="963"/>
      <c r="Q74" s="964">
        <v>3485</v>
      </c>
      <c r="R74" s="958"/>
      <c r="S74" s="958"/>
      <c r="T74" s="958"/>
      <c r="U74" s="958"/>
      <c r="V74" s="958">
        <v>3315</v>
      </c>
      <c r="W74" s="958"/>
      <c r="X74" s="958"/>
      <c r="Y74" s="958"/>
      <c r="Z74" s="958"/>
      <c r="AA74" s="958">
        <v>170</v>
      </c>
      <c r="AB74" s="958"/>
      <c r="AC74" s="958"/>
      <c r="AD74" s="958"/>
      <c r="AE74" s="958"/>
      <c r="AF74" s="958">
        <v>170</v>
      </c>
      <c r="AG74" s="958"/>
      <c r="AH74" s="958"/>
      <c r="AI74" s="958"/>
      <c r="AJ74" s="958"/>
      <c r="AK74" s="958">
        <v>95</v>
      </c>
      <c r="AL74" s="958"/>
      <c r="AM74" s="958"/>
      <c r="AN74" s="958"/>
      <c r="AO74" s="958"/>
      <c r="AP74" s="958">
        <v>3369</v>
      </c>
      <c r="AQ74" s="958"/>
      <c r="AR74" s="958"/>
      <c r="AS74" s="958"/>
      <c r="AT74" s="958"/>
      <c r="AU74" s="958" t="s">
        <v>552</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SUM(AF68:AJ74)</f>
        <v>16967</v>
      </c>
      <c r="AG88" s="946"/>
      <c r="AH88" s="946"/>
      <c r="AI88" s="946"/>
      <c r="AJ88" s="946"/>
      <c r="AK88" s="950"/>
      <c r="AL88" s="950"/>
      <c r="AM88" s="950"/>
      <c r="AN88" s="950"/>
      <c r="AO88" s="950"/>
      <c r="AP88" s="946">
        <f>SUM(AP73:AT74)</f>
        <v>3715</v>
      </c>
      <c r="AQ88" s="946"/>
      <c r="AR88" s="946"/>
      <c r="AS88" s="946"/>
      <c r="AT88" s="946"/>
      <c r="AU88" s="946">
        <f>AU73</f>
        <v>61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SUM(CR7:CV8)</f>
        <v>33</v>
      </c>
      <c r="CS102" s="940"/>
      <c r="CT102" s="940"/>
      <c r="CU102" s="940"/>
      <c r="CV102" s="941"/>
      <c r="CW102" s="939">
        <f>SUM(CW7:DA8)</f>
        <v>63</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1907007</v>
      </c>
      <c r="AB110" s="876"/>
      <c r="AC110" s="876"/>
      <c r="AD110" s="876"/>
      <c r="AE110" s="877"/>
      <c r="AF110" s="878">
        <v>1902149</v>
      </c>
      <c r="AG110" s="876"/>
      <c r="AH110" s="876"/>
      <c r="AI110" s="876"/>
      <c r="AJ110" s="877"/>
      <c r="AK110" s="878">
        <v>1897436</v>
      </c>
      <c r="AL110" s="876"/>
      <c r="AM110" s="876"/>
      <c r="AN110" s="876"/>
      <c r="AO110" s="877"/>
      <c r="AP110" s="879">
        <v>12.9</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23346341</v>
      </c>
      <c r="BR110" s="829"/>
      <c r="BS110" s="829"/>
      <c r="BT110" s="829"/>
      <c r="BU110" s="829"/>
      <c r="BV110" s="829">
        <v>22850713</v>
      </c>
      <c r="BW110" s="829"/>
      <c r="BX110" s="829"/>
      <c r="BY110" s="829"/>
      <c r="BZ110" s="829"/>
      <c r="CA110" s="829">
        <v>22377707</v>
      </c>
      <c r="CB110" s="829"/>
      <c r="CC110" s="829"/>
      <c r="CD110" s="829"/>
      <c r="CE110" s="829"/>
      <c r="CF110" s="853">
        <v>151.80000000000001</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2032548</v>
      </c>
      <c r="BR112" s="804"/>
      <c r="BS112" s="804"/>
      <c r="BT112" s="804"/>
      <c r="BU112" s="804"/>
      <c r="BV112" s="804">
        <v>1888694</v>
      </c>
      <c r="BW112" s="804"/>
      <c r="BX112" s="804"/>
      <c r="BY112" s="804"/>
      <c r="BZ112" s="804"/>
      <c r="CA112" s="804">
        <v>1783733</v>
      </c>
      <c r="CB112" s="804"/>
      <c r="CC112" s="804"/>
      <c r="CD112" s="804"/>
      <c r="CE112" s="804"/>
      <c r="CF112" s="862">
        <v>12.1</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349936</v>
      </c>
      <c r="AB113" s="906"/>
      <c r="AC113" s="906"/>
      <c r="AD113" s="906"/>
      <c r="AE113" s="907"/>
      <c r="AF113" s="908">
        <v>262954</v>
      </c>
      <c r="AG113" s="906"/>
      <c r="AH113" s="906"/>
      <c r="AI113" s="906"/>
      <c r="AJ113" s="907"/>
      <c r="AK113" s="908">
        <v>197216</v>
      </c>
      <c r="AL113" s="906"/>
      <c r="AM113" s="906"/>
      <c r="AN113" s="906"/>
      <c r="AO113" s="907"/>
      <c r="AP113" s="909">
        <v>1.3</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1033565</v>
      </c>
      <c r="BR113" s="804"/>
      <c r="BS113" s="804"/>
      <c r="BT113" s="804"/>
      <c r="BU113" s="804"/>
      <c r="BV113" s="804">
        <v>966413</v>
      </c>
      <c r="BW113" s="804"/>
      <c r="BX113" s="804"/>
      <c r="BY113" s="804"/>
      <c r="BZ113" s="804"/>
      <c r="CA113" s="804">
        <v>852236</v>
      </c>
      <c r="CB113" s="804"/>
      <c r="CC113" s="804"/>
      <c r="CD113" s="804"/>
      <c r="CE113" s="804"/>
      <c r="CF113" s="862">
        <v>5.8</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33623</v>
      </c>
      <c r="AB114" s="767"/>
      <c r="AC114" s="767"/>
      <c r="AD114" s="767"/>
      <c r="AE114" s="768"/>
      <c r="AF114" s="769">
        <v>63740</v>
      </c>
      <c r="AG114" s="767"/>
      <c r="AH114" s="767"/>
      <c r="AI114" s="767"/>
      <c r="AJ114" s="768"/>
      <c r="AK114" s="769">
        <v>98992</v>
      </c>
      <c r="AL114" s="767"/>
      <c r="AM114" s="767"/>
      <c r="AN114" s="767"/>
      <c r="AO114" s="768"/>
      <c r="AP114" s="811">
        <v>0.7</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1390667</v>
      </c>
      <c r="BR114" s="804"/>
      <c r="BS114" s="804"/>
      <c r="BT114" s="804"/>
      <c r="BU114" s="804"/>
      <c r="BV114" s="804">
        <v>1441035</v>
      </c>
      <c r="BW114" s="804"/>
      <c r="BX114" s="804"/>
      <c r="BY114" s="804"/>
      <c r="BZ114" s="804"/>
      <c r="CA114" s="804">
        <v>1425750</v>
      </c>
      <c r="CB114" s="804"/>
      <c r="CC114" s="804"/>
      <c r="CD114" s="804"/>
      <c r="CE114" s="804"/>
      <c r="CF114" s="862">
        <v>9.6999999999999993</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2290566</v>
      </c>
      <c r="AB117" s="890"/>
      <c r="AC117" s="890"/>
      <c r="AD117" s="890"/>
      <c r="AE117" s="891"/>
      <c r="AF117" s="892">
        <v>2228843</v>
      </c>
      <c r="AG117" s="890"/>
      <c r="AH117" s="890"/>
      <c r="AI117" s="890"/>
      <c r="AJ117" s="891"/>
      <c r="AK117" s="892">
        <v>2193644</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442</v>
      </c>
      <c r="BP119" s="865"/>
      <c r="BQ119" s="866">
        <v>27803121</v>
      </c>
      <c r="BR119" s="832"/>
      <c r="BS119" s="832"/>
      <c r="BT119" s="832"/>
      <c r="BU119" s="832"/>
      <c r="BV119" s="832">
        <v>27146855</v>
      </c>
      <c r="BW119" s="832"/>
      <c r="BX119" s="832"/>
      <c r="BY119" s="832"/>
      <c r="BZ119" s="832"/>
      <c r="CA119" s="832">
        <v>26439426</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5595153</v>
      </c>
      <c r="BR120" s="829"/>
      <c r="BS120" s="829"/>
      <c r="BT120" s="829"/>
      <c r="BU120" s="829"/>
      <c r="BV120" s="829">
        <v>5836339</v>
      </c>
      <c r="BW120" s="829"/>
      <c r="BX120" s="829"/>
      <c r="BY120" s="829"/>
      <c r="BZ120" s="829"/>
      <c r="CA120" s="829">
        <v>5937450</v>
      </c>
      <c r="CB120" s="829"/>
      <c r="CC120" s="829"/>
      <c r="CD120" s="829"/>
      <c r="CE120" s="829"/>
      <c r="CF120" s="853">
        <v>40.299999999999997</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2022180</v>
      </c>
      <c r="DH120" s="829"/>
      <c r="DI120" s="829"/>
      <c r="DJ120" s="829"/>
      <c r="DK120" s="829"/>
      <c r="DL120" s="829">
        <v>1881096</v>
      </c>
      <c r="DM120" s="829"/>
      <c r="DN120" s="829"/>
      <c r="DO120" s="829"/>
      <c r="DP120" s="829"/>
      <c r="DQ120" s="829">
        <v>1776947</v>
      </c>
      <c r="DR120" s="829"/>
      <c r="DS120" s="829"/>
      <c r="DT120" s="829"/>
      <c r="DU120" s="829"/>
      <c r="DV120" s="830">
        <v>12.1</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3511799</v>
      </c>
      <c r="BR121" s="804"/>
      <c r="BS121" s="804"/>
      <c r="BT121" s="804"/>
      <c r="BU121" s="804"/>
      <c r="BV121" s="804">
        <v>3976966</v>
      </c>
      <c r="BW121" s="804"/>
      <c r="BX121" s="804"/>
      <c r="BY121" s="804"/>
      <c r="BZ121" s="804"/>
      <c r="CA121" s="804">
        <v>4304321</v>
      </c>
      <c r="CB121" s="804"/>
      <c r="CC121" s="804"/>
      <c r="CD121" s="804"/>
      <c r="CE121" s="804"/>
      <c r="CF121" s="862">
        <v>29.2</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10368</v>
      </c>
      <c r="DH121" s="804"/>
      <c r="DI121" s="804"/>
      <c r="DJ121" s="804"/>
      <c r="DK121" s="804"/>
      <c r="DL121" s="804">
        <v>7598</v>
      </c>
      <c r="DM121" s="804"/>
      <c r="DN121" s="804"/>
      <c r="DO121" s="804"/>
      <c r="DP121" s="804"/>
      <c r="DQ121" s="804">
        <v>6786</v>
      </c>
      <c r="DR121" s="804"/>
      <c r="DS121" s="804"/>
      <c r="DT121" s="804"/>
      <c r="DU121" s="804"/>
      <c r="DV121" s="781">
        <v>0</v>
      </c>
      <c r="DW121" s="781"/>
      <c r="DX121" s="781"/>
      <c r="DY121" s="781"/>
      <c r="DZ121" s="782"/>
    </row>
    <row r="122" spans="1:130" s="212"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18037652</v>
      </c>
      <c r="BR122" s="832"/>
      <c r="BS122" s="832"/>
      <c r="BT122" s="832"/>
      <c r="BU122" s="832"/>
      <c r="BV122" s="832">
        <v>17513526</v>
      </c>
      <c r="BW122" s="832"/>
      <c r="BX122" s="832"/>
      <c r="BY122" s="832"/>
      <c r="BZ122" s="832"/>
      <c r="CA122" s="832">
        <v>16695850</v>
      </c>
      <c r="CB122" s="832"/>
      <c r="CC122" s="832"/>
      <c r="CD122" s="832"/>
      <c r="CE122" s="832"/>
      <c r="CF122" s="833">
        <v>113.3</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450</v>
      </c>
      <c r="BP123" s="865"/>
      <c r="BQ123" s="819">
        <v>27144604</v>
      </c>
      <c r="BR123" s="820"/>
      <c r="BS123" s="820"/>
      <c r="BT123" s="820"/>
      <c r="BU123" s="820"/>
      <c r="BV123" s="820">
        <v>27326831</v>
      </c>
      <c r="BW123" s="820"/>
      <c r="BX123" s="820"/>
      <c r="BY123" s="820"/>
      <c r="BZ123" s="820"/>
      <c r="CA123" s="820">
        <v>26937621</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4.7</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425254</v>
      </c>
      <c r="AB128" s="788"/>
      <c r="AC128" s="788"/>
      <c r="AD128" s="788"/>
      <c r="AE128" s="789"/>
      <c r="AF128" s="790">
        <v>475606</v>
      </c>
      <c r="AG128" s="788"/>
      <c r="AH128" s="788"/>
      <c r="AI128" s="788"/>
      <c r="AJ128" s="789"/>
      <c r="AK128" s="790">
        <v>503252</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12.7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15356169</v>
      </c>
      <c r="AB129" s="767"/>
      <c r="AC129" s="767"/>
      <c r="AD129" s="767"/>
      <c r="AE129" s="768"/>
      <c r="AF129" s="769">
        <v>15670145</v>
      </c>
      <c r="AG129" s="767"/>
      <c r="AH129" s="767"/>
      <c r="AI129" s="767"/>
      <c r="AJ129" s="768"/>
      <c r="AK129" s="769">
        <v>16123898</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17.7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1429789</v>
      </c>
      <c r="AB130" s="767"/>
      <c r="AC130" s="767"/>
      <c r="AD130" s="767"/>
      <c r="AE130" s="768"/>
      <c r="AF130" s="769">
        <v>1426393</v>
      </c>
      <c r="AG130" s="767"/>
      <c r="AH130" s="767"/>
      <c r="AI130" s="767"/>
      <c r="AJ130" s="768"/>
      <c r="AK130" s="769">
        <v>1386430</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2.4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13926380</v>
      </c>
      <c r="AB131" s="751"/>
      <c r="AC131" s="751"/>
      <c r="AD131" s="751"/>
      <c r="AE131" s="752"/>
      <c r="AF131" s="753">
        <v>14243752</v>
      </c>
      <c r="AG131" s="751"/>
      <c r="AH131" s="751"/>
      <c r="AI131" s="751"/>
      <c r="AJ131" s="752"/>
      <c r="AK131" s="753">
        <v>14737468</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3.1273238270000001</v>
      </c>
      <c r="AB132" s="732"/>
      <c r="AC132" s="732"/>
      <c r="AD132" s="732"/>
      <c r="AE132" s="733"/>
      <c r="AF132" s="734">
        <v>2.2946482079999999</v>
      </c>
      <c r="AG132" s="732"/>
      <c r="AH132" s="732"/>
      <c r="AI132" s="732"/>
      <c r="AJ132" s="733"/>
      <c r="AK132" s="734">
        <v>2.0625116879999998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2.2000000000000002</v>
      </c>
      <c r="AB133" s="711"/>
      <c r="AC133" s="711"/>
      <c r="AD133" s="711"/>
      <c r="AE133" s="712"/>
      <c r="AF133" s="710">
        <v>2.4</v>
      </c>
      <c r="AG133" s="711"/>
      <c r="AH133" s="711"/>
      <c r="AI133" s="711"/>
      <c r="AJ133" s="712"/>
      <c r="AK133" s="710">
        <v>2.4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r5yoXh/PO5b+U0scoZro94dbqy9/pTqoBvzLWL6HPDyt758tFWQrS+JHzWlYgSQk08KhOAOgd8lzCQNFFOhLQ==" saltValue="mWF1+G4i3UNw2v7Xet6/E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fitToWidth="0"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P16" zoomScaleNormal="85" zoomScaleSheetLayoutView="100" workbookViewId="0">
      <selection activeCell="AU73" sqref="AU73"/>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pRxKiLdw2Ddbi0fhj7g5P2PkJIAxb6dxf6KPSD+ImPJY6X21e27aPuza7+oJeragbhMCLO0KpRf5aTwdmlEQWg==" saltValue="VrdjRHuxGM6Kabdyjoig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B21" sqref="B21:AX21"/>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OfGqF1V/ZaAFVYD5UibZMNIjskqOt0BpRKC0O5nMX4mlqsFt5VOnuiEvKjaE/kzlvTyN8KLBh7yYG/ktLCPlQ==" saltValue="tpBa86lcHBbsq1agGiUj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B21" sqref="B21:AX21"/>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5" t="s">
        <v>479</v>
      </c>
      <c r="AP7" s="253"/>
      <c r="AQ7" s="254" t="s">
        <v>480</v>
      </c>
      <c r="AR7" s="255"/>
    </row>
    <row r="8" spans="1:46" x14ac:dyDescent="0.15">
      <c r="A8" s="247"/>
      <c r="AK8" s="256"/>
      <c r="AL8" s="257"/>
      <c r="AM8" s="257"/>
      <c r="AN8" s="258"/>
      <c r="AO8" s="1106"/>
      <c r="AP8" s="259" t="s">
        <v>481</v>
      </c>
      <c r="AQ8" s="260" t="s">
        <v>482</v>
      </c>
      <c r="AR8" s="261" t="s">
        <v>483</v>
      </c>
    </row>
    <row r="9" spans="1:46" x14ac:dyDescent="0.15">
      <c r="A9" s="247"/>
      <c r="AK9" s="1117" t="s">
        <v>484</v>
      </c>
      <c r="AL9" s="1118"/>
      <c r="AM9" s="1118"/>
      <c r="AN9" s="1119"/>
      <c r="AO9" s="262">
        <v>4020628</v>
      </c>
      <c r="AP9" s="262">
        <v>52797</v>
      </c>
      <c r="AQ9" s="263">
        <v>72348</v>
      </c>
      <c r="AR9" s="264">
        <v>-27</v>
      </c>
    </row>
    <row r="10" spans="1:46" ht="13.5" customHeight="1" x14ac:dyDescent="0.15">
      <c r="A10" s="247"/>
      <c r="AK10" s="1117" t="s">
        <v>485</v>
      </c>
      <c r="AL10" s="1118"/>
      <c r="AM10" s="1118"/>
      <c r="AN10" s="1119"/>
      <c r="AO10" s="265">
        <v>747105</v>
      </c>
      <c r="AP10" s="265">
        <v>9811</v>
      </c>
      <c r="AQ10" s="266">
        <v>6364</v>
      </c>
      <c r="AR10" s="267">
        <v>54.2</v>
      </c>
    </row>
    <row r="11" spans="1:46" ht="13.5" customHeight="1" x14ac:dyDescent="0.15">
      <c r="A11" s="247"/>
      <c r="AK11" s="1117" t="s">
        <v>486</v>
      </c>
      <c r="AL11" s="1118"/>
      <c r="AM11" s="1118"/>
      <c r="AN11" s="1119"/>
      <c r="AO11" s="265">
        <v>45271</v>
      </c>
      <c r="AP11" s="265">
        <v>594</v>
      </c>
      <c r="AQ11" s="266">
        <v>1262</v>
      </c>
      <c r="AR11" s="267">
        <v>-52.9</v>
      </c>
    </row>
    <row r="12" spans="1:46" ht="13.5" customHeight="1" x14ac:dyDescent="0.15">
      <c r="A12" s="247"/>
      <c r="AK12" s="1117" t="s">
        <v>487</v>
      </c>
      <c r="AL12" s="1118"/>
      <c r="AM12" s="1118"/>
      <c r="AN12" s="1119"/>
      <c r="AO12" s="265" t="s">
        <v>488</v>
      </c>
      <c r="AP12" s="265" t="s">
        <v>488</v>
      </c>
      <c r="AQ12" s="266">
        <v>10</v>
      </c>
      <c r="AR12" s="267" t="s">
        <v>488</v>
      </c>
    </row>
    <row r="13" spans="1:46" ht="13.5" customHeight="1" x14ac:dyDescent="0.15">
      <c r="A13" s="247"/>
      <c r="AK13" s="1117" t="s">
        <v>489</v>
      </c>
      <c r="AL13" s="1118"/>
      <c r="AM13" s="1118"/>
      <c r="AN13" s="1119"/>
      <c r="AO13" s="265">
        <v>237025</v>
      </c>
      <c r="AP13" s="265">
        <v>3112</v>
      </c>
      <c r="AQ13" s="266">
        <v>3257</v>
      </c>
      <c r="AR13" s="267">
        <v>-4.5</v>
      </c>
    </row>
    <row r="14" spans="1:46" ht="13.5" customHeight="1" x14ac:dyDescent="0.15">
      <c r="A14" s="247"/>
      <c r="AK14" s="1117" t="s">
        <v>490</v>
      </c>
      <c r="AL14" s="1118"/>
      <c r="AM14" s="1118"/>
      <c r="AN14" s="1119"/>
      <c r="AO14" s="265">
        <v>20594</v>
      </c>
      <c r="AP14" s="265">
        <v>270</v>
      </c>
      <c r="AQ14" s="266">
        <v>1617</v>
      </c>
      <c r="AR14" s="267">
        <v>-83.3</v>
      </c>
    </row>
    <row r="15" spans="1:46" ht="13.5" customHeight="1" x14ac:dyDescent="0.15">
      <c r="A15" s="247"/>
      <c r="AK15" s="1120" t="s">
        <v>491</v>
      </c>
      <c r="AL15" s="1121"/>
      <c r="AM15" s="1121"/>
      <c r="AN15" s="1122"/>
      <c r="AO15" s="265">
        <v>-196029</v>
      </c>
      <c r="AP15" s="265">
        <v>-2574</v>
      </c>
      <c r="AQ15" s="266">
        <v>-3947</v>
      </c>
      <c r="AR15" s="267">
        <v>-34.799999999999997</v>
      </c>
    </row>
    <row r="16" spans="1:46" x14ac:dyDescent="0.15">
      <c r="A16" s="247"/>
      <c r="AK16" s="1120" t="s">
        <v>178</v>
      </c>
      <c r="AL16" s="1121"/>
      <c r="AM16" s="1121"/>
      <c r="AN16" s="1122"/>
      <c r="AO16" s="265">
        <v>4874594</v>
      </c>
      <c r="AP16" s="265">
        <v>64011</v>
      </c>
      <c r="AQ16" s="266">
        <v>80912</v>
      </c>
      <c r="AR16" s="267">
        <v>-20.9</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3" t="s">
        <v>496</v>
      </c>
      <c r="AL21" s="1124"/>
      <c r="AM21" s="1124"/>
      <c r="AN21" s="1125"/>
      <c r="AO21" s="277">
        <v>4.6900000000000004</v>
      </c>
      <c r="AP21" s="278">
        <v>6.71</v>
      </c>
      <c r="AQ21" s="279">
        <v>-2.02</v>
      </c>
      <c r="AS21" s="280"/>
      <c r="AT21" s="276"/>
    </row>
    <row r="22" spans="1:46" s="248" customFormat="1" x14ac:dyDescent="0.15">
      <c r="A22" s="276"/>
      <c r="AK22" s="1123" t="s">
        <v>497</v>
      </c>
      <c r="AL22" s="1124"/>
      <c r="AM22" s="1124"/>
      <c r="AN22" s="1125"/>
      <c r="AO22" s="281">
        <v>101.5</v>
      </c>
      <c r="AP22" s="282">
        <v>98.3</v>
      </c>
      <c r="AQ22" s="283">
        <v>3.2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5" t="s">
        <v>479</v>
      </c>
      <c r="AP30" s="253"/>
      <c r="AQ30" s="254" t="s">
        <v>480</v>
      </c>
      <c r="AR30" s="255"/>
    </row>
    <row r="31" spans="1:46" x14ac:dyDescent="0.15">
      <c r="A31" s="247"/>
      <c r="AK31" s="256"/>
      <c r="AL31" s="257"/>
      <c r="AM31" s="257"/>
      <c r="AN31" s="258"/>
      <c r="AO31" s="1106"/>
      <c r="AP31" s="259" t="s">
        <v>481</v>
      </c>
      <c r="AQ31" s="260" t="s">
        <v>482</v>
      </c>
      <c r="AR31" s="261" t="s">
        <v>483</v>
      </c>
    </row>
    <row r="32" spans="1:46" ht="27" customHeight="1" x14ac:dyDescent="0.15">
      <c r="A32" s="247"/>
      <c r="AK32" s="1107" t="s">
        <v>501</v>
      </c>
      <c r="AL32" s="1108"/>
      <c r="AM32" s="1108"/>
      <c r="AN32" s="1109"/>
      <c r="AO32" s="291">
        <v>1897436</v>
      </c>
      <c r="AP32" s="291">
        <v>24916</v>
      </c>
      <c r="AQ32" s="292">
        <v>34344</v>
      </c>
      <c r="AR32" s="293">
        <v>-27.5</v>
      </c>
    </row>
    <row r="33" spans="1:46" ht="13.5" customHeight="1" x14ac:dyDescent="0.15">
      <c r="A33" s="247"/>
      <c r="AK33" s="1107" t="s">
        <v>502</v>
      </c>
      <c r="AL33" s="1108"/>
      <c r="AM33" s="1108"/>
      <c r="AN33" s="1109"/>
      <c r="AO33" s="291" t="s">
        <v>488</v>
      </c>
      <c r="AP33" s="291" t="s">
        <v>488</v>
      </c>
      <c r="AQ33" s="292" t="s">
        <v>488</v>
      </c>
      <c r="AR33" s="293" t="s">
        <v>488</v>
      </c>
    </row>
    <row r="34" spans="1:46" ht="27" customHeight="1" x14ac:dyDescent="0.15">
      <c r="A34" s="247"/>
      <c r="AK34" s="1107" t="s">
        <v>503</v>
      </c>
      <c r="AL34" s="1108"/>
      <c r="AM34" s="1108"/>
      <c r="AN34" s="1109"/>
      <c r="AO34" s="291" t="s">
        <v>488</v>
      </c>
      <c r="AP34" s="291" t="s">
        <v>488</v>
      </c>
      <c r="AQ34" s="292">
        <v>3</v>
      </c>
      <c r="AR34" s="293" t="s">
        <v>488</v>
      </c>
    </row>
    <row r="35" spans="1:46" ht="27" customHeight="1" x14ac:dyDescent="0.15">
      <c r="A35" s="247"/>
      <c r="AK35" s="1107" t="s">
        <v>504</v>
      </c>
      <c r="AL35" s="1108"/>
      <c r="AM35" s="1108"/>
      <c r="AN35" s="1109"/>
      <c r="AO35" s="291">
        <v>197216</v>
      </c>
      <c r="AP35" s="291">
        <v>2590</v>
      </c>
      <c r="AQ35" s="292">
        <v>7806</v>
      </c>
      <c r="AR35" s="293">
        <v>-66.8</v>
      </c>
    </row>
    <row r="36" spans="1:46" ht="27" customHeight="1" x14ac:dyDescent="0.15">
      <c r="A36" s="247"/>
      <c r="AK36" s="1107" t="s">
        <v>505</v>
      </c>
      <c r="AL36" s="1108"/>
      <c r="AM36" s="1108"/>
      <c r="AN36" s="1109"/>
      <c r="AO36" s="291">
        <v>98992</v>
      </c>
      <c r="AP36" s="291">
        <v>1300</v>
      </c>
      <c r="AQ36" s="292">
        <v>1690</v>
      </c>
      <c r="AR36" s="293">
        <v>-23.1</v>
      </c>
    </row>
    <row r="37" spans="1:46" ht="13.5" customHeight="1" x14ac:dyDescent="0.15">
      <c r="A37" s="247"/>
      <c r="AK37" s="1107" t="s">
        <v>506</v>
      </c>
      <c r="AL37" s="1108"/>
      <c r="AM37" s="1108"/>
      <c r="AN37" s="1109"/>
      <c r="AO37" s="291" t="s">
        <v>488</v>
      </c>
      <c r="AP37" s="291" t="s">
        <v>488</v>
      </c>
      <c r="AQ37" s="292">
        <v>666</v>
      </c>
      <c r="AR37" s="293" t="s">
        <v>488</v>
      </c>
    </row>
    <row r="38" spans="1:46" ht="27" customHeight="1" x14ac:dyDescent="0.15">
      <c r="A38" s="247"/>
      <c r="AK38" s="1110" t="s">
        <v>507</v>
      </c>
      <c r="AL38" s="1111"/>
      <c r="AM38" s="1111"/>
      <c r="AN38" s="1112"/>
      <c r="AO38" s="294" t="s">
        <v>488</v>
      </c>
      <c r="AP38" s="294" t="s">
        <v>488</v>
      </c>
      <c r="AQ38" s="295">
        <v>3</v>
      </c>
      <c r="AR38" s="283" t="s">
        <v>488</v>
      </c>
      <c r="AS38" s="290"/>
    </row>
    <row r="39" spans="1:46" x14ac:dyDescent="0.15">
      <c r="A39" s="247"/>
      <c r="AK39" s="1110" t="s">
        <v>508</v>
      </c>
      <c r="AL39" s="1111"/>
      <c r="AM39" s="1111"/>
      <c r="AN39" s="1112"/>
      <c r="AO39" s="291">
        <v>-503252</v>
      </c>
      <c r="AP39" s="291">
        <v>-6608</v>
      </c>
      <c r="AQ39" s="292">
        <v>-5822</v>
      </c>
      <c r="AR39" s="293">
        <v>13.5</v>
      </c>
      <c r="AS39" s="290"/>
    </row>
    <row r="40" spans="1:46" ht="27" customHeight="1" x14ac:dyDescent="0.15">
      <c r="A40" s="247"/>
      <c r="AK40" s="1107" t="s">
        <v>509</v>
      </c>
      <c r="AL40" s="1108"/>
      <c r="AM40" s="1108"/>
      <c r="AN40" s="1109"/>
      <c r="AO40" s="291">
        <v>-1386430</v>
      </c>
      <c r="AP40" s="291">
        <v>-18206</v>
      </c>
      <c r="AQ40" s="292">
        <v>-26710</v>
      </c>
      <c r="AR40" s="293">
        <v>-31.8</v>
      </c>
      <c r="AS40" s="290"/>
    </row>
    <row r="41" spans="1:46" x14ac:dyDescent="0.15">
      <c r="A41" s="247"/>
      <c r="AK41" s="1113" t="s">
        <v>288</v>
      </c>
      <c r="AL41" s="1114"/>
      <c r="AM41" s="1114"/>
      <c r="AN41" s="1115"/>
      <c r="AO41" s="291">
        <v>303962</v>
      </c>
      <c r="AP41" s="291">
        <v>3991</v>
      </c>
      <c r="AQ41" s="292">
        <v>11979</v>
      </c>
      <c r="AR41" s="293">
        <v>-66.7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00" t="s">
        <v>479</v>
      </c>
      <c r="AN49" s="1102" t="s">
        <v>512</v>
      </c>
      <c r="AO49" s="1103"/>
      <c r="AP49" s="1103"/>
      <c r="AQ49" s="1103"/>
      <c r="AR49" s="1104"/>
    </row>
    <row r="50" spans="1:44" x14ac:dyDescent="0.15">
      <c r="A50" s="247"/>
      <c r="AK50" s="305"/>
      <c r="AL50" s="306"/>
      <c r="AM50" s="1101"/>
      <c r="AN50" s="307" t="s">
        <v>513</v>
      </c>
      <c r="AO50" s="308" t="s">
        <v>514</v>
      </c>
      <c r="AP50" s="309" t="s">
        <v>515</v>
      </c>
      <c r="AQ50" s="310" t="s">
        <v>516</v>
      </c>
      <c r="AR50" s="311" t="s">
        <v>517</v>
      </c>
    </row>
    <row r="51" spans="1:44" x14ac:dyDescent="0.15">
      <c r="A51" s="247"/>
      <c r="AK51" s="303" t="s">
        <v>518</v>
      </c>
      <c r="AL51" s="304"/>
      <c r="AM51" s="312">
        <v>2967137</v>
      </c>
      <c r="AN51" s="313">
        <v>38808</v>
      </c>
      <c r="AO51" s="314">
        <v>78.400000000000006</v>
      </c>
      <c r="AP51" s="315">
        <v>45483</v>
      </c>
      <c r="AQ51" s="316">
        <v>-0.2</v>
      </c>
      <c r="AR51" s="317">
        <v>78.599999999999994</v>
      </c>
    </row>
    <row r="52" spans="1:44" x14ac:dyDescent="0.15">
      <c r="A52" s="247"/>
      <c r="AK52" s="318"/>
      <c r="AL52" s="319" t="s">
        <v>519</v>
      </c>
      <c r="AM52" s="320">
        <v>2619768</v>
      </c>
      <c r="AN52" s="321">
        <v>34265</v>
      </c>
      <c r="AO52" s="322">
        <v>72.900000000000006</v>
      </c>
      <c r="AP52" s="323">
        <v>24241</v>
      </c>
      <c r="AQ52" s="324">
        <v>0.4</v>
      </c>
      <c r="AR52" s="325">
        <v>72.5</v>
      </c>
    </row>
    <row r="53" spans="1:44" x14ac:dyDescent="0.15">
      <c r="A53" s="247"/>
      <c r="AK53" s="303" t="s">
        <v>520</v>
      </c>
      <c r="AL53" s="304"/>
      <c r="AM53" s="312">
        <v>4706943</v>
      </c>
      <c r="AN53" s="313">
        <v>61452</v>
      </c>
      <c r="AO53" s="314">
        <v>58.3</v>
      </c>
      <c r="AP53" s="315">
        <v>45945</v>
      </c>
      <c r="AQ53" s="316">
        <v>1</v>
      </c>
      <c r="AR53" s="317">
        <v>57.3</v>
      </c>
    </row>
    <row r="54" spans="1:44" x14ac:dyDescent="0.15">
      <c r="A54" s="247"/>
      <c r="AK54" s="318"/>
      <c r="AL54" s="319" t="s">
        <v>519</v>
      </c>
      <c r="AM54" s="320">
        <v>4584320</v>
      </c>
      <c r="AN54" s="321">
        <v>59851</v>
      </c>
      <c r="AO54" s="322">
        <v>74.7</v>
      </c>
      <c r="AP54" s="323">
        <v>25180</v>
      </c>
      <c r="AQ54" s="324">
        <v>3.9</v>
      </c>
      <c r="AR54" s="325">
        <v>70.8</v>
      </c>
    </row>
    <row r="55" spans="1:44" x14ac:dyDescent="0.15">
      <c r="A55" s="247"/>
      <c r="AK55" s="303" t="s">
        <v>521</v>
      </c>
      <c r="AL55" s="304"/>
      <c r="AM55" s="312">
        <v>4617022</v>
      </c>
      <c r="AN55" s="313">
        <v>60420</v>
      </c>
      <c r="AO55" s="314">
        <v>-1.7</v>
      </c>
      <c r="AP55" s="315">
        <v>44475</v>
      </c>
      <c r="AQ55" s="316">
        <v>-3.2</v>
      </c>
      <c r="AR55" s="317">
        <v>1.5</v>
      </c>
    </row>
    <row r="56" spans="1:44" x14ac:dyDescent="0.15">
      <c r="A56" s="247"/>
      <c r="AK56" s="318"/>
      <c r="AL56" s="319" t="s">
        <v>519</v>
      </c>
      <c r="AM56" s="320">
        <v>4514087</v>
      </c>
      <c r="AN56" s="321">
        <v>59073</v>
      </c>
      <c r="AO56" s="322">
        <v>-1.3</v>
      </c>
      <c r="AP56" s="323">
        <v>24780</v>
      </c>
      <c r="AQ56" s="324">
        <v>-1.6</v>
      </c>
      <c r="AR56" s="325">
        <v>0.3</v>
      </c>
    </row>
    <row r="57" spans="1:44" x14ac:dyDescent="0.15">
      <c r="A57" s="247"/>
      <c r="AK57" s="303" t="s">
        <v>522</v>
      </c>
      <c r="AL57" s="304"/>
      <c r="AM57" s="312">
        <v>1592039</v>
      </c>
      <c r="AN57" s="313">
        <v>20862</v>
      </c>
      <c r="AO57" s="314">
        <v>-65.5</v>
      </c>
      <c r="AP57" s="315">
        <v>45982</v>
      </c>
      <c r="AQ57" s="316">
        <v>3.4</v>
      </c>
      <c r="AR57" s="317">
        <v>-68.900000000000006</v>
      </c>
    </row>
    <row r="58" spans="1:44" x14ac:dyDescent="0.15">
      <c r="A58" s="247"/>
      <c r="AK58" s="318"/>
      <c r="AL58" s="319" t="s">
        <v>519</v>
      </c>
      <c r="AM58" s="320">
        <v>1483305</v>
      </c>
      <c r="AN58" s="321">
        <v>19437</v>
      </c>
      <c r="AO58" s="322">
        <v>-67.099999999999994</v>
      </c>
      <c r="AP58" s="323">
        <v>25583</v>
      </c>
      <c r="AQ58" s="324">
        <v>3.2</v>
      </c>
      <c r="AR58" s="325">
        <v>-70.3</v>
      </c>
    </row>
    <row r="59" spans="1:44" x14ac:dyDescent="0.15">
      <c r="A59" s="247"/>
      <c r="AK59" s="303" t="s">
        <v>523</v>
      </c>
      <c r="AL59" s="304"/>
      <c r="AM59" s="312">
        <v>1684843</v>
      </c>
      <c r="AN59" s="313">
        <v>22124</v>
      </c>
      <c r="AO59" s="314">
        <v>6</v>
      </c>
      <c r="AP59" s="315">
        <v>50538</v>
      </c>
      <c r="AQ59" s="316">
        <v>9.9</v>
      </c>
      <c r="AR59" s="317">
        <v>-3.9</v>
      </c>
    </row>
    <row r="60" spans="1:44" x14ac:dyDescent="0.15">
      <c r="A60" s="247"/>
      <c r="AK60" s="318"/>
      <c r="AL60" s="319" t="s">
        <v>519</v>
      </c>
      <c r="AM60" s="320">
        <v>1604503</v>
      </c>
      <c r="AN60" s="321">
        <v>21069</v>
      </c>
      <c r="AO60" s="322">
        <v>8.4</v>
      </c>
      <c r="AP60" s="323">
        <v>29053</v>
      </c>
      <c r="AQ60" s="324">
        <v>13.6</v>
      </c>
      <c r="AR60" s="325">
        <v>-5.2</v>
      </c>
    </row>
    <row r="61" spans="1:44" x14ac:dyDescent="0.15">
      <c r="A61" s="247"/>
      <c r="AK61" s="303" t="s">
        <v>524</v>
      </c>
      <c r="AL61" s="326"/>
      <c r="AM61" s="312">
        <v>3113597</v>
      </c>
      <c r="AN61" s="313">
        <v>40733</v>
      </c>
      <c r="AO61" s="314">
        <v>15.1</v>
      </c>
      <c r="AP61" s="315">
        <v>46485</v>
      </c>
      <c r="AQ61" s="327">
        <v>2.2000000000000002</v>
      </c>
      <c r="AR61" s="317">
        <v>12.9</v>
      </c>
    </row>
    <row r="62" spans="1:44" x14ac:dyDescent="0.15">
      <c r="A62" s="247"/>
      <c r="AK62" s="318"/>
      <c r="AL62" s="319" t="s">
        <v>519</v>
      </c>
      <c r="AM62" s="320">
        <v>2961197</v>
      </c>
      <c r="AN62" s="321">
        <v>38739</v>
      </c>
      <c r="AO62" s="322">
        <v>17.5</v>
      </c>
      <c r="AP62" s="323">
        <v>25767</v>
      </c>
      <c r="AQ62" s="324">
        <v>3.9</v>
      </c>
      <c r="AR62" s="325">
        <v>13.6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nsn5ie/lk55Bm7jPoXbcstKL8fMJSjnzjczTdfjgJOx6h/+UieOeJnTveT2S/wZ0xSMKiNaxVnlTDUes7MzRig==" saltValue="18t9Aj98tAp4jiJ9jWVZ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C79" zoomScaleNormal="100" zoomScaleSheetLayoutView="55" workbookViewId="0">
      <selection activeCell="B21" sqref="B21:AX21"/>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mbl2jOxSvUqxvjKpnPIsw4XXQKiCZyqIDLpu2gkuZVTwLKBvAxB89QnuTR2Kv05uFB6WlRP+D7StjdbWwIUSwg==" saltValue="XfiJW55Wevesq9AQBf9O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85" zoomScaleNormal="85" zoomScaleSheetLayoutView="55" workbookViewId="0">
      <selection activeCell="B21" sqref="B21:AX21"/>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ITXxKpPBV23w6VZHQluyF6PfYEt+CzcNISJUkwnN8sFdAxORgEgu+YfsDCPh014FVhlulZYe5NszszEu4o6J0g==" saltValue="bIveaDeA6hDu/+lkr2A7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topLeftCell="A16" zoomScale="70" zoomScaleNormal="70" zoomScaleSheetLayoutView="100" workbookViewId="0">
      <selection activeCell="B21" sqref="B21:AX2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20.53</v>
      </c>
      <c r="G47" s="12">
        <v>20.09</v>
      </c>
      <c r="H47" s="12">
        <v>18.54</v>
      </c>
      <c r="I47" s="12">
        <v>18.57</v>
      </c>
      <c r="J47" s="13">
        <v>18.87</v>
      </c>
    </row>
    <row r="48" spans="2:10" ht="57.75" customHeight="1" x14ac:dyDescent="0.15">
      <c r="B48" s="14"/>
      <c r="C48" s="1128" t="s">
        <v>4</v>
      </c>
      <c r="D48" s="1128"/>
      <c r="E48" s="1129"/>
      <c r="F48" s="15">
        <v>11.25</v>
      </c>
      <c r="G48" s="16">
        <v>14.92</v>
      </c>
      <c r="H48" s="16">
        <v>12.54</v>
      </c>
      <c r="I48" s="16">
        <v>10.8</v>
      </c>
      <c r="J48" s="17">
        <v>11.82</v>
      </c>
    </row>
    <row r="49" spans="2:10" ht="57.75" customHeight="1" thickBot="1" x14ac:dyDescent="0.2">
      <c r="B49" s="18"/>
      <c r="C49" s="1130" t="s">
        <v>5</v>
      </c>
      <c r="D49" s="1130"/>
      <c r="E49" s="1131"/>
      <c r="F49" s="19">
        <v>2.94</v>
      </c>
      <c r="G49" s="20">
        <v>5.51</v>
      </c>
      <c r="H49" s="20" t="s">
        <v>531</v>
      </c>
      <c r="I49" s="20" t="s">
        <v>532</v>
      </c>
      <c r="J49" s="21">
        <v>2.16</v>
      </c>
    </row>
    <row r="50" spans="2:10" x14ac:dyDescent="0.15"/>
  </sheetData>
  <sheetProtection algorithmName="SHA-512" hashValue="UH3pt98cSx3foO7ajywkxVQEujNjlbsv2/RuAvNTJYPdHx8XYnh8E+s01NRY5XEVM5mAPbFhMvbdRgXTnpSF3g==" saltValue="UbLpHu5x42KE6kG33QZJ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裕典</cp:lastModifiedBy>
  <cp:lastPrinted>2026-03-12T05:58:08Z</cp:lastPrinted>
  <dcterms:created xsi:type="dcterms:W3CDTF">2026-02-23T05:28:21Z</dcterms:created>
  <dcterms:modified xsi:type="dcterms:W3CDTF">2026-03-16T08:09:24Z</dcterms:modified>
  <cp:category/>
</cp:coreProperties>
</file>