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U:\04_企画財政部\04_財政課1\06_決算業務\01_決算統計\令和06年度決算\02_決算統計（普通会計）\01_通知・照会\01_県通知\R8.3.3【埼玉県市町村課】令和６年度財政状況資料集の作成及び提出について（依頼）\"/>
    </mc:Choice>
  </mc:AlternateContent>
  <xr:revisionPtr revIDLastSave="0" documentId="13_ncr:1_{0428951F-38F9-4756-BCEC-B2E333205BC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CO37" i="10"/>
  <c r="BW37" i="10"/>
  <c r="BE37" i="10"/>
  <c r="AM37" i="10"/>
  <c r="CO36" i="10"/>
  <c r="BW36" i="10"/>
  <c r="BE36" i="10"/>
  <c r="AM36" i="10"/>
  <c r="CO35" i="10"/>
  <c r="BW35" i="10"/>
  <c r="BE35" i="10"/>
  <c r="CO34" i="10"/>
  <c r="BW34" i="10"/>
  <c r="BE34"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alcChain>
</file>

<file path=xl/sharedStrings.xml><?xml version="1.0" encoding="utf-8"?>
<sst xmlns="http://schemas.openxmlformats.org/spreadsheetml/2006/main" count="1014" uniqueCount="556">
  <si>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</si>
  <si>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</si>
  <si>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</si>
  <si>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</si>
  <si>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</si>
  <si>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</si>
  <si>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</si>
  <si>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</si>
  <si>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</si>
  <si>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</si>
  <si>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</si>
  <si>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</si>
  <si>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</si>
  <si>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</si>
  <si>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</si>
  <si>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</si>
  <si>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</si>
  <si>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</si>
  <si>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</si>
  <si>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</si>
  <si>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</si>
  <si>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</si>
  <si>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</si>
  <si>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</si>
  <si>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</si>
  <si>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</si>
  <si>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</si>
  <si>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</si>
  <si>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</si>
  <si>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</si>
  <si>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</si>
  <si>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</si>
  <si>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</si>
  <si>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</si>
  <si>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</si>
  <si>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</si>
  <si>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</si>
  <si>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</si>
  <si>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</si>
  <si>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</si>
  <si>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</si>
  <si>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</si>
  <si>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</si>
  <si>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</si>
  <si>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</si>
  <si>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</si>
  <si>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</si>
  <si>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</si>
  <si>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</si>
  <si>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</si>
  <si>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</si>
  <si>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</si>
  <si>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</si>
  <si>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</si>
  <si>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</si>
  <si>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</si>
  <si>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</si>
  <si>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</si>
  <si>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</si>
  <si>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</si>
  <si>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</si>
  <si>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</si>
  <si>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</si>
  <si>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</si>
  <si>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</si>
  <si>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</si>
  <si>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</si>
  <si>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</si>
  <si>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</si>
  <si>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</si>
  <si>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</si>
  <si>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</si>
  <si>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</si>
  <si>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</si>
  <si>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</si>
  <si>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</si>
  <si>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</si>
  <si>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</si>
  <si>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</si>
  <si>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</si>
  <si>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</si>
  <si>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</si>
  <si>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</si>
  <si>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</si>
  <si>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</si>
  <si>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</si>
  <si>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</si>
  <si>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</si>
  <si>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</si>
  <si>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</si>
  <si>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</si>
  <si>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</si>
  <si>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</si>
  <si>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</si>
  <si>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戸田市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</si>
  <si>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</si>
  <si>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</si>
  <si>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</si>
  <si>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</si>
  <si>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</si>
  <si>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</si>
  <si>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</si>
  <si>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</si>
  <si>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</si>
  <si>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</si>
  <si>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</si>
  <si>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</si>
  <si>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</si>
  <si>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</si>
  <si>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</si>
  <si>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</si>
  <si>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</si>
  <si>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</si>
  <si>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</si>
  <si>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</si>
  <si>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</si>
  <si>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</si>
  <si>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</si>
  <si>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</si>
  <si>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</si>
  <si>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</si>
  <si>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</si>
  <si>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</si>
  <si>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</si>
  <si>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</si>
  <si>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</si>
  <si>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</si>
  <si>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</si>
  <si>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</si>
  <si>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</si>
  <si>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</si>
  <si>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</si>
  <si>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</si>
  <si>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</si>
  <si>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</si>
  <si>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</si>
  <si>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</si>
  <si>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</si>
  <si>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</si>
  <si>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</si>
  <si>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</si>
  <si>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</si>
  <si>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</si>
  <si>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</si>
  <si>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</si>
  <si>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</si>
  <si>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</si>
  <si>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</si>
  <si>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</si>
  <si>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</si>
  <si>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</si>
  <si>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</si>
  <si>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</si>
  <si>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</si>
  <si>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</si>
  <si>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</si>
  <si>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</si>
  <si>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</si>
  <si>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</si>
  <si>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</si>
  <si>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</si>
  <si>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</si>
  <si>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</si>
  <si>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</si>
  <si>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</si>
  <si>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</si>
  <si>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</si>
  <si>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</si>
  <si>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</si>
  <si>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</si>
  <si>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</si>
  <si>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</si>
  <si>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</si>
  <si>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</si>
  <si>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</si>
  <si>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</si>
  <si>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</si>
  <si>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</si>
  <si>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</si>
  <si>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</si>
  <si>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</si>
  <si>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</si>
  <si>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</si>
  <si>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</si>
  <si>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</si>
  <si>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</si>
  <si>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</si>
  <si>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</si>
  <si>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</si>
  <si>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</si>
  <si>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</si>
  <si>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</si>
  <si>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</si>
  <si>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</si>
  <si>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</si>
  <si>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</si>
  <si>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</si>
  <si>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</si>
  <si>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</si>
  <si>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</si>
  <si>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</si>
  <si>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</si>
  <si>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</si>
  <si>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埼玉県戸田市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</si>
  <si>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</si>
  <si>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</si>
  <si>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</si>
  <si>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</si>
  <si>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</si>
  <si>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</si>
  <si>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</si>
  <si>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</si>
  <si>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</si>
  <si>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</si>
  <si>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</si>
  <si>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</si>
  <si>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</si>
  <si>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</si>
  <si>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</si>
  <si>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</si>
  <si>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</si>
  <si>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</si>
  <si>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</si>
  <si>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</si>
  <si>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</si>
  <si>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</si>
  <si>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</si>
  <si>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</si>
  <si>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</si>
  <si>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</si>
  <si>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</si>
  <si>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</si>
  <si>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</si>
  <si>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</si>
  <si>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</si>
  <si>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</si>
  <si>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</si>
  <si>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</si>
  <si>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</si>
  <si>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</si>
  <si>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</si>
  <si>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</si>
  <si>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</si>
  <si>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</si>
  <si>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</si>
  <si>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</si>
  <si>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</si>
  <si>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</si>
  <si>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</si>
  <si>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</si>
  <si>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</si>
  <si>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</si>
  <si>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</si>
  <si>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</si>
  <si>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</si>
  <si>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</si>
  <si>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</si>
  <si>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</si>
  <si>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</si>
  <si>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</si>
  <si>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</si>
  <si>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</si>
  <si>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</si>
  <si>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</si>
  <si>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</si>
  <si>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</si>
  <si>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</si>
  <si>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</si>
  <si>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</si>
  <si>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</si>
  <si>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</si>
  <si>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</si>
  <si>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</si>
  <si>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</si>
  <si>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</si>
  <si>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</si>
  <si>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</si>
  <si>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</si>
  <si>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</si>
  <si>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</si>
  <si>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</si>
  <si>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</si>
  <si>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</si>
  <si>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</si>
  <si>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</si>
  <si>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</si>
  <si>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</si>
  <si>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</si>
  <si>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</si>
  <si>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</si>
  <si>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</si>
  <si>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</si>
  <si>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</si>
  <si>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</si>
  <si>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</si>
  <si>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</si>
  <si>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</si>
  <si>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</si>
  <si>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</si>
  <si>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</si>
  <si>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</si>
  <si>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</si>
  <si>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</si>
  <si>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</si>
  <si>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</si>
  <si>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</si>
  <si>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</si>
  <si>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</si>
  <si>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</si>
  <si>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</si>
  <si>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</si>
  <si>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</si>
  <si>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</si>
  <si>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</si>
  <si>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</si>
  <si>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</si>
  <si>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</si>
  <si>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</si>
  <si>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</si>
  <si>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</si>
  <si>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</si>
  <si>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</si>
  <si>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</si>
  <si>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</si>
  <si>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</si>
  <si>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</si>
  <si>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</si>
  <si>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</si>
  <si>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</si>
  <si>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</si>
  <si>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</si>
  <si>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</si>
  <si>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</si>
  <si>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</si>
  <si>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</si>
  <si>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</si>
  <si>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</si>
  <si>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</si>
  <si>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</si>
  <si>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</si>
  <si>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</si>
  <si>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</si>
  <si>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</si>
  <si>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</si>
  <si>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</si>
  <si>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</si>
  <si>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</si>
  <si>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</si>
  <si>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</si>
  <si>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</si>
  <si>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</si>
  <si>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</si>
  <si>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</si>
  <si>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</si>
  <si>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埼玉県戸田市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</si>
  <si>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</si>
  <si>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</si>
  <si>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</si>
  <si>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</si>
  <si>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</si>
  <si>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</si>
  <si>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</si>
  <si>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</si>
  <si>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</si>
  <si>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</si>
  <si>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</si>
  <si>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</si>
  <si>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</si>
  <si>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</si>
  <si>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</si>
  <si>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</si>
  <si>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</si>
  <si>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</si>
  <si>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</si>
  <si>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</si>
  <si>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市民医療センター</t>
    <phoneticPr fontId="5"/>
  </si>
  <si>
    <t>海外留学奨学事業</t>
    <phoneticPr fontId="5"/>
  </si>
  <si>
    <t>火災共済事業</t>
    <phoneticPr fontId="5"/>
  </si>
  <si>
    <t>新曽第一土地区画整理事業</t>
    <phoneticPr fontId="5"/>
  </si>
  <si>
    <t>新曽第二土地区画整理事業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</si>
  <si>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</si>
  <si>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</si>
  <si>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</si>
  <si>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</si>
  <si>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</si>
  <si>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</si>
  <si>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</si>
  <si>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</si>
  <si>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</si>
  <si>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</si>
  <si>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</si>
  <si>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</si>
  <si>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</si>
  <si>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t>
    <phoneticPr fontId="5"/>
  </si>
  <si>
    <t>後期高齢者医療</t>
    <phoneticPr fontId="5"/>
  </si>
  <si>
    <t>在宅介護支援事業</t>
    <phoneticPr fontId="5"/>
  </si>
  <si>
    <t>交通災害共済事業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</si>
  <si>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</si>
  <si>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</si>
  <si>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</si>
  <si>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</si>
  <si>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</si>
  <si>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</si>
  <si>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</si>
  <si>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</si>
  <si>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</si>
  <si>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</si>
  <si>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</si>
  <si>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</si>
  <si>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</si>
  <si>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</si>
  <si>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</si>
  <si>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</si>
  <si>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</si>
  <si>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</si>
  <si>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</si>
  <si>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</si>
  <si>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</si>
  <si>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</si>
  <si>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</si>
  <si>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</si>
  <si>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</si>
  <si>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</si>
  <si>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</si>
  <si>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</si>
  <si>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</si>
  <si>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</si>
  <si>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</si>
  <si>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</si>
  <si>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</si>
  <si>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</si>
  <si>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</si>
  <si>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</si>
  <si>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</si>
  <si>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</si>
  <si>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</si>
  <si>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</si>
  <si>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</si>
  <si>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</si>
  <si>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</si>
  <si>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</si>
  <si>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</si>
  <si>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</si>
  <si>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</si>
  <si>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</si>
  <si>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</si>
  <si>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</si>
  <si>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</si>
  <si>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</si>
  <si>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</si>
  <si>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</si>
  <si>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</si>
  <si>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</si>
  <si>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</si>
  <si>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</si>
  <si>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</si>
  <si>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</si>
  <si>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</si>
  <si>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</si>
  <si>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</si>
  <si>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</si>
  <si>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</si>
  <si>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</si>
  <si>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</si>
  <si>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</si>
  <si>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</si>
  <si>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</si>
  <si>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</si>
  <si>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</si>
  <si>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</si>
  <si>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</si>
  <si>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</si>
  <si>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</si>
  <si>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</si>
  <si>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</si>
  <si>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</si>
  <si>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</si>
  <si>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</si>
  <si>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</si>
  <si>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</si>
  <si>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</si>
  <si>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</si>
  <si>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</si>
  <si>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</si>
  <si>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</si>
  <si>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</si>
  <si>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</si>
  <si>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</si>
  <si>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</si>
  <si>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</si>
  <si>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</si>
  <si>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</si>
  <si>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</si>
  <si>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</si>
  <si>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</si>
  <si>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</si>
  <si>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</si>
  <si>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</si>
  <si>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</si>
  <si>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</si>
  <si>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</si>
  <si>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</si>
  <si>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</si>
  <si>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</si>
  <si>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</si>
  <si>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</si>
  <si>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</si>
  <si>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</si>
  <si>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</si>
  <si>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</si>
  <si>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</si>
  <si>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</si>
  <si>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</si>
  <si>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</si>
  <si>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</si>
  <si>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</si>
  <si>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</si>
  <si>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</si>
  <si>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</si>
  <si>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</si>
  <si>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</si>
  <si>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</si>
  <si>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</si>
  <si>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</si>
  <si>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</si>
  <si>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</si>
  <si>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</si>
  <si>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</si>
  <si>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</si>
  <si>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</si>
  <si>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</si>
  <si>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</si>
  <si>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</si>
  <si>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</si>
  <si>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</si>
  <si>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2.54</t>
  </si>
  <si>
    <t>一般会計</t>
  </si>
  <si>
    <t>水道事業会計</t>
  </si>
  <si>
    <t>下水道事業会計</t>
  </si>
  <si>
    <t>国民健康保険</t>
  </si>
  <si>
    <t>新曽第一土地区画整理事業</t>
  </si>
  <si>
    <t>介護保険</t>
  </si>
  <si>
    <t>新曽第二土地区画整理事業</t>
  </si>
  <si>
    <t>市民医療センター</t>
  </si>
  <si>
    <t>その他会計（赤字）</t>
  </si>
  <si>
    <t>その他会計（黒字）</t>
  </si>
  <si>
    <t>R02</t>
    <phoneticPr fontId="5"/>
  </si>
  <si>
    <t>R03</t>
    <phoneticPr fontId="5"/>
  </si>
  <si>
    <t>R04</t>
    <phoneticPr fontId="5"/>
  </si>
  <si>
    <t>R05</t>
    <phoneticPr fontId="5"/>
  </si>
  <si>
    <t>R06</t>
    <phoneticPr fontId="5"/>
  </si>
  <si>
    <t>公共施設等整備基金</t>
  </si>
  <si>
    <t>都市開発基金</t>
  </si>
  <si>
    <t>防災減災基金</t>
  </si>
  <si>
    <t>教育基金</t>
  </si>
  <si>
    <t>環境対策基金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</si>
</sst>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96B-4DAA-A4B4-1BFA8EF387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71383</c:v>
                </c:pt>
                <c:pt idx="1">
                  <c:v>35545</c:v>
                </c:pt>
                <c:pt idx="2">
                  <c:v>54429</c:v>
                </c:pt>
                <c:pt idx="3">
                  <c:v>41267</c:v>
                </c:pt>
                <c:pt idx="4">
                  <c:v>58880</c:v>
                </c:pt>
              </c:numCache>
            </c:numRef>
          </c:val>
          <c:smooth val="0"/>
          <c:extLst>
            <c:ext xmlns:c16="http://schemas.microsoft.com/office/drawing/2014/chart" uri="{C3380CC4-5D6E-409C-BE32-E72D297353CC}">
              <c16:uniqueId val="{00000001-C96B-4DAA-A4B4-1BFA8EF387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13.11</c:v>
                </c:pt>
                <c:pt idx="1">
                  <c:v>14.56</c:v>
                </c:pt>
                <c:pt idx="2">
                  <c:v>14.26</c:v>
                </c:pt>
                <c:pt idx="3">
                  <c:v>11.32</c:v>
                </c:pt>
                <c:pt idx="4">
                  <c:v>13.8</c:v>
                </c:pt>
              </c:numCache>
            </c:numRef>
          </c:val>
          <c:extLst>
            <c:ext xmlns:c16="http://schemas.microsoft.com/office/drawing/2014/chart" uri="{C3380CC4-5D6E-409C-BE32-E72D297353CC}">
              <c16:uniqueId val="{00000000-2DAD-4382-A44C-09E6E2F3C7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18.510000000000002</c:v>
                </c:pt>
                <c:pt idx="1">
                  <c:v>21.3</c:v>
                </c:pt>
                <c:pt idx="2">
                  <c:v>23.49</c:v>
                </c:pt>
                <c:pt idx="3">
                  <c:v>22.89</c:v>
                </c:pt>
                <c:pt idx="4">
                  <c:v>25.02</c:v>
                </c:pt>
              </c:numCache>
            </c:numRef>
          </c:val>
          <c:extLst>
            <c:ext xmlns:c16="http://schemas.microsoft.com/office/drawing/2014/chart" uri="{C3380CC4-5D6E-409C-BE32-E72D297353CC}">
              <c16:uniqueId val="{00000001-2DAD-4382-A44C-09E6E2F3C7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7.14</c:v>
                </c:pt>
                <c:pt idx="2">
                  <c:v>4.1900000000000004</c:v>
                </c:pt>
                <c:pt idx="3">
                  <c:v>-2.54</c:v>
                </c:pt>
                <c:pt idx="4">
                  <c:v>5.39</c:v>
                </c:pt>
              </c:numCache>
            </c:numRef>
          </c:val>
          <c:smooth val="0"/>
          <c:extLst>
            <c:ext xmlns:c16="http://schemas.microsoft.com/office/drawing/2014/chart" uri="{C3380CC4-5D6E-409C-BE32-E72D297353CC}">
              <c16:uniqueId val="{00000002-2DAD-4382-A44C-09E6E2F3C7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0.13</c:v>
                </c:pt>
                <c:pt idx="4">
                  <c:v>#N/A</c:v>
                </c:pt>
                <c:pt idx="5">
                  <c:v>0.08</c:v>
                </c:pt>
                <c:pt idx="6">
                  <c:v>#N/A</c:v>
                </c:pt>
                <c:pt idx="7">
                  <c:v>0.09</c:v>
                </c:pt>
                <c:pt idx="8">
                  <c:v>#N/A</c:v>
                </c:pt>
                <c:pt idx="9">
                  <c:v>0.08</c:v>
                </c:pt>
              </c:numCache>
            </c:numRef>
          </c:val>
          <c:extLst>
            <c:ext xmlns:c16="http://schemas.microsoft.com/office/drawing/2014/chart" uri="{C3380CC4-5D6E-409C-BE32-E72D297353CC}">
              <c16:uniqueId val="{00000000-C23F-4701-8BCE-48566B26D1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3F-4701-8BCE-48566B26D110}"/>
            </c:ext>
          </c:extLst>
        </c:ser>
        <c:ser>
          <c:idx val="2"/>
          <c:order val="2"/>
          <c:tx>
            <c:strRef>
              <c:f>データシート!$A$29</c:f>
              <c:strCache>
                <c:ptCount val="1"/>
                <c:pt idx="0">
                  <c:v>市民医療センター</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0.28999999999999998</c:v>
                </c:pt>
                <c:pt idx="2">
                  <c:v>#N/A</c:v>
                </c:pt>
                <c:pt idx="3">
                  <c:v>0.39</c:v>
                </c:pt>
                <c:pt idx="4">
                  <c:v>#N/A</c:v>
                </c:pt>
                <c:pt idx="5">
                  <c:v>0.31</c:v>
                </c:pt>
                <c:pt idx="6">
                  <c:v>#N/A</c:v>
                </c:pt>
                <c:pt idx="7">
                  <c:v>0.16</c:v>
                </c:pt>
                <c:pt idx="8">
                  <c:v>#N/A</c:v>
                </c:pt>
                <c:pt idx="9">
                  <c:v>7.0000000000000007E-2</c:v>
                </c:pt>
              </c:numCache>
            </c:numRef>
          </c:val>
          <c:extLst>
            <c:ext xmlns:c16="http://schemas.microsoft.com/office/drawing/2014/chart" uri="{C3380CC4-5D6E-409C-BE32-E72D297353CC}">
              <c16:uniqueId val="{00000002-C23F-4701-8BCE-48566B26D110}"/>
            </c:ext>
          </c:extLst>
        </c:ser>
        <c:ser>
          <c:idx val="3"/>
          <c:order val="3"/>
          <c:tx>
            <c:strRef>
              <c:f>データシート!$A$30</c:f>
              <c:strCache>
                <c:ptCount val="1"/>
                <c:pt idx="0">
                  <c:v>新曽第二土地区画整理事業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0.33</c:v>
                </c:pt>
                <c:pt idx="2">
                  <c:v>#N/A</c:v>
                </c:pt>
                <c:pt idx="3">
                  <c:v>0.35</c:v>
                </c:pt>
                <c:pt idx="4">
                  <c:v>#N/A</c:v>
                </c:pt>
                <c:pt idx="5">
                  <c:v>0.42</c:v>
                </c:pt>
                <c:pt idx="6">
                  <c:v>#N/A</c:v>
                </c:pt>
                <c:pt idx="7">
                  <c:v>0.52</c:v>
                </c:pt>
                <c:pt idx="8">
                  <c:v>#N/A</c:v>
                </c:pt>
                <c:pt idx="9">
                  <c:v>0.16</c:v>
                </c:pt>
              </c:numCache>
            </c:numRef>
          </c:val>
          <c:extLst>
            <c:ext xmlns:c16="http://schemas.microsoft.com/office/drawing/2014/chart" uri="{C3380CC4-5D6E-409C-BE32-E72D297353CC}">
              <c16:uniqueId val="{00000003-C23F-4701-8BCE-48566B26D110}"/>
            </c:ext>
          </c:extLst>
        </c:ser>
        <c:ser>
          <c:idx val="4"/>
          <c:order val="4"/>
          <c:tx>
            <c:strRef>
              <c:f>データシート!$A$31</c:f>
              <c:strCache>
                <c:ptCount val="1"/>
                <c:pt idx="0">
                  <c:v>介護保険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1.64</c:v>
                </c:pt>
                <c:pt idx="4">
                  <c:v>#N/A</c:v>
                </c:pt>
                <c:pt idx="5">
                  <c:v>1.43</c:v>
                </c:pt>
                <c:pt idx="6">
                  <c:v>#N/A</c:v>
                </c:pt>
                <c:pt idx="7">
                  <c:v>1.07</c:v>
                </c:pt>
                <c:pt idx="8">
                  <c:v>#N/A</c:v>
                </c:pt>
                <c:pt idx="9">
                  <c:v>0.21</c:v>
                </c:pt>
              </c:numCache>
            </c:numRef>
          </c:val>
          <c:extLst>
            <c:ext xmlns:c16="http://schemas.microsoft.com/office/drawing/2014/chart" uri="{C3380CC4-5D6E-409C-BE32-E72D297353CC}">
              <c16:uniqueId val="{00000004-C23F-4701-8BCE-48566B26D110}"/>
            </c:ext>
          </c:extLst>
        </c:ser>
        <c:ser>
          <c:idx val="5"/>
          <c:order val="5"/>
          <c:tx>
            <c:strRef>
              <c:f>データシート!$A$32</c:f>
              <c:strCache>
                <c:ptCount val="1"/>
                <c:pt idx="0">
                  <c:v>新曽第一土地区画整理事業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0.28000000000000003</c:v>
                </c:pt>
                <c:pt idx="4">
                  <c:v>#N/A</c:v>
                </c:pt>
                <c:pt idx="5">
                  <c:v>0.36</c:v>
                </c:pt>
                <c:pt idx="6">
                  <c:v>#N/A</c:v>
                </c:pt>
                <c:pt idx="7">
                  <c:v>0.52</c:v>
                </c:pt>
                <c:pt idx="8">
                  <c:v>#N/A</c:v>
                </c:pt>
                <c:pt idx="9">
                  <c:v>0.32</c:v>
                </c:pt>
              </c:numCache>
            </c:numRef>
          </c:val>
          <c:extLst>
            <c:ext xmlns:c16="http://schemas.microsoft.com/office/drawing/2014/chart" uri="{C3380CC4-5D6E-409C-BE32-E72D297353CC}">
              <c16:uniqueId val="{00000005-C23F-4701-8BCE-48566B26D110}"/>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0.79</c:v>
                </c:pt>
                <c:pt idx="4">
                  <c:v>#N/A</c:v>
                </c:pt>
                <c:pt idx="5">
                  <c:v>0.98</c:v>
                </c:pt>
                <c:pt idx="6">
                  <c:v>#N/A</c:v>
                </c:pt>
                <c:pt idx="7">
                  <c:v>1.1200000000000001</c:v>
                </c:pt>
                <c:pt idx="8">
                  <c:v>#N/A</c:v>
                </c:pt>
                <c:pt idx="9">
                  <c:v>0.96</c:v>
                </c:pt>
              </c:numCache>
            </c:numRef>
          </c:val>
          <c:extLst>
            <c:ext xmlns:c16="http://schemas.microsoft.com/office/drawing/2014/chart" uri="{C3380CC4-5D6E-409C-BE32-E72D297353CC}">
              <c16:uniqueId val="{00000006-C23F-4701-8BCE-48566B26D11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2.58</c:v>
                </c:pt>
                <c:pt idx="2">
                  <c:v>#N/A</c:v>
                </c:pt>
                <c:pt idx="3">
                  <c:v>3.05</c:v>
                </c:pt>
                <c:pt idx="4">
                  <c:v>#N/A</c:v>
                </c:pt>
                <c:pt idx="5">
                  <c:v>2.68</c:v>
                </c:pt>
                <c:pt idx="6">
                  <c:v>#N/A</c:v>
                </c:pt>
                <c:pt idx="7">
                  <c:v>4.5599999999999996</c:v>
                </c:pt>
                <c:pt idx="8">
                  <c:v>#N/A</c:v>
                </c:pt>
                <c:pt idx="9">
                  <c:v>5.61</c:v>
                </c:pt>
              </c:numCache>
            </c:numRef>
          </c:val>
          <c:extLst>
            <c:ext xmlns:c16="http://schemas.microsoft.com/office/drawing/2014/chart" uri="{C3380CC4-5D6E-409C-BE32-E72D297353CC}">
              <c16:uniqueId val="{00000007-C23F-4701-8BCE-48566B26D11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2.77</c:v>
                </c:pt>
                <c:pt idx="2">
                  <c:v>#N/A</c:v>
                </c:pt>
                <c:pt idx="3">
                  <c:v>4.74</c:v>
                </c:pt>
                <c:pt idx="4">
                  <c:v>#N/A</c:v>
                </c:pt>
                <c:pt idx="5">
                  <c:v>6.84</c:v>
                </c:pt>
                <c:pt idx="6">
                  <c:v>#N/A</c:v>
                </c:pt>
                <c:pt idx="7">
                  <c:v>6.78</c:v>
                </c:pt>
                <c:pt idx="8">
                  <c:v>#N/A</c:v>
                </c:pt>
                <c:pt idx="9">
                  <c:v>5.89</c:v>
                </c:pt>
              </c:numCache>
            </c:numRef>
          </c:val>
          <c:extLst>
            <c:ext xmlns:c16="http://schemas.microsoft.com/office/drawing/2014/chart" uri="{C3380CC4-5D6E-409C-BE32-E72D297353CC}">
              <c16:uniqueId val="{00000008-C23F-4701-8BCE-48566B26D1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12.14</c:v>
                </c:pt>
                <c:pt idx="2">
                  <c:v>#N/A</c:v>
                </c:pt>
                <c:pt idx="3">
                  <c:v>13.51</c:v>
                </c:pt>
                <c:pt idx="4">
                  <c:v>#N/A</c:v>
                </c:pt>
                <c:pt idx="5">
                  <c:v>13.14</c:v>
                </c:pt>
                <c:pt idx="6">
                  <c:v>#N/A</c:v>
                </c:pt>
                <c:pt idx="7">
                  <c:v>10.09</c:v>
                </c:pt>
                <c:pt idx="8">
                  <c:v>#N/A</c:v>
                </c:pt>
                <c:pt idx="9">
                  <c:v>13.23</c:v>
                </c:pt>
              </c:numCache>
            </c:numRef>
          </c:val>
          <c:extLst>
            <c:ext xmlns:c16="http://schemas.microsoft.com/office/drawing/2014/chart" uri="{C3380CC4-5D6E-409C-BE32-E72D297353CC}">
              <c16:uniqueId val="{00000009-C23F-4701-8BCE-48566B26D1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1766</c:v>
                </c:pt>
                <c:pt idx="5">
                  <c:v>1775</c:v>
                </c:pt>
                <c:pt idx="8">
                  <c:v>1645</c:v>
                </c:pt>
                <c:pt idx="11">
                  <c:v>1556</c:v>
                </c:pt>
                <c:pt idx="14">
                  <c:v>1471</c:v>
                </c:pt>
              </c:numCache>
            </c:numRef>
          </c:val>
          <c:extLst>
            <c:ext xmlns:c16="http://schemas.microsoft.com/office/drawing/2014/chart" uri="{C3380CC4-5D6E-409C-BE32-E72D297353CC}">
              <c16:uniqueId val="{00000000-9E5B-40C3-9A6A-0A41705EF2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5B-40C3-9A6A-0A41705EF2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117</c:v>
                </c:pt>
                <c:pt idx="3">
                  <c:v>30</c:v>
                </c:pt>
                <c:pt idx="6">
                  <c:v>74</c:v>
                </c:pt>
                <c:pt idx="9">
                  <c:v>32</c:v>
                </c:pt>
                <c:pt idx="12">
                  <c:v>0</c:v>
                </c:pt>
              </c:numCache>
            </c:numRef>
          </c:val>
          <c:extLst>
            <c:ext xmlns:c16="http://schemas.microsoft.com/office/drawing/2014/chart" uri="{C3380CC4-5D6E-409C-BE32-E72D297353CC}">
              <c16:uniqueId val="{00000002-9E5B-40C3-9A6A-0A41705EF2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23</c:v>
                </c:pt>
                <c:pt idx="6">
                  <c:v>65</c:v>
                </c:pt>
                <c:pt idx="9">
                  <c:v>89</c:v>
                </c:pt>
                <c:pt idx="12">
                  <c:v>96</c:v>
                </c:pt>
              </c:numCache>
            </c:numRef>
          </c:val>
          <c:extLst>
            <c:ext xmlns:c16="http://schemas.microsoft.com/office/drawing/2014/chart" uri="{C3380CC4-5D6E-409C-BE32-E72D297353CC}">
              <c16:uniqueId val="{00000003-9E5B-40C3-9A6A-0A41705EF2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429</c:v>
                </c:pt>
                <c:pt idx="3">
                  <c:v>408</c:v>
                </c:pt>
                <c:pt idx="6">
                  <c:v>396</c:v>
                </c:pt>
                <c:pt idx="9">
                  <c:v>395</c:v>
                </c:pt>
                <c:pt idx="12">
                  <c:v>404</c:v>
                </c:pt>
              </c:numCache>
            </c:numRef>
          </c:val>
          <c:extLst>
            <c:ext xmlns:c16="http://schemas.microsoft.com/office/drawing/2014/chart" uri="{C3380CC4-5D6E-409C-BE32-E72D297353CC}">
              <c16:uniqueId val="{00000004-9E5B-40C3-9A6A-0A41705EF2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5B-40C3-9A6A-0A41705EF2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5B-40C3-9A6A-0A41705EF2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3600</c:v>
                </c:pt>
                <c:pt idx="3">
                  <c:v>3830</c:v>
                </c:pt>
                <c:pt idx="6">
                  <c:v>3561</c:v>
                </c:pt>
                <c:pt idx="9">
                  <c:v>3405</c:v>
                </c:pt>
                <c:pt idx="12">
                  <c:v>3473</c:v>
                </c:pt>
              </c:numCache>
            </c:numRef>
          </c:val>
          <c:extLst>
            <c:ext xmlns:c16="http://schemas.microsoft.com/office/drawing/2014/chart" uri="{C3380CC4-5D6E-409C-BE32-E72D297353CC}">
              <c16:uniqueId val="{00000007-9E5B-40C3-9A6A-0A41705EF2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2403</c:v>
                </c:pt>
                <c:pt idx="2">
                  <c:v>#N/A</c:v>
                </c:pt>
                <c:pt idx="3">
                  <c:v>#N/A</c:v>
                </c:pt>
                <c:pt idx="4">
                  <c:v>2516</c:v>
                </c:pt>
                <c:pt idx="5">
                  <c:v>#N/A</c:v>
                </c:pt>
                <c:pt idx="6">
                  <c:v>#N/A</c:v>
                </c:pt>
                <c:pt idx="7">
                  <c:v>2451</c:v>
                </c:pt>
                <c:pt idx="8">
                  <c:v>#N/A</c:v>
                </c:pt>
                <c:pt idx="9">
                  <c:v>#N/A</c:v>
                </c:pt>
                <c:pt idx="10">
                  <c:v>2365</c:v>
                </c:pt>
                <c:pt idx="11">
                  <c:v>#N/A</c:v>
                </c:pt>
                <c:pt idx="12">
                  <c:v>#N/A</c:v>
                </c:pt>
                <c:pt idx="13">
                  <c:v>2502</c:v>
                </c:pt>
                <c:pt idx="14">
                  <c:v>#N/A</c:v>
                </c:pt>
              </c:numCache>
            </c:numRef>
          </c:val>
          <c:smooth val="0"/>
          <c:extLst>
            <c:ext xmlns:c16="http://schemas.microsoft.com/office/drawing/2014/chart" uri="{C3380CC4-5D6E-409C-BE32-E72D297353CC}">
              <c16:uniqueId val="{00000008-9E5B-40C3-9A6A-0A41705EF2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11767</c:v>
                </c:pt>
                <c:pt idx="5">
                  <c:v>11394</c:v>
                </c:pt>
                <c:pt idx="8">
                  <c:v>10948</c:v>
                </c:pt>
                <c:pt idx="11">
                  <c:v>10291</c:v>
                </c:pt>
                <c:pt idx="14">
                  <c:v>10446</c:v>
                </c:pt>
              </c:numCache>
            </c:numRef>
          </c:val>
          <c:extLst>
            <c:ext xmlns:c16="http://schemas.microsoft.com/office/drawing/2014/chart" uri="{C3380CC4-5D6E-409C-BE32-E72D297353CC}">
              <c16:uniqueId val="{00000000-C119-4840-8C91-C70B42CE1B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8921</c:v>
                </c:pt>
                <c:pt idx="5">
                  <c:v>9498</c:v>
                </c:pt>
                <c:pt idx="8">
                  <c:v>9524</c:v>
                </c:pt>
                <c:pt idx="11">
                  <c:v>9096</c:v>
                </c:pt>
                <c:pt idx="14">
                  <c:v>8832</c:v>
                </c:pt>
              </c:numCache>
            </c:numRef>
          </c:val>
          <c:extLst>
            <c:ext xmlns:c16="http://schemas.microsoft.com/office/drawing/2014/chart" uri="{C3380CC4-5D6E-409C-BE32-E72D297353CC}">
              <c16:uniqueId val="{00000001-C119-4840-8C91-C70B42CE1B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15288</c:v>
                </c:pt>
                <c:pt idx="5">
                  <c:v>15167</c:v>
                </c:pt>
                <c:pt idx="8">
                  <c:v>16540</c:v>
                </c:pt>
                <c:pt idx="11">
                  <c:v>17088</c:v>
                </c:pt>
                <c:pt idx="14">
                  <c:v>17588</c:v>
                </c:pt>
              </c:numCache>
            </c:numRef>
          </c:val>
          <c:extLst>
            <c:ext xmlns:c16="http://schemas.microsoft.com/office/drawing/2014/chart" uri="{C3380CC4-5D6E-409C-BE32-E72D297353CC}">
              <c16:uniqueId val="{00000002-C119-4840-8C91-C70B42CE1B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19-4840-8C91-C70B42CE1B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19-4840-8C91-C70B42CE1B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19-4840-8C91-C70B42CE1B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6003</c:v>
                </c:pt>
                <c:pt idx="3">
                  <c:v>6279</c:v>
                </c:pt>
                <c:pt idx="6">
                  <c:v>5971</c:v>
                </c:pt>
                <c:pt idx="9">
                  <c:v>5807</c:v>
                </c:pt>
                <c:pt idx="12">
                  <c:v>5976</c:v>
                </c:pt>
              </c:numCache>
            </c:numRef>
          </c:val>
          <c:extLst>
            <c:ext xmlns:c16="http://schemas.microsoft.com/office/drawing/2014/chart" uri="{C3380CC4-5D6E-409C-BE32-E72D297353CC}">
              <c16:uniqueId val="{00000006-C119-4840-8C91-C70B42CE1B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912</c:v>
                </c:pt>
                <c:pt idx="3">
                  <c:v>1213</c:v>
                </c:pt>
                <c:pt idx="6">
                  <c:v>1154</c:v>
                </c:pt>
                <c:pt idx="9">
                  <c:v>1016</c:v>
                </c:pt>
                <c:pt idx="12">
                  <c:v>871</c:v>
                </c:pt>
              </c:numCache>
            </c:numRef>
          </c:val>
          <c:extLst>
            <c:ext xmlns:c16="http://schemas.microsoft.com/office/drawing/2014/chart" uri="{C3380CC4-5D6E-409C-BE32-E72D297353CC}">
              <c16:uniqueId val="{00000007-C119-4840-8C91-C70B42CE1B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5701</c:v>
                </c:pt>
                <c:pt idx="3">
                  <c:v>6118</c:v>
                </c:pt>
                <c:pt idx="6">
                  <c:v>6545</c:v>
                </c:pt>
                <c:pt idx="9">
                  <c:v>7365</c:v>
                </c:pt>
                <c:pt idx="12">
                  <c:v>8874</c:v>
                </c:pt>
              </c:numCache>
            </c:numRef>
          </c:val>
          <c:extLst>
            <c:ext xmlns:c16="http://schemas.microsoft.com/office/drawing/2014/chart" uri="{C3380CC4-5D6E-409C-BE32-E72D297353CC}">
              <c16:uniqueId val="{00000008-C119-4840-8C91-C70B42CE1B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4314</c:v>
                </c:pt>
                <c:pt idx="3">
                  <c:v>4350</c:v>
                </c:pt>
                <c:pt idx="6">
                  <c:v>4249</c:v>
                </c:pt>
                <c:pt idx="9">
                  <c:v>4181</c:v>
                </c:pt>
                <c:pt idx="12">
                  <c:v>4181</c:v>
                </c:pt>
              </c:numCache>
            </c:numRef>
          </c:val>
          <c:extLst>
            <c:ext xmlns:c16="http://schemas.microsoft.com/office/drawing/2014/chart" uri="{C3380CC4-5D6E-409C-BE32-E72D297353CC}">
              <c16:uniqueId val="{00000009-C119-4840-8C91-C70B42CE1B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28596</c:v>
                </c:pt>
                <c:pt idx="3">
                  <c:v>25479</c:v>
                </c:pt>
                <c:pt idx="6">
                  <c:v>25096</c:v>
                </c:pt>
                <c:pt idx="9">
                  <c:v>23772</c:v>
                </c:pt>
                <c:pt idx="12">
                  <c:v>24360</c:v>
                </c:pt>
              </c:numCache>
            </c:numRef>
          </c:val>
          <c:extLst>
            <c:ext xmlns:c16="http://schemas.microsoft.com/office/drawing/2014/chart" uri="{C3380CC4-5D6E-409C-BE32-E72D297353CC}">
              <c16:uniqueId val="{0000000A-C119-4840-8C91-C70B42CE1B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9550</c:v>
                </c:pt>
                <c:pt idx="2">
                  <c:v>#N/A</c:v>
                </c:pt>
                <c:pt idx="3">
                  <c:v>#N/A</c:v>
                </c:pt>
                <c:pt idx="4">
                  <c:v>7379</c:v>
                </c:pt>
                <c:pt idx="5">
                  <c:v>#N/A</c:v>
                </c:pt>
                <c:pt idx="6">
                  <c:v>#N/A</c:v>
                </c:pt>
                <c:pt idx="7">
                  <c:v>6004</c:v>
                </c:pt>
                <c:pt idx="8">
                  <c:v>#N/A</c:v>
                </c:pt>
                <c:pt idx="9">
                  <c:v>#N/A</c:v>
                </c:pt>
                <c:pt idx="10">
                  <c:v>5666</c:v>
                </c:pt>
                <c:pt idx="11">
                  <c:v>#N/A</c:v>
                </c:pt>
                <c:pt idx="12">
                  <c:v>#N/A</c:v>
                </c:pt>
                <c:pt idx="13">
                  <c:v>7394</c:v>
                </c:pt>
                <c:pt idx="14">
                  <c:v>#N/A</c:v>
                </c:pt>
              </c:numCache>
            </c:numRef>
          </c:val>
          <c:smooth val="0"/>
          <c:extLst>
            <c:ext xmlns:c16="http://schemas.microsoft.com/office/drawing/2014/chart" uri="{C3380CC4-5D6E-409C-BE32-E72D297353CC}">
              <c16:uniqueId val="{0000000B-C119-4840-8C91-C70B42CE1B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7391</c:v>
                </c:pt>
                <c:pt idx="1">
                  <c:v>7398</c:v>
                </c:pt>
                <c:pt idx="2">
                  <c:v>8274</c:v>
                </c:pt>
              </c:numCache>
            </c:numRef>
          </c:val>
          <c:extLst>
            <c:ext xmlns:c16="http://schemas.microsoft.com/office/drawing/2014/chart" uri="{C3380CC4-5D6E-409C-BE32-E72D297353CC}">
              <c16:uniqueId val="{00000000-0B86-4304-9CE0-4C6103F963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B86-4304-9CE0-4C6103F963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8147</c:v>
                </c:pt>
                <c:pt idx="1">
                  <c:v>8401</c:v>
                </c:pt>
                <c:pt idx="2">
                  <c:v>8116</c:v>
                </c:pt>
              </c:numCache>
            </c:numRef>
          </c:val>
          <c:extLst>
            <c:ext xmlns:c16="http://schemas.microsoft.com/office/drawing/2014/chart" uri="{C3380CC4-5D6E-409C-BE32-E72D297353CC}">
              <c16:uniqueId val="{00000002-0B86-4304-9CE0-4C6103F963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実質公債費比率の分子については、前年度と比較して約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となった。引き続き市債の適切な活用に努め、一定水準を維持し、健全な財政運営を図る。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本市においては、減債基金はない。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将来負担比率の分子については、前年度と比較して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となった。主な要因として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地方債現在高の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今後、公共施設の老朽化による大規模な施設整備が集中するため将来に過度な財政負担を残さないよう、計画的な市債借入れを行い、健全な財政運営を図る。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埼玉県戸田市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財政調整基金等</a:t>
          </a:r>
          <a:r>
            <a:rPr kumimoji="1" lang="ja-JP" altLang="ja-JP" sz="1100">
              <a:solidFill>
                <a:schemeClr val="dk1"/>
              </a:solidFill>
              <a:effectLst/>
              <a:latin typeface="+mn-lt"/>
              <a:ea typeface="+mn-ea"/>
              <a:cs typeface="+mn-cs"/>
            </a:rPr>
            <a:t>の増加により、基金全体の残高は、前年度と比較して約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9,100</a:t>
          </a:r>
          <a:r>
            <a:rPr kumimoji="1" lang="ja-JP" altLang="ja-JP" sz="1100">
              <a:solidFill>
                <a:schemeClr val="dk1"/>
              </a:solidFill>
              <a:effectLst/>
              <a:latin typeface="+mn-lt"/>
              <a:ea typeface="+mn-ea"/>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当初予算編成時の財源の状況や決算状況を考慮しながら、一定水準の基金残高を維持し、今後の財政需要に備える。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公共施設等整備基金：公共用または公用の施設の整備</a:t>
          </a:r>
          <a:endParaRPr lang="ja-JP" altLang="ja-JP" sz="1400">
            <a:effectLst/>
          </a:endParaRPr>
        </a:p>
        <a:p>
          <a:r>
            <a:rPr kumimoji="1" lang="ja-JP" altLang="ja-JP" sz="1100">
              <a:solidFill>
                <a:schemeClr val="dk1"/>
              </a:solidFill>
              <a:effectLst/>
              <a:latin typeface="+mn-lt"/>
              <a:ea typeface="+mn-ea"/>
              <a:cs typeface="+mn-cs"/>
            </a:rPr>
            <a:t>　都市開発基金：都市開発関連事業</a:t>
          </a:r>
          <a:endParaRPr lang="ja-JP" altLang="ja-JP" sz="1400">
            <a:effectLst/>
          </a:endParaRPr>
        </a:p>
        <a:p>
          <a:r>
            <a:rPr kumimoji="1" lang="ja-JP" altLang="ja-JP" sz="1100">
              <a:solidFill>
                <a:schemeClr val="dk1"/>
              </a:solidFill>
              <a:effectLst/>
              <a:latin typeface="+mn-lt"/>
              <a:ea typeface="+mn-ea"/>
              <a:cs typeface="+mn-cs"/>
            </a:rPr>
            <a:t>　防災減災基金：災害に強い、安全で安心なまちづくりを推進するための基金</a:t>
          </a:r>
          <a:endParaRPr lang="ja-JP" altLang="ja-JP" sz="1400">
            <a:effectLst/>
          </a:endParaRPr>
        </a:p>
        <a:p>
          <a:r>
            <a:rPr kumimoji="1" lang="ja-JP" altLang="ja-JP" sz="1100">
              <a:solidFill>
                <a:schemeClr val="dk1"/>
              </a:solidFill>
              <a:effectLst/>
              <a:latin typeface="+mn-lt"/>
              <a:ea typeface="+mn-ea"/>
              <a:cs typeface="+mn-cs"/>
            </a:rPr>
            <a:t>　教育基金：中学生及び高校生の教育の向上及び振興</a:t>
          </a:r>
          <a:endParaRPr lang="ja-JP" altLang="ja-JP" sz="1400">
            <a:effectLst/>
          </a:endParaRPr>
        </a:p>
        <a:p>
          <a:r>
            <a:rPr kumimoji="1" lang="ja-JP" altLang="ja-JP" sz="1100">
              <a:solidFill>
                <a:schemeClr val="dk1"/>
              </a:solidFill>
              <a:effectLst/>
              <a:latin typeface="+mn-lt"/>
              <a:ea typeface="+mn-ea"/>
              <a:cs typeface="+mn-cs"/>
            </a:rPr>
            <a:t>　環境対策基金：環境対策事業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都市開発基金</a:t>
          </a:r>
          <a:r>
            <a:rPr kumimoji="1" lang="ja-JP" altLang="en-US" sz="1100">
              <a:solidFill>
                <a:schemeClr val="dk1"/>
              </a:solidFill>
              <a:effectLst/>
              <a:latin typeface="+mn-lt"/>
              <a:ea typeface="+mn-ea"/>
              <a:cs typeface="+mn-cs"/>
            </a:rPr>
            <a:t>のみ、財政状況により取崩しを行わなかったため、前年度と比較して増額となっている。</a:t>
          </a:r>
          <a:r>
            <a:rPr kumimoji="1" lang="ja-JP" altLang="ja-JP" sz="1100">
              <a:solidFill>
                <a:schemeClr val="dk1"/>
              </a:solidFill>
              <a:effectLst/>
              <a:latin typeface="+mn-lt"/>
              <a:ea typeface="+mn-ea"/>
              <a:cs typeface="+mn-cs"/>
            </a:rPr>
            <a:t>公共施設等整備基金及び防災減災基金は、財政状況により取崩しを</a:t>
          </a:r>
          <a:r>
            <a:rPr kumimoji="1" lang="ja-JP" altLang="en-US" sz="1100">
              <a:solidFill>
                <a:schemeClr val="dk1"/>
              </a:solidFill>
              <a:effectLst/>
              <a:latin typeface="+mn-lt"/>
              <a:ea typeface="+mn-ea"/>
              <a:cs typeface="+mn-cs"/>
            </a:rPr>
            <a:t>行</a:t>
          </a:r>
          <a:r>
            <a:rPr kumimoji="1" lang="ja-JP" altLang="ja-JP" sz="1100">
              <a:solidFill>
                <a:schemeClr val="dk1"/>
              </a:solidFill>
              <a:effectLst/>
              <a:latin typeface="+mn-lt"/>
              <a:ea typeface="+mn-ea"/>
              <a:cs typeface="+mn-cs"/>
            </a:rPr>
            <a:t>ったため、前年度と比較して</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いる。また、</a:t>
          </a:r>
          <a:r>
            <a:rPr kumimoji="1" lang="ja-JP" altLang="ja-JP" sz="1100">
              <a:solidFill>
                <a:schemeClr val="dk1"/>
              </a:solidFill>
              <a:effectLst/>
              <a:latin typeface="+mn-lt"/>
              <a:ea typeface="+mn-ea"/>
              <a:cs typeface="+mn-cs"/>
            </a:rPr>
            <a:t>教育基金及び環境対策基金は、年々減少傾向にある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、取崩し額のバランスに留意しながら今後も適正な運用を図る。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整備基金については、対象事業において今後も多額の資金を必要とすることから、市債の借入れともバランスを取りながら計画的に新規積立て及び取崩しを実施し、基金残高を確保していく。その他の基金については、これまでと同程度の水準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財政調整基金については、当初予算編成における財政の状況により取崩し、積立は財産収入（運用利子）の他、決算状況に応じて予算化し実施している。</a:t>
          </a:r>
          <a:r>
            <a:rPr kumimoji="1" lang="ja-JP" altLang="en-US" sz="1100">
              <a:solidFill>
                <a:schemeClr val="dk1"/>
              </a:solidFill>
              <a:effectLst/>
              <a:latin typeface="+mn-lt"/>
              <a:ea typeface="+mn-ea"/>
              <a:cs typeface="+mn-cs"/>
            </a:rPr>
            <a:t>令和６</a:t>
          </a:r>
          <a:r>
            <a:rPr kumimoji="1" lang="ja-JP" altLang="ja-JP" sz="1100">
              <a:solidFill>
                <a:schemeClr val="dk1"/>
              </a:solidFill>
              <a:effectLst/>
              <a:latin typeface="+mn-lt"/>
              <a:ea typeface="+mn-ea"/>
              <a:cs typeface="+mn-cs"/>
            </a:rPr>
            <a:t>年度は積立金が増加し、残高が増加している。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他の財源の状況を考慮しながら社会保障費の増加等に備えるため、基金残高を維持していく。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本市において、減債基金はない。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142,070
133,225
18.19
70,314,508
65,361,898
4,563,052
33,066,688
22,782,582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京都と隣接した立地等の要因から安定した固定資産税収入があり、市民税が伸びていることから、財政力指数は類似団体の平均を上回っており、これまで不交付団体を維持している。その一方で、物価高騰による事業費の増加に加え、社会保障費や人件費の増加も見込まれていることから、引き続き行政運営の効率化や歳入確保に努め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141514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4334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37</xdr:row>
      <xdr:rowOff>141514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6792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107043</xdr:rowOff>
    </xdr:from>
    <xdr:to>
      <xdr:col>15</xdr:col>
      <xdr:colOff>82550</xdr:colOff>
      <xdr:row>37</xdr:row>
      <xdr:rowOff>124278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506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107043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817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39007</xdr:rowOff>
    </xdr:from>
    <xdr:to>
      <xdr:col>23</xdr:col>
      <xdr:colOff>184150</xdr:colOff>
      <xdr:row>37</xdr:row>
      <xdr:rowOff>140607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131734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56243</xdr:rowOff>
    </xdr:from>
    <xdr:to>
      <xdr:col>11</xdr:col>
      <xdr:colOff>82550</xdr:colOff>
      <xdr:row>37</xdr:row>
      <xdr:rowOff>157843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168020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年度においては、分母である経常一般財源</a:t>
          </a:r>
          <a:r>
            <a:rPr kumimoji="1" lang="ja-JP" altLang="en-US" sz="1100">
              <a:solidFill>
                <a:schemeClr val="dk1"/>
              </a:solidFill>
              <a:effectLst/>
              <a:latin typeface="+mn-lt"/>
              <a:ea typeface="+mn-ea"/>
              <a:cs typeface="+mn-cs"/>
            </a:rPr>
            <a:t>の市税が増加したことにより経常収支比率が減少した。</a:t>
          </a:r>
          <a:r>
            <a:rPr kumimoji="1" lang="ja-JP" altLang="ja-JP" sz="1100">
              <a:solidFill>
                <a:schemeClr val="dk1"/>
              </a:solidFill>
              <a:effectLst/>
              <a:latin typeface="+mn-lt"/>
              <a:ea typeface="+mn-ea"/>
              <a:cs typeface="+mn-cs"/>
            </a:rPr>
            <a:t>今後も公共施設の建替え等による公債費の増加が見込まれることから、事業の見直しなどにより効率化を図り、比率の抑制に努める。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59</xdr:row>
      <xdr:rowOff>156633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09523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59</xdr:row>
      <xdr:rowOff>156633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998262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38523</xdr:rowOff>
    </xdr:from>
    <xdr:to>
      <xdr:col>15</xdr:col>
      <xdr:colOff>82550</xdr:colOff>
      <xdr:row>60</xdr:row>
      <xdr:rowOff>162137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9982623"/>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30904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491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100330</xdr:rowOff>
    </xdr:from>
    <xdr:to>
      <xdr:col>23</xdr:col>
      <xdr:colOff>184150</xdr:colOff>
      <xdr:row>59</xdr:row>
      <xdr:rowOff>30480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21607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159173</xdr:rowOff>
    </xdr:from>
    <xdr:to>
      <xdr:col>15</xdr:col>
      <xdr:colOff>133350</xdr:colOff>
      <xdr:row>58</xdr:row>
      <xdr:rowOff>89323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99500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人口１人当たり人件費・物件費等については、前年度と比較して</a:t>
          </a:r>
          <a:r>
            <a:rPr kumimoji="1" lang="en-US" altLang="ja-JP" sz="1100">
              <a:solidFill>
                <a:schemeClr val="dk1"/>
              </a:solidFill>
              <a:effectLst/>
              <a:latin typeface="+mn-lt"/>
              <a:ea typeface="+mn-ea"/>
              <a:cs typeface="+mn-cs"/>
            </a:rPr>
            <a:t>3,040</a:t>
          </a:r>
          <a:r>
            <a:rPr kumimoji="1" lang="ja-JP" altLang="ja-JP" sz="1100">
              <a:solidFill>
                <a:schemeClr val="dk1"/>
              </a:solidFill>
              <a:effectLst/>
              <a:latin typeface="+mn-lt"/>
              <a:ea typeface="+mn-ea"/>
              <a:cs typeface="+mn-cs"/>
            </a:rPr>
            <a:t>円の増加となった。東京都と隣接した立地等による、高い行政サービス需要の影響等により類似団体の平均を上回っている。今後も質の高い行政サービスを維持しながら、一層の経費の縮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51798</xdr:rowOff>
    </xdr:from>
    <xdr:to>
      <xdr:col>23</xdr:col>
      <xdr:colOff>133350</xdr:colOff>
      <xdr:row>84</xdr:row>
      <xdr:rowOff>92551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53598"/>
          <a:ext cx="838200" cy="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12412</xdr:rowOff>
    </xdr:from>
    <xdr:to>
      <xdr:col>19</xdr:col>
      <xdr:colOff>133350</xdr:colOff>
      <xdr:row>84</xdr:row>
      <xdr:rowOff>51798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14212"/>
          <a:ext cx="889000" cy="3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3042</xdr:rowOff>
    </xdr:from>
    <xdr:to>
      <xdr:col>15</xdr:col>
      <xdr:colOff>82550</xdr:colOff>
      <xdr:row>84</xdr:row>
      <xdr:rowOff>12412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04842"/>
          <a:ext cx="8890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103603</xdr:rowOff>
    </xdr:from>
    <xdr:to>
      <xdr:col>11</xdr:col>
      <xdr:colOff>31750</xdr:colOff>
      <xdr:row>84</xdr:row>
      <xdr:rowOff>3042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33953"/>
          <a:ext cx="889000" cy="7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41751</xdr:rowOff>
    </xdr:from>
    <xdr:to>
      <xdr:col>23</xdr:col>
      <xdr:colOff>184150</xdr:colOff>
      <xdr:row>84</xdr:row>
      <xdr:rowOff>143351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13828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998</xdr:rowOff>
    </xdr:from>
    <xdr:to>
      <xdr:col>19</xdr:col>
      <xdr:colOff>184150</xdr:colOff>
      <xdr:row>84</xdr:row>
      <xdr:rowOff>102598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87375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9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133062</xdr:rowOff>
    </xdr:from>
    <xdr:to>
      <xdr:col>15</xdr:col>
      <xdr:colOff>133350</xdr:colOff>
      <xdr:row>84</xdr:row>
      <xdr:rowOff>63212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47989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123692</xdr:rowOff>
    </xdr:from>
    <xdr:to>
      <xdr:col>11</xdr:col>
      <xdr:colOff>82550</xdr:colOff>
      <xdr:row>84</xdr:row>
      <xdr:rowOff>53842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38619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4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52803</xdr:rowOff>
    </xdr:from>
    <xdr:to>
      <xdr:col>7</xdr:col>
      <xdr:colOff>31750</xdr:colOff>
      <xdr:row>83</xdr:row>
      <xdr:rowOff>154403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139180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6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ラスパイレス指数については、前年度より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、昨年度に引き続き</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を下回っている。今後も人事院勧告の内容や国、他の地方公共団体の状況等を総合的に勘案し、給与の適正化に努める。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30691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658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68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4738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職員数については、類似団体と</a:t>
          </a:r>
          <a:r>
            <a:rPr kumimoji="1" lang="ja-JP" altLang="en-US" sz="1100">
              <a:solidFill>
                <a:schemeClr val="dk1"/>
              </a:solidFill>
              <a:effectLst/>
              <a:latin typeface="+mn-lt"/>
              <a:ea typeface="+mn-ea"/>
              <a:cs typeface="+mn-cs"/>
            </a:rPr>
            <a:t>同水準</a:t>
          </a:r>
          <a:r>
            <a:rPr kumimoji="1" lang="ja-JP" altLang="ja-JP" sz="1100">
              <a:solidFill>
                <a:schemeClr val="dk1"/>
              </a:solidFill>
              <a:effectLst/>
              <a:latin typeface="+mn-lt"/>
              <a:ea typeface="+mn-ea"/>
              <a:cs typeface="+mn-cs"/>
            </a:rPr>
            <a:t>となっている。引き続き、大幅な事務事業の見直し、外部委託や指定管理の導入を図りつつ、本市における人口増加や長時間労働の改善等を考慮した上で、市民サービスの向上に向けた新たな事業展開に向けて、業務量に応じた適正な定数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57996</xdr:rowOff>
    </xdr:from>
    <xdr:to>
      <xdr:col>81</xdr:col>
      <xdr:colOff>44450</xdr:colOff>
      <xdr:row>63</xdr:row>
      <xdr:rowOff>106256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93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57996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19791</xdr:rowOff>
    </xdr:from>
    <xdr:to>
      <xdr:col>72</xdr:col>
      <xdr:colOff>203200</xdr:colOff>
      <xdr:row>63</xdr:row>
      <xdr:rowOff>49954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11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19791</xdr:rowOff>
    </xdr:from>
    <xdr:to>
      <xdr:col>68</xdr:col>
      <xdr:colOff>152400</xdr:colOff>
      <xdr:row>63</xdr:row>
      <xdr:rowOff>23813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2114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55456</xdr:rowOff>
    </xdr:from>
    <xdr:to>
      <xdr:col>81</xdr:col>
      <xdr:colOff>95250</xdr:colOff>
      <xdr:row>63</xdr:row>
      <xdr:rowOff>157056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27533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7196</xdr:rowOff>
    </xdr:from>
    <xdr:to>
      <xdr:col>77</xdr:col>
      <xdr:colOff>95250</xdr:colOff>
      <xdr:row>63</xdr:row>
      <xdr:rowOff>108796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93573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140441</xdr:rowOff>
    </xdr:from>
    <xdr:to>
      <xdr:col>68</xdr:col>
      <xdr:colOff>203200</xdr:colOff>
      <xdr:row>63</xdr:row>
      <xdr:rowOff>70591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55368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144463</xdr:rowOff>
    </xdr:from>
    <xdr:to>
      <xdr:col>64</xdr:col>
      <xdr:colOff>152400</xdr:colOff>
      <xdr:row>63</xdr:row>
      <xdr:rowOff>74613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59390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ポイント減少したが、類似団体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、県平均、全国</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を上回っている。今後も公共施設の建替え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による公債費の増加が見込まれることから、世代間負担のバランスを図りながら、財源が起債に大きく偏ることのないよう、健全な財政運営に努める。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37798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641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49288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49288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986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82852</xdr:rowOff>
    </xdr:from>
    <xdr:to>
      <xdr:col>68</xdr:col>
      <xdr:colOff>152400</xdr:colOff>
      <xdr:row>43</xdr:row>
      <xdr:rowOff>26307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837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158448</xdr:rowOff>
    </xdr:from>
    <xdr:to>
      <xdr:col>77</xdr:col>
      <xdr:colOff>95250</xdr:colOff>
      <xdr:row>43</xdr:row>
      <xdr:rowOff>88598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73375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将来負担比率については、地方債現在高の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に伴い、前年度と比較して</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を上回っている。引き続き、将来に過度な財政負担を残さない健全な財政運営に努める。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53431</xdr:rowOff>
    </xdr:from>
    <xdr:to>
      <xdr:col>81</xdr:col>
      <xdr:colOff>44450</xdr:colOff>
      <xdr:row>15</xdr:row>
      <xdr:rowOff>139609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25181"/>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53431</xdr:rowOff>
    </xdr:from>
    <xdr:to>
      <xdr:col>77</xdr:col>
      <xdr:colOff>44450</xdr:colOff>
      <xdr:row>15</xdr:row>
      <xdr:rowOff>82731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25181"/>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82731</xdr:rowOff>
    </xdr:from>
    <xdr:to>
      <xdr:col>72</xdr:col>
      <xdr:colOff>203200</xdr:colOff>
      <xdr:row>16</xdr:row>
      <xdr:rowOff>21590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5448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16</xdr:row>
      <xdr:rowOff>121557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64790"/>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88809</xdr:rowOff>
    </xdr:from>
    <xdr:to>
      <xdr:col>81</xdr:col>
      <xdr:colOff>95250</xdr:colOff>
      <xdr:row>16</xdr:row>
      <xdr:rowOff>18959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60886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3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2631</xdr:rowOff>
    </xdr:from>
    <xdr:to>
      <xdr:col>77</xdr:col>
      <xdr:colOff>95250</xdr:colOff>
      <xdr:row>15</xdr:row>
      <xdr:rowOff>104231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89008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60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31931</xdr:rowOff>
    </xdr:from>
    <xdr:to>
      <xdr:col>73</xdr:col>
      <xdr:colOff>44450</xdr:colOff>
      <xdr:row>15</xdr:row>
      <xdr:rowOff>133531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118308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70757</xdr:rowOff>
    </xdr:from>
    <xdr:to>
      <xdr:col>64</xdr:col>
      <xdr:colOff>152400</xdr:colOff>
      <xdr:row>17</xdr:row>
      <xdr:rowOff>907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157134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142,070
133,225
18.19
70,314,508
65,361,898
4,563,052
33,066,688
22,782,582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人件費の比率は、類似団体平均、県平均</a:t>
          </a:r>
          <a:r>
            <a:rPr kumimoji="1" lang="ja-JP" altLang="en-US" sz="1100">
              <a:solidFill>
                <a:schemeClr val="dk1"/>
              </a:solidFill>
              <a:effectLst/>
              <a:latin typeface="+mn-lt"/>
              <a:ea typeface="+mn-ea"/>
              <a:cs typeface="+mn-cs"/>
            </a:rPr>
            <a:t>及び全国平均</a:t>
          </a:r>
          <a:r>
            <a:rPr kumimoji="1" lang="ja-JP" altLang="ja-JP" sz="1100">
              <a:solidFill>
                <a:schemeClr val="dk1"/>
              </a:solidFill>
              <a:effectLst/>
              <a:latin typeface="+mn-lt"/>
              <a:ea typeface="+mn-ea"/>
              <a:cs typeface="+mn-cs"/>
            </a:rPr>
            <a:t>を下回って推移しており、前年度</a:t>
          </a:r>
          <a:r>
            <a:rPr kumimoji="1" lang="ja-JP" altLang="en-US" sz="1100">
              <a:solidFill>
                <a:schemeClr val="dk1"/>
              </a:solidFill>
              <a:effectLst/>
              <a:latin typeface="+mn-lt"/>
              <a:ea typeface="+mn-ea"/>
              <a:cs typeface="+mn-cs"/>
            </a:rPr>
            <a:t>と同じ比率である</a:t>
          </a:r>
          <a:r>
            <a:rPr kumimoji="1" lang="ja-JP" altLang="ja-JP" sz="1100">
              <a:solidFill>
                <a:schemeClr val="dk1"/>
              </a:solidFill>
              <a:effectLst/>
              <a:latin typeface="+mn-lt"/>
              <a:ea typeface="+mn-ea"/>
              <a:cs typeface="+mn-cs"/>
            </a:rPr>
            <a:t>。今後も引き続き、人件費関連経費の適正化に努める。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物件費の比率については、前年度より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及び全国平均</a:t>
          </a:r>
          <a:r>
            <a:rPr kumimoji="1" lang="ja-JP" altLang="ja-JP" sz="1100">
              <a:solidFill>
                <a:schemeClr val="dk1"/>
              </a:solidFill>
              <a:effectLst/>
              <a:latin typeface="+mn-lt"/>
              <a:ea typeface="+mn-ea"/>
              <a:cs typeface="+mn-cs"/>
            </a:rPr>
            <a:t>を上回っている。要因には物価高騰による給食の賄材料費や電気料等の増加があげられる。事務の効率化等の見直しを行い、</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適正化に努める必要がある。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3556</xdr:rowOff>
    </xdr:from>
    <xdr:to>
      <xdr:col>82</xdr:col>
      <xdr:colOff>107950</xdr:colOff>
      <xdr:row>20</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4325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40132</xdr:rowOff>
    </xdr:from>
    <xdr:to>
      <xdr:col>78</xdr:col>
      <xdr:colOff>69850</xdr:colOff>
      <xdr:row>20</xdr:row>
      <xdr:rowOff>122428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69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156718</xdr:rowOff>
    </xdr:from>
    <xdr:to>
      <xdr:col>73</xdr:col>
      <xdr:colOff>180975</xdr:colOff>
      <xdr:row>20</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4142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156718</xdr:rowOff>
    </xdr:from>
    <xdr:to>
      <xdr:col>69</xdr:col>
      <xdr:colOff>92075</xdr:colOff>
      <xdr:row>20</xdr:row>
      <xdr:rowOff>3556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414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124206</xdr:rowOff>
    </xdr:from>
    <xdr:to>
      <xdr:col>82</xdr:col>
      <xdr:colOff>158750</xdr:colOff>
      <xdr:row>20</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96283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71628</xdr:rowOff>
    </xdr:from>
    <xdr:to>
      <xdr:col>78</xdr:col>
      <xdr:colOff>120650</xdr:colOff>
      <xdr:row>21</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158005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160782</xdr:rowOff>
    </xdr:from>
    <xdr:to>
      <xdr:col>74</xdr:col>
      <xdr:colOff>31750</xdr:colOff>
      <xdr:row>20</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75709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105918</xdr:rowOff>
    </xdr:from>
    <xdr:to>
      <xdr:col>69</xdr:col>
      <xdr:colOff>142875</xdr:colOff>
      <xdr:row>20</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4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124206</xdr:rowOff>
    </xdr:from>
    <xdr:to>
      <xdr:col>65</xdr:col>
      <xdr:colOff>53975</xdr:colOff>
      <xdr:row>20</xdr:row>
      <xdr:rowOff>54356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39133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扶助費の比率については、前年度と比較して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した。類似団体平均、県平均</a:t>
          </a:r>
          <a:r>
            <a:rPr kumimoji="1" lang="ja-JP" altLang="en-US" sz="1100">
              <a:solidFill>
                <a:schemeClr val="dk1"/>
              </a:solidFill>
              <a:effectLst/>
              <a:latin typeface="+mn-lt"/>
              <a:ea typeface="+mn-ea"/>
              <a:cs typeface="+mn-cs"/>
            </a:rPr>
            <a:t>及び全国平均</a:t>
          </a:r>
          <a:r>
            <a:rPr kumimoji="1" lang="ja-JP" altLang="ja-JP" sz="1100">
              <a:solidFill>
                <a:schemeClr val="dk1"/>
              </a:solidFill>
              <a:effectLst/>
              <a:latin typeface="+mn-lt"/>
              <a:ea typeface="+mn-ea"/>
              <a:cs typeface="+mn-cs"/>
            </a:rPr>
            <a:t>を上回っている要因としては、本市は子育て世代が多いことから、民間保育所等に係る経費の増加があげられる。市単独事業について適宜見直しを図るなど、</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017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xdr:rowOff>
    </xdr:from>
    <xdr:to>
      <xdr:col>19</xdr:col>
      <xdr:colOff>187325</xdr:colOff>
      <xdr:row>58</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5080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4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166387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125730</xdr:rowOff>
    </xdr:from>
    <xdr:to>
      <xdr:col>15</xdr:col>
      <xdr:colOff>149225</xdr:colOff>
      <xdr:row>58</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40657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その他のものとしては、繰出金や維持補修費等があり、比率は前年度と比較して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した。引き続き事業の適正化を図り、繰出金等の抑制に努める。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23585</xdr:rowOff>
    </xdr:from>
    <xdr:to>
      <xdr:col>82</xdr:col>
      <xdr:colOff>107950</xdr:colOff>
      <xdr:row>52</xdr:row>
      <xdr:rowOff>99785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89389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23585</xdr:rowOff>
    </xdr:from>
    <xdr:to>
      <xdr:col>78</xdr:col>
      <xdr:colOff>69850</xdr:colOff>
      <xdr:row>52</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8938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23585</xdr:rowOff>
    </xdr:from>
    <xdr:to>
      <xdr:col>73</xdr:col>
      <xdr:colOff>180975</xdr:colOff>
      <xdr:row>53</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89389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91622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51</xdr:row>
      <xdr:rowOff>144235</xdr:rowOff>
    </xdr:from>
    <xdr:to>
      <xdr:col>82</xdr:col>
      <xdr:colOff>158750</xdr:colOff>
      <xdr:row>52</xdr:row>
      <xdr:rowOff>74385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88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52812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79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48985</xdr:rowOff>
    </xdr:from>
    <xdr:to>
      <xdr:col>78</xdr:col>
      <xdr:colOff>120650</xdr:colOff>
      <xdr:row>52</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89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160762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733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51</xdr:row>
      <xdr:rowOff>144235</xdr:rowOff>
    </xdr:from>
    <xdr:to>
      <xdr:col>74</xdr:col>
      <xdr:colOff>31750</xdr:colOff>
      <xdr:row>52</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88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84562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65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40822</xdr:rowOff>
    </xdr:from>
    <xdr:to>
      <xdr:col>69</xdr:col>
      <xdr:colOff>142875</xdr:colOff>
      <xdr:row>53</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152599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29935</xdr:rowOff>
    </xdr:from>
    <xdr:to>
      <xdr:col>65</xdr:col>
      <xdr:colOff>53975</xdr:colOff>
      <xdr:row>53</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補助費等の比率については、前年度と</a:t>
          </a:r>
          <a:r>
            <a:rPr kumimoji="1" lang="ja-JP" altLang="en-US" sz="1100">
              <a:solidFill>
                <a:schemeClr val="dk1"/>
              </a:solidFill>
              <a:effectLst/>
              <a:latin typeface="+mn-lt"/>
              <a:ea typeface="+mn-ea"/>
              <a:cs typeface="+mn-cs"/>
            </a:rPr>
            <a:t>同じ比率となっており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平均及び</a:t>
          </a:r>
          <a:r>
            <a:rPr kumimoji="1" lang="ja-JP" altLang="ja-JP" sz="1100">
              <a:solidFill>
                <a:schemeClr val="dk1"/>
              </a:solidFill>
              <a:effectLst/>
              <a:latin typeface="+mn-lt"/>
              <a:ea typeface="+mn-ea"/>
              <a:cs typeface="+mn-cs"/>
            </a:rPr>
            <a:t>県平均を上回った。今後も市独自事業の効果検証等を行い、適正化に努める必要がある。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4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483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02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0260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公債費の比率については、前年度と比較して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今後も公債費のさらなる増加が見込まれることから、引き続き計画的な財源の確保に努め、健全な財政の維持を図る。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110998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0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110998</xdr:rowOff>
    </xdr:from>
    <xdr:to>
      <xdr:col>19</xdr:col>
      <xdr:colOff>187325</xdr:colOff>
      <xdr:row>75</xdr:row>
      <xdr:rowOff>165863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697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78</xdr:row>
      <xdr:rowOff>145287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24613"/>
          <a:ext cx="889000" cy="49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78</xdr:row>
      <xdr:rowOff>145287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7763"/>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60198</xdr:rowOff>
    </xdr:from>
    <xdr:to>
      <xdr:col>20</xdr:col>
      <xdr:colOff>38100</xdr:colOff>
      <xdr:row>75</xdr:row>
      <xdr:rowOff>161798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525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公債費以外の比率については、前年度より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全国平均を下回った。今後も引き続き行財政改革を進めていくことにより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上昇幅を抑制するように努める。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77</xdr:row>
      <xdr:rowOff>16511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581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77</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81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98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77</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286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77622</xdr:rowOff>
    </xdr:from>
    <xdr:to>
      <xdr:col>29</xdr:col>
      <xdr:colOff>127000</xdr:colOff>
      <xdr:row>18</xdr:row>
      <xdr:rowOff>15196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9897"/>
          <a:ext cx="647700" cy="10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15196</xdr:rowOff>
    </xdr:from>
    <xdr:to>
      <xdr:col>26</xdr:col>
      <xdr:colOff>50800</xdr:colOff>
      <xdr:row>18</xdr:row>
      <xdr:rowOff>51962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8921"/>
          <a:ext cx="698500" cy="3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45942</xdr:rowOff>
    </xdr:from>
    <xdr:to>
      <xdr:col>22</xdr:col>
      <xdr:colOff>114300</xdr:colOff>
      <xdr:row>18</xdr:row>
      <xdr:rowOff>51962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9667"/>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45942</xdr:rowOff>
    </xdr:from>
    <xdr:to>
      <xdr:col>18</xdr:col>
      <xdr:colOff>177800</xdr:colOff>
      <xdr:row>18</xdr:row>
      <xdr:rowOff>78042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9667"/>
          <a:ext cx="6985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26822</xdr:rowOff>
    </xdr:from>
    <xdr:to>
      <xdr:col>29</xdr:col>
      <xdr:colOff>177800</xdr:colOff>
      <xdr:row>17</xdr:row>
      <xdr:rowOff>128422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170349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135846</xdr:rowOff>
    </xdr:from>
    <xdr:to>
      <xdr:col>26</xdr:col>
      <xdr:colOff>101600</xdr:colOff>
      <xdr:row>18</xdr:row>
      <xdr:rowOff>65996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50773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1162</xdr:rowOff>
    </xdr:from>
    <xdr:to>
      <xdr:col>22</xdr:col>
      <xdr:colOff>165100</xdr:colOff>
      <xdr:row>18</xdr:row>
      <xdr:rowOff>102762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4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87539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166592</xdr:rowOff>
    </xdr:from>
    <xdr:to>
      <xdr:col>19</xdr:col>
      <xdr:colOff>38100</xdr:colOff>
      <xdr:row>18</xdr:row>
      <xdr:rowOff>96742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27242</xdr:rowOff>
    </xdr:from>
    <xdr:to>
      <xdr:col>15</xdr:col>
      <xdr:colOff>101600</xdr:colOff>
      <xdr:row>18</xdr:row>
      <xdr:rowOff>128842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113618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236766</xdr:rowOff>
    </xdr:from>
    <xdr:to>
      <xdr:col>29</xdr:col>
      <xdr:colOff>127000</xdr:colOff>
      <xdr:row>34</xdr:row>
      <xdr:rowOff>273876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4216"/>
          <a:ext cx="647700" cy="3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249987</xdr:rowOff>
    </xdr:from>
    <xdr:to>
      <xdr:col>26</xdr:col>
      <xdr:colOff>50800</xdr:colOff>
      <xdr:row>34</xdr:row>
      <xdr:rowOff>273876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17437"/>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229870</xdr:rowOff>
    </xdr:from>
    <xdr:to>
      <xdr:col>22</xdr:col>
      <xdr:colOff>114300</xdr:colOff>
      <xdr:row>34</xdr:row>
      <xdr:rowOff>249987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97320"/>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229870</xdr:rowOff>
    </xdr:from>
    <xdr:to>
      <xdr:col>18</xdr:col>
      <xdr:colOff>177800</xdr:colOff>
      <xdr:row>34</xdr:row>
      <xdr:rowOff>258711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97320"/>
          <a:ext cx="698500" cy="2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185966</xdr:rowOff>
    </xdr:from>
    <xdr:to>
      <xdr:col>29</xdr:col>
      <xdr:colOff>177800</xdr:colOff>
      <xdr:row>34</xdr:row>
      <xdr:rowOff>287566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223076</xdr:rowOff>
    </xdr:from>
    <xdr:to>
      <xdr:col>26</xdr:col>
      <xdr:colOff>101600</xdr:colOff>
      <xdr:row>34</xdr:row>
      <xdr:rowOff>324676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90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334853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9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199187</xdr:rowOff>
    </xdr:from>
    <xdr:to>
      <xdr:col>22</xdr:col>
      <xdr:colOff>165100</xdr:colOff>
      <xdr:row>34</xdr:row>
      <xdr:rowOff>300786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666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310964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3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179070</xdr:rowOff>
    </xdr:from>
    <xdr:to>
      <xdr:col>19</xdr:col>
      <xdr:colOff>38100</xdr:colOff>
      <xdr:row>34</xdr:row>
      <xdr:rowOff>280670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4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290847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207912</xdr:rowOff>
    </xdr:from>
    <xdr:to>
      <xdr:col>15</xdr:col>
      <xdr:colOff>101600</xdr:colOff>
      <xdr:row>34</xdr:row>
      <xdr:rowOff>309511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7536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319689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4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142,070
133,225
18.19
70,314,508
65,361,898
4,563,052
33,066,688
22,782,582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18908</xdr:rowOff>
    </xdr:from>
    <xdr:to>
      <xdr:col>24</xdr:col>
      <xdr:colOff>63500</xdr:colOff>
      <xdr:row>35</xdr:row>
      <xdr:rowOff>144204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9658"/>
          <a:ext cx="838200" cy="1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144204</xdr:rowOff>
    </xdr:from>
    <xdr:to>
      <xdr:col>19</xdr:col>
      <xdr:colOff>177800</xdr:colOff>
      <xdr:row>36</xdr:row>
      <xdr:rowOff>22885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4954"/>
          <a:ext cx="889000" cy="5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17056</xdr:rowOff>
    </xdr:from>
    <xdr:to>
      <xdr:col>15</xdr:col>
      <xdr:colOff>50800</xdr:colOff>
      <xdr:row>36</xdr:row>
      <xdr:rowOff>22885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8925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17056</xdr:rowOff>
    </xdr:from>
    <xdr:to>
      <xdr:col>10</xdr:col>
      <xdr:colOff>114300</xdr:colOff>
      <xdr:row>36</xdr:row>
      <xdr:rowOff>68606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9256"/>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139558</xdr:rowOff>
    </xdr:from>
    <xdr:to>
      <xdr:col>24</xdr:col>
      <xdr:colOff>114300</xdr:colOff>
      <xdr:row>35</xdr:row>
      <xdr:rowOff>69708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117985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93404</xdr:rowOff>
    </xdr:from>
    <xdr:to>
      <xdr:col>20</xdr:col>
      <xdr:colOff>38100</xdr:colOff>
      <xdr:row>36</xdr:row>
      <xdr:rowOff>23554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14681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143535</xdr:rowOff>
    </xdr:from>
    <xdr:to>
      <xdr:col>15</xdr:col>
      <xdr:colOff>101600</xdr:colOff>
      <xdr:row>36</xdr:row>
      <xdr:rowOff>73685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64812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137706</xdr:rowOff>
    </xdr:from>
    <xdr:to>
      <xdr:col>10</xdr:col>
      <xdr:colOff>165100</xdr:colOff>
      <xdr:row>36</xdr:row>
      <xdr:rowOff>67856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58983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17806</xdr:rowOff>
    </xdr:from>
    <xdr:to>
      <xdr:col>6</xdr:col>
      <xdr:colOff>38100</xdr:colOff>
      <xdr:row>36</xdr:row>
      <xdr:rowOff>119406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110533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10835</xdr:rowOff>
    </xdr:from>
    <xdr:to>
      <xdr:col>24</xdr:col>
      <xdr:colOff>63500</xdr:colOff>
      <xdr:row>56</xdr:row>
      <xdr:rowOff>36226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12035"/>
          <a:ext cx="8382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169973</xdr:rowOff>
    </xdr:from>
    <xdr:to>
      <xdr:col>19</xdr:col>
      <xdr:colOff>177800</xdr:colOff>
      <xdr:row>56</xdr:row>
      <xdr:rowOff>10835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9723"/>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169973</xdr:rowOff>
    </xdr:from>
    <xdr:to>
      <xdr:col>15</xdr:col>
      <xdr:colOff>50800</xdr:colOff>
      <xdr:row>56</xdr:row>
      <xdr:rowOff>10051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9723"/>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10051</xdr:rowOff>
    </xdr:from>
    <xdr:to>
      <xdr:col>10</xdr:col>
      <xdr:colOff>114300</xdr:colOff>
      <xdr:row>56</xdr:row>
      <xdr:rowOff>79039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11251"/>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156876</xdr:rowOff>
    </xdr:from>
    <xdr:to>
      <xdr:col>24</xdr:col>
      <xdr:colOff>114300</xdr:colOff>
      <xdr:row>56</xdr:row>
      <xdr:rowOff>87026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8303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131485</xdr:rowOff>
    </xdr:from>
    <xdr:to>
      <xdr:col>20</xdr:col>
      <xdr:colOff>38100</xdr:colOff>
      <xdr:row>56</xdr:row>
      <xdr:rowOff>61635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78162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119173</xdr:rowOff>
    </xdr:from>
    <xdr:to>
      <xdr:col>15</xdr:col>
      <xdr:colOff>101600</xdr:colOff>
      <xdr:row>56</xdr:row>
      <xdr:rowOff>49323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65850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130701</xdr:rowOff>
    </xdr:from>
    <xdr:to>
      <xdr:col>10</xdr:col>
      <xdr:colOff>165100</xdr:colOff>
      <xdr:row>56</xdr:row>
      <xdr:rowOff>60851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77378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28239</xdr:rowOff>
    </xdr:from>
    <xdr:to>
      <xdr:col>6</xdr:col>
      <xdr:colOff>38100</xdr:colOff>
      <xdr:row>56</xdr:row>
      <xdr:rowOff>129839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146366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61976</xdr:rowOff>
    </xdr:from>
    <xdr:to>
      <xdr:col>24</xdr:col>
      <xdr:colOff>63500</xdr:colOff>
      <xdr:row>77</xdr:row>
      <xdr:rowOff>118783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3626"/>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61976</xdr:rowOff>
    </xdr:from>
    <xdr:to>
      <xdr:col>19</xdr:col>
      <xdr:colOff>177800</xdr:colOff>
      <xdr:row>77</xdr:row>
      <xdr:rowOff>130614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3626"/>
          <a:ext cx="889000" cy="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130614</xdr:rowOff>
    </xdr:from>
    <xdr:to>
      <xdr:col>15</xdr:col>
      <xdr:colOff>50800</xdr:colOff>
      <xdr:row>77</xdr:row>
      <xdr:rowOff>140957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2264"/>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122213</xdr:rowOff>
    </xdr:from>
    <xdr:to>
      <xdr:col>10</xdr:col>
      <xdr:colOff>114300</xdr:colOff>
      <xdr:row>77</xdr:row>
      <xdr:rowOff>140957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3863"/>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67983</xdr:rowOff>
    </xdr:from>
    <xdr:to>
      <xdr:col>24</xdr:col>
      <xdr:colOff>114300</xdr:colOff>
      <xdr:row>77</xdr:row>
      <xdr:rowOff>169583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154360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11176</xdr:rowOff>
    </xdr:from>
    <xdr:to>
      <xdr:col>20</xdr:col>
      <xdr:colOff>38100</xdr:colOff>
      <xdr:row>77</xdr:row>
      <xdr:rowOff>112776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103903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79814</xdr:rowOff>
    </xdr:from>
    <xdr:to>
      <xdr:col>15</xdr:col>
      <xdr:colOff>101600</xdr:colOff>
      <xdr:row>78</xdr:row>
      <xdr:rowOff>9964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90157</xdr:rowOff>
    </xdr:from>
    <xdr:to>
      <xdr:col>10</xdr:col>
      <xdr:colOff>165100</xdr:colOff>
      <xdr:row>78</xdr:row>
      <xdr:rowOff>20307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11434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84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71413</xdr:rowOff>
    </xdr:from>
    <xdr:to>
      <xdr:col>6</xdr:col>
      <xdr:colOff>38100</xdr:colOff>
      <xdr:row>78</xdr:row>
      <xdr:rowOff>1563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164140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87021</xdr:rowOff>
    </xdr:from>
    <xdr:to>
      <xdr:col>24</xdr:col>
      <xdr:colOff>63500</xdr:colOff>
      <xdr:row>97</xdr:row>
      <xdr:rowOff>16594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46221"/>
          <a:ext cx="838200" cy="10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16594</xdr:rowOff>
    </xdr:from>
    <xdr:to>
      <xdr:col>19</xdr:col>
      <xdr:colOff>177800</xdr:colOff>
      <xdr:row>97</xdr:row>
      <xdr:rowOff>78060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47244"/>
          <a:ext cx="889000" cy="6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117060</xdr:rowOff>
    </xdr:from>
    <xdr:to>
      <xdr:col>15</xdr:col>
      <xdr:colOff>50800</xdr:colOff>
      <xdr:row>97</xdr:row>
      <xdr:rowOff>78060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576260"/>
          <a:ext cx="889000" cy="1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117060</xdr:rowOff>
    </xdr:from>
    <xdr:to>
      <xdr:col>10</xdr:col>
      <xdr:colOff>114300</xdr:colOff>
      <xdr:row>97</xdr:row>
      <xdr:rowOff>150499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76260"/>
          <a:ext cx="889000" cy="2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36221</xdr:rowOff>
    </xdr:from>
    <xdr:to>
      <xdr:col>24</xdr:col>
      <xdr:colOff>114300</xdr:colOff>
      <xdr:row>96</xdr:row>
      <xdr:rowOff>137821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9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14648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7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137244</xdr:rowOff>
    </xdr:from>
    <xdr:to>
      <xdr:col>20</xdr:col>
      <xdr:colOff>38100</xdr:colOff>
      <xdr:row>97</xdr:row>
      <xdr:rowOff>67394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58521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27260</xdr:rowOff>
    </xdr:from>
    <xdr:to>
      <xdr:col>15</xdr:col>
      <xdr:colOff>101600</xdr:colOff>
      <xdr:row>97</xdr:row>
      <xdr:rowOff>128860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119987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66260</xdr:rowOff>
    </xdr:from>
    <xdr:to>
      <xdr:col>10</xdr:col>
      <xdr:colOff>165100</xdr:colOff>
      <xdr:row>96</xdr:row>
      <xdr:rowOff>167860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12937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3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99699</xdr:rowOff>
    </xdr:from>
    <xdr:to>
      <xdr:col>6</xdr:col>
      <xdr:colOff>38100</xdr:colOff>
      <xdr:row>98</xdr:row>
      <xdr:rowOff>29849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46376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0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158815</xdr:rowOff>
    </xdr:from>
    <xdr:to>
      <xdr:col>55</xdr:col>
      <xdr:colOff>0</xdr:colOff>
      <xdr:row>36</xdr:row>
      <xdr:rowOff>159088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31015"/>
          <a:ext cx="8382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151119</xdr:rowOff>
    </xdr:from>
    <xdr:to>
      <xdr:col>50</xdr:col>
      <xdr:colOff>114300</xdr:colOff>
      <xdr:row>36</xdr:row>
      <xdr:rowOff>159088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23319"/>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151119</xdr:rowOff>
    </xdr:from>
    <xdr:to>
      <xdr:col>45</xdr:col>
      <xdr:colOff>177800</xdr:colOff>
      <xdr:row>37</xdr:row>
      <xdr:rowOff>36199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23319"/>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64806</xdr:rowOff>
    </xdr:from>
    <xdr:to>
      <xdr:col>41</xdr:col>
      <xdr:colOff>50800</xdr:colOff>
      <xdr:row>37</xdr:row>
      <xdr:rowOff>36199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08306"/>
          <a:ext cx="889000" cy="117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108015</xdr:rowOff>
    </xdr:from>
    <xdr:to>
      <xdr:col>55</xdr:col>
      <xdr:colOff>50800</xdr:colOff>
      <xdr:row>37</xdr:row>
      <xdr:rowOff>38165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86442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108288</xdr:rowOff>
    </xdr:from>
    <xdr:to>
      <xdr:col>50</xdr:col>
      <xdr:colOff>165100</xdr:colOff>
      <xdr:row>37</xdr:row>
      <xdr:rowOff>38438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29565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100319</xdr:rowOff>
    </xdr:from>
    <xdr:to>
      <xdr:col>46</xdr:col>
      <xdr:colOff>38100</xdr:colOff>
      <xdr:row>37</xdr:row>
      <xdr:rowOff>30469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21596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6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156849</xdr:rowOff>
    </xdr:from>
    <xdr:to>
      <xdr:col>41</xdr:col>
      <xdr:colOff>101600</xdr:colOff>
      <xdr:row>37</xdr:row>
      <xdr:rowOff>86999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2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78126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14006</xdr:rowOff>
    </xdr:from>
    <xdr:to>
      <xdr:col>36</xdr:col>
      <xdr:colOff>165100</xdr:colOff>
      <xdr:row>30</xdr:row>
      <xdr:rowOff>115606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106733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5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143728</xdr:rowOff>
    </xdr:from>
    <xdr:to>
      <xdr:col>55</xdr:col>
      <xdr:colOff>0</xdr:colOff>
      <xdr:row>56</xdr:row>
      <xdr:rowOff>164008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73478"/>
          <a:ext cx="838200" cy="1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20730</xdr:rowOff>
    </xdr:from>
    <xdr:to>
      <xdr:col>50</xdr:col>
      <xdr:colOff>114300</xdr:colOff>
      <xdr:row>56</xdr:row>
      <xdr:rowOff>164008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21930"/>
          <a:ext cx="889000" cy="14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20730</xdr:rowOff>
    </xdr:from>
    <xdr:to>
      <xdr:col>45</xdr:col>
      <xdr:colOff>177800</xdr:colOff>
      <xdr:row>57</xdr:row>
      <xdr:rowOff>54845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21930"/>
          <a:ext cx="889000" cy="20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7624</xdr:rowOff>
    </xdr:from>
    <xdr:to>
      <xdr:col>41</xdr:col>
      <xdr:colOff>50800</xdr:colOff>
      <xdr:row>57</xdr:row>
      <xdr:rowOff>54845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37374"/>
          <a:ext cx="889000" cy="39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92928</xdr:rowOff>
    </xdr:from>
    <xdr:to>
      <xdr:col>55</xdr:col>
      <xdr:colOff>50800</xdr:colOff>
      <xdr:row>56</xdr:row>
      <xdr:rowOff>23078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115805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7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113208</xdr:rowOff>
    </xdr:from>
    <xdr:to>
      <xdr:col>50</xdr:col>
      <xdr:colOff>165100</xdr:colOff>
      <xdr:row>57</xdr:row>
      <xdr:rowOff>43358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34485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141380</xdr:rowOff>
    </xdr:from>
    <xdr:to>
      <xdr:col>46</xdr:col>
      <xdr:colOff>38100</xdr:colOff>
      <xdr:row>56</xdr:row>
      <xdr:rowOff>71530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88057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4045</xdr:rowOff>
    </xdr:from>
    <xdr:to>
      <xdr:col>41</xdr:col>
      <xdr:colOff>101600</xdr:colOff>
      <xdr:row>57</xdr:row>
      <xdr:rowOff>105645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96772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128274</xdr:rowOff>
    </xdr:from>
    <xdr:to>
      <xdr:col>36</xdr:col>
      <xdr:colOff>165100</xdr:colOff>
      <xdr:row>55</xdr:row>
      <xdr:rowOff>58424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8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74951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109731</xdr:rowOff>
    </xdr:from>
    <xdr:to>
      <xdr:col>55</xdr:col>
      <xdr:colOff>0</xdr:colOff>
      <xdr:row>77</xdr:row>
      <xdr:rowOff>136958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797031"/>
          <a:ext cx="838200" cy="54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75235</xdr:rowOff>
    </xdr:from>
    <xdr:to>
      <xdr:col>50</xdr:col>
      <xdr:colOff>114300</xdr:colOff>
      <xdr:row>77</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33985"/>
          <a:ext cx="889000" cy="4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75235</xdr:rowOff>
    </xdr:from>
    <xdr:to>
      <xdr:col>45</xdr:col>
      <xdr:colOff>177800</xdr:colOff>
      <xdr:row>76</xdr:row>
      <xdr:rowOff>171362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933985"/>
          <a:ext cx="889000" cy="26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158491</xdr:rowOff>
    </xdr:from>
    <xdr:to>
      <xdr:col>41</xdr:col>
      <xdr:colOff>50800</xdr:colOff>
      <xdr:row>76</xdr:row>
      <xdr:rowOff>171362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8869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58931</xdr:rowOff>
    </xdr:from>
    <xdr:to>
      <xdr:col>55</xdr:col>
      <xdr:colOff>50800</xdr:colOff>
      <xdr:row>74</xdr:row>
      <xdr:rowOff>160531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7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81808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86158</xdr:rowOff>
    </xdr:from>
    <xdr:to>
      <xdr:col>50</xdr:col>
      <xdr:colOff>165100</xdr:colOff>
      <xdr:row>78</xdr:row>
      <xdr:rowOff>16308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24435</xdr:rowOff>
    </xdr:from>
    <xdr:to>
      <xdr:col>46</xdr:col>
      <xdr:colOff>38100</xdr:colOff>
      <xdr:row>75</xdr:row>
      <xdr:rowOff>126035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142562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120562</xdr:rowOff>
    </xdr:from>
    <xdr:to>
      <xdr:col>41</xdr:col>
      <xdr:colOff>101600</xdr:colOff>
      <xdr:row>77</xdr:row>
      <xdr:rowOff>50712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67238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2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107691</xdr:rowOff>
    </xdr:from>
    <xdr:to>
      <xdr:col>36</xdr:col>
      <xdr:colOff>165100</xdr:colOff>
      <xdr:row>77</xdr:row>
      <xdr:rowOff>37841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54368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83007</xdr:rowOff>
    </xdr:from>
    <xdr:to>
      <xdr:col>55</xdr:col>
      <xdr:colOff>0</xdr:colOff>
      <xdr:row>95</xdr:row>
      <xdr:rowOff>34750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199307"/>
          <a:ext cx="838200" cy="1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83007</xdr:rowOff>
    </xdr:from>
    <xdr:to>
      <xdr:col>50</xdr:col>
      <xdr:colOff>114300</xdr:colOff>
      <xdr:row>95</xdr:row>
      <xdr:rowOff>35069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199307"/>
          <a:ext cx="889000" cy="1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35069</xdr:rowOff>
    </xdr:from>
    <xdr:to>
      <xdr:col>45</xdr:col>
      <xdr:colOff>177800</xdr:colOff>
      <xdr:row>96</xdr:row>
      <xdr:rowOff>6975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22819"/>
          <a:ext cx="889000" cy="14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73132</xdr:rowOff>
    </xdr:from>
    <xdr:to>
      <xdr:col>41</xdr:col>
      <xdr:colOff>50800</xdr:colOff>
      <xdr:row>96</xdr:row>
      <xdr:rowOff>6975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675082"/>
          <a:ext cx="889000" cy="79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155400</xdr:rowOff>
    </xdr:from>
    <xdr:to>
      <xdr:col>55</xdr:col>
      <xdr:colOff>50800</xdr:colOff>
      <xdr:row>95</xdr:row>
      <xdr:rowOff>85550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133827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5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32207</xdr:rowOff>
    </xdr:from>
    <xdr:to>
      <xdr:col>50</xdr:col>
      <xdr:colOff>165100</xdr:colOff>
      <xdr:row>94</xdr:row>
      <xdr:rowOff>133807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150334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9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155719</xdr:rowOff>
    </xdr:from>
    <xdr:to>
      <xdr:col>46</xdr:col>
      <xdr:colOff>38100</xdr:colOff>
      <xdr:row>95</xdr:row>
      <xdr:rowOff>85869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127625</xdr:rowOff>
    </xdr:from>
    <xdr:to>
      <xdr:col>41</xdr:col>
      <xdr:colOff>101600</xdr:colOff>
      <xdr:row>96</xdr:row>
      <xdr:rowOff>57775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48902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0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22332</xdr:rowOff>
    </xdr:from>
    <xdr:to>
      <xdr:col>36</xdr:col>
      <xdr:colOff>165100</xdr:colOff>
      <xdr:row>91</xdr:row>
      <xdr:rowOff>123932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2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140459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3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124650</xdr:rowOff>
    </xdr:from>
    <xdr:to>
      <xdr:col>85</xdr:col>
      <xdr:colOff>127000</xdr:colOff>
      <xdr:row>76</xdr:row>
      <xdr:rowOff>135680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54850"/>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116039</xdr:rowOff>
    </xdr:from>
    <xdr:to>
      <xdr:col>81</xdr:col>
      <xdr:colOff>50800</xdr:colOff>
      <xdr:row>76</xdr:row>
      <xdr:rowOff>135680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14623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61957</xdr:rowOff>
    </xdr:from>
    <xdr:to>
      <xdr:col>76</xdr:col>
      <xdr:colOff>114300</xdr:colOff>
      <xdr:row>76</xdr:row>
      <xdr:rowOff>116039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920707"/>
          <a:ext cx="889000" cy="22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61957</xdr:rowOff>
    </xdr:from>
    <xdr:to>
      <xdr:col>71</xdr:col>
      <xdr:colOff>177800</xdr:colOff>
      <xdr:row>76</xdr:row>
      <xdr:rowOff>104229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20707"/>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73850</xdr:rowOff>
    </xdr:from>
    <xdr:to>
      <xdr:col>85</xdr:col>
      <xdr:colOff>177800</xdr:colOff>
      <xdr:row>77</xdr:row>
      <xdr:rowOff>4000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52277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84880</xdr:rowOff>
    </xdr:from>
    <xdr:to>
      <xdr:col>81</xdr:col>
      <xdr:colOff>101600</xdr:colOff>
      <xdr:row>77</xdr:row>
      <xdr:rowOff>15030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6157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65239</xdr:rowOff>
    </xdr:from>
    <xdr:to>
      <xdr:col>76</xdr:col>
      <xdr:colOff>165100</xdr:colOff>
      <xdr:row>76</xdr:row>
      <xdr:rowOff>166839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157966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11157</xdr:rowOff>
    </xdr:from>
    <xdr:to>
      <xdr:col>72</xdr:col>
      <xdr:colOff>38100</xdr:colOff>
      <xdr:row>75</xdr:row>
      <xdr:rowOff>112757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129284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53429</xdr:rowOff>
    </xdr:from>
    <xdr:to>
      <xdr:col>67</xdr:col>
      <xdr:colOff>101600</xdr:colOff>
      <xdr:row>76</xdr:row>
      <xdr:rowOff>155029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146156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11145</xdr:rowOff>
    </xdr:from>
    <xdr:to>
      <xdr:col>85</xdr:col>
      <xdr:colOff>127000</xdr:colOff>
      <xdr:row>98</xdr:row>
      <xdr:rowOff>21889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3245"/>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21889</xdr:rowOff>
    </xdr:from>
    <xdr:to>
      <xdr:col>81</xdr:col>
      <xdr:colOff>50800</xdr:colOff>
      <xdr:row>98</xdr:row>
      <xdr:rowOff>23690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23989"/>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23690</xdr:rowOff>
    </xdr:from>
    <xdr:to>
      <xdr:col>76</xdr:col>
      <xdr:colOff>114300</xdr:colOff>
      <xdr:row>98</xdr:row>
      <xdr:rowOff>24276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25790"/>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24276</xdr:rowOff>
    </xdr:from>
    <xdr:to>
      <xdr:col>71</xdr:col>
      <xdr:colOff>177800</xdr:colOff>
      <xdr:row>98</xdr:row>
      <xdr:rowOff>29583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26376"/>
          <a:ext cx="889000" cy="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131795</xdr:rowOff>
    </xdr:from>
    <xdr:to>
      <xdr:col>85</xdr:col>
      <xdr:colOff>177800</xdr:colOff>
      <xdr:row>98</xdr:row>
      <xdr:rowOff>61945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91172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142539</xdr:rowOff>
    </xdr:from>
    <xdr:to>
      <xdr:col>81</xdr:col>
      <xdr:colOff>101600</xdr:colOff>
      <xdr:row>98</xdr:row>
      <xdr:rowOff>72689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89216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144340</xdr:rowOff>
    </xdr:from>
    <xdr:to>
      <xdr:col>76</xdr:col>
      <xdr:colOff>165100</xdr:colOff>
      <xdr:row>98</xdr:row>
      <xdr:rowOff>74490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91017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144926</xdr:rowOff>
    </xdr:from>
    <xdr:to>
      <xdr:col>72</xdr:col>
      <xdr:colOff>38100</xdr:colOff>
      <xdr:row>98</xdr:row>
      <xdr:rowOff>75076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150233</xdr:rowOff>
    </xdr:from>
    <xdr:to>
      <xdr:col>67</xdr:col>
      <xdr:colOff>101600</xdr:colOff>
      <xdr:row>98</xdr:row>
      <xdr:rowOff>80383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96910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23533</xdr:rowOff>
    </xdr:from>
    <xdr:to>
      <xdr:col>116</xdr:col>
      <xdr:colOff>63500</xdr:colOff>
      <xdr:row>59</xdr:row>
      <xdr:rowOff>29629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3908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17266</xdr:rowOff>
    </xdr:from>
    <xdr:to>
      <xdr:col>111</xdr:col>
      <xdr:colOff>177800</xdr:colOff>
      <xdr:row>59</xdr:row>
      <xdr:rowOff>23533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32816"/>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12522</xdr:rowOff>
    </xdr:from>
    <xdr:to>
      <xdr:col>107</xdr:col>
      <xdr:colOff>50800</xdr:colOff>
      <xdr:row>59</xdr:row>
      <xdr:rowOff>17266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28072"/>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6103</xdr:rowOff>
    </xdr:from>
    <xdr:to>
      <xdr:col>102</xdr:col>
      <xdr:colOff>114300</xdr:colOff>
      <xdr:row>59</xdr:row>
      <xdr:rowOff>12522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21653"/>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150279</xdr:rowOff>
    </xdr:from>
    <xdr:to>
      <xdr:col>116</xdr:col>
      <xdr:colOff>114300</xdr:colOff>
      <xdr:row>59</xdr:row>
      <xdr:rowOff>80429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144183</xdr:rowOff>
    </xdr:from>
    <xdr:to>
      <xdr:col>112</xdr:col>
      <xdr:colOff>38100</xdr:colOff>
      <xdr:row>59</xdr:row>
      <xdr:rowOff>74333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65460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8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137916</xdr:rowOff>
    </xdr:from>
    <xdr:to>
      <xdr:col>107</xdr:col>
      <xdr:colOff>101600</xdr:colOff>
      <xdr:row>59</xdr:row>
      <xdr:rowOff>68066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59193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7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133172</xdr:rowOff>
    </xdr:from>
    <xdr:to>
      <xdr:col>102</xdr:col>
      <xdr:colOff>165100</xdr:colOff>
      <xdr:row>59</xdr:row>
      <xdr:rowOff>63322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54449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6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126753</xdr:rowOff>
    </xdr:from>
    <xdr:to>
      <xdr:col>98</xdr:col>
      <xdr:colOff>38100</xdr:colOff>
      <xdr:row>59</xdr:row>
      <xdr:rowOff>56903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48030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50840</xdr:rowOff>
    </xdr:from>
    <xdr:to>
      <xdr:col>116</xdr:col>
      <xdr:colOff>63500</xdr:colOff>
      <xdr:row>79</xdr:row>
      <xdr:rowOff>98585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595390"/>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50840</xdr:rowOff>
    </xdr:from>
    <xdr:to>
      <xdr:col>111</xdr:col>
      <xdr:colOff>177800</xdr:colOff>
      <xdr:row>79</xdr:row>
      <xdr:rowOff>81375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595390"/>
          <a:ext cx="889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81375</xdr:rowOff>
    </xdr:from>
    <xdr:to>
      <xdr:col>107</xdr:col>
      <xdr:colOff>50800</xdr:colOff>
      <xdr:row>79</xdr:row>
      <xdr:rowOff>87841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625925"/>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41630</xdr:rowOff>
    </xdr:from>
    <xdr:to>
      <xdr:col>102</xdr:col>
      <xdr:colOff>114300</xdr:colOff>
      <xdr:row>79</xdr:row>
      <xdr:rowOff>87841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586180"/>
          <a:ext cx="889000" cy="4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47785</xdr:rowOff>
    </xdr:from>
    <xdr:to>
      <xdr:col>116</xdr:col>
      <xdr:colOff>114300</xdr:colOff>
      <xdr:row>79</xdr:row>
      <xdr:rowOff>149385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5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134162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5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40</xdr:rowOff>
    </xdr:from>
    <xdr:to>
      <xdr:col>112</xdr:col>
      <xdr:colOff>38100</xdr:colOff>
      <xdr:row>79</xdr:row>
      <xdr:rowOff>101640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92767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30575</xdr:rowOff>
    </xdr:from>
    <xdr:to>
      <xdr:col>107</xdr:col>
      <xdr:colOff>101600</xdr:colOff>
      <xdr:row>79</xdr:row>
      <xdr:rowOff>132175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5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123302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6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37041</xdr:rowOff>
    </xdr:from>
    <xdr:to>
      <xdr:col>102</xdr:col>
      <xdr:colOff>165100</xdr:colOff>
      <xdr:row>79</xdr:row>
      <xdr:rowOff>138641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5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129768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6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162280</xdr:rowOff>
    </xdr:from>
    <xdr:to>
      <xdr:col>98</xdr:col>
      <xdr:colOff>38100</xdr:colOff>
      <xdr:row>79</xdr:row>
      <xdr:rowOff>92430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83557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62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普通建設事業費については、令和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し、一人当たり</a:t>
          </a:r>
          <a:r>
            <a:rPr kumimoji="1" lang="en-US" altLang="ja-JP" sz="1100">
              <a:solidFill>
                <a:schemeClr val="dk1"/>
              </a:solidFill>
              <a:effectLst/>
              <a:latin typeface="+mn-lt"/>
              <a:ea typeface="+mn-ea"/>
              <a:cs typeface="+mn-cs"/>
            </a:rPr>
            <a:t>58,880</a:t>
          </a:r>
          <a:r>
            <a:rPr kumimoji="1" lang="ja-JP" altLang="ja-JP" sz="1100">
              <a:solidFill>
                <a:schemeClr val="dk1"/>
              </a:solidFill>
              <a:effectLst/>
              <a:latin typeface="+mn-lt"/>
              <a:ea typeface="+mn-ea"/>
              <a:cs typeface="+mn-cs"/>
            </a:rPr>
            <a:t>円となった。これは、</a:t>
          </a:r>
          <a:r>
            <a:rPr kumimoji="1" lang="ja-JP" altLang="en-US" sz="1100">
              <a:solidFill>
                <a:schemeClr val="dk1"/>
              </a:solidFill>
              <a:effectLst/>
              <a:latin typeface="+mn-lt"/>
              <a:ea typeface="+mn-ea"/>
              <a:cs typeface="+mn-cs"/>
            </a:rPr>
            <a:t>認定こども園や学童保育室の新築、小学校の増築</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整備の増加が影響しているものである。公債費については、類似団体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及び全国平均</a:t>
          </a:r>
          <a:r>
            <a:rPr kumimoji="1" lang="ja-JP" altLang="ja-JP" sz="1100">
              <a:solidFill>
                <a:schemeClr val="dk1"/>
              </a:solidFill>
              <a:effectLst/>
              <a:latin typeface="+mn-lt"/>
              <a:ea typeface="+mn-ea"/>
              <a:cs typeface="+mn-cs"/>
            </a:rPr>
            <a:t>を下回った。繰出金については、引き続き極めて低い水準となっている。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埼玉県戸田市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142,070
133,225
18.19
70,314,508
65,361,898
4,563,052
33,066,688
22,782,582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16828</xdr:rowOff>
    </xdr:from>
    <xdr:to>
      <xdr:col>24</xdr:col>
      <xdr:colOff>63500</xdr:colOff>
      <xdr:row>35</xdr:row>
      <xdr:rowOff>121984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1757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121984</xdr:rowOff>
    </xdr:from>
    <xdr:to>
      <xdr:col>19</xdr:col>
      <xdr:colOff>177800</xdr:colOff>
      <xdr:row>36</xdr:row>
      <xdr:rowOff>17399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22734"/>
          <a:ext cx="8890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17399</xdr:rowOff>
    </xdr:from>
    <xdr:to>
      <xdr:col>15</xdr:col>
      <xdr:colOff>50800</xdr:colOff>
      <xdr:row>36</xdr:row>
      <xdr:rowOff>35116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189599"/>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35116</xdr:rowOff>
    </xdr:from>
    <xdr:to>
      <xdr:col>10</xdr:col>
      <xdr:colOff>114300</xdr:colOff>
      <xdr:row>36</xdr:row>
      <xdr:rowOff>59690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207316"/>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137478</xdr:rowOff>
    </xdr:from>
    <xdr:to>
      <xdr:col>24</xdr:col>
      <xdr:colOff>114300</xdr:colOff>
      <xdr:row>35</xdr:row>
      <xdr:rowOff>67628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160355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1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71184</xdr:rowOff>
    </xdr:from>
    <xdr:to>
      <xdr:col>20</xdr:col>
      <xdr:colOff>38100</xdr:colOff>
      <xdr:row>36</xdr:row>
      <xdr:rowOff>1334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17861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138049</xdr:rowOff>
    </xdr:from>
    <xdr:to>
      <xdr:col>15</xdr:col>
      <xdr:colOff>101600</xdr:colOff>
      <xdr:row>36</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84726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9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155766</xdr:rowOff>
    </xdr:from>
    <xdr:to>
      <xdr:col>10</xdr:col>
      <xdr:colOff>165100</xdr:colOff>
      <xdr:row>36</xdr:row>
      <xdr:rowOff>85916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xdr:rowOff>
    </xdr:from>
    <xdr:to>
      <xdr:col>6</xdr:col>
      <xdr:colOff>38100</xdr:colOff>
      <xdr:row>36</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118859</xdr:rowOff>
    </xdr:from>
    <xdr:to>
      <xdr:col>24</xdr:col>
      <xdr:colOff>63500</xdr:colOff>
      <xdr:row>57</xdr:row>
      <xdr:rowOff>147484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91509"/>
          <a:ext cx="8382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147484</xdr:rowOff>
    </xdr:from>
    <xdr:to>
      <xdr:col>19</xdr:col>
      <xdr:colOff>177800</xdr:colOff>
      <xdr:row>57</xdr:row>
      <xdr:rowOff>158369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20134"/>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158369</xdr:rowOff>
    </xdr:from>
    <xdr:to>
      <xdr:col>15</xdr:col>
      <xdr:colOff>50800</xdr:colOff>
      <xdr:row>57</xdr:row>
      <xdr:rowOff>169144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1019"/>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83438</xdr:rowOff>
    </xdr:from>
    <xdr:to>
      <xdr:col>10</xdr:col>
      <xdr:colOff>114300</xdr:colOff>
      <xdr:row>57</xdr:row>
      <xdr:rowOff>169144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13188"/>
          <a:ext cx="889000" cy="4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68059</xdr:rowOff>
    </xdr:from>
    <xdr:to>
      <xdr:col>24</xdr:col>
      <xdr:colOff>114300</xdr:colOff>
      <xdr:row>57</xdr:row>
      <xdr:rowOff>169659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27436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96684</xdr:rowOff>
    </xdr:from>
    <xdr:to>
      <xdr:col>20</xdr:col>
      <xdr:colOff>38100</xdr:colOff>
      <xdr:row>58</xdr:row>
      <xdr:rowOff>26834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43361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107569</xdr:rowOff>
    </xdr:from>
    <xdr:to>
      <xdr:col>15</xdr:col>
      <xdr:colOff>101600</xdr:colOff>
      <xdr:row>58</xdr:row>
      <xdr:rowOff>37719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28846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118344</xdr:rowOff>
    </xdr:from>
    <xdr:to>
      <xdr:col>10</xdr:col>
      <xdr:colOff>165100</xdr:colOff>
      <xdr:row>58</xdr:row>
      <xdr:rowOff>48494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39621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32638</xdr:rowOff>
    </xdr:from>
    <xdr:to>
      <xdr:col>6</xdr:col>
      <xdr:colOff>38100</xdr:colOff>
      <xdr:row>55</xdr:row>
      <xdr:rowOff>134238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150765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3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109737</xdr:rowOff>
    </xdr:from>
    <xdr:to>
      <xdr:col>24</xdr:col>
      <xdr:colOff>63500</xdr:colOff>
      <xdr:row>77</xdr:row>
      <xdr:rowOff>34567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39937"/>
          <a:ext cx="838200" cy="9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34567</xdr:rowOff>
    </xdr:from>
    <xdr:to>
      <xdr:col>19</xdr:col>
      <xdr:colOff>177800</xdr:colOff>
      <xdr:row>77</xdr:row>
      <xdr:rowOff>103459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36217"/>
          <a:ext cx="889000" cy="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11531</xdr:rowOff>
    </xdr:from>
    <xdr:to>
      <xdr:col>15</xdr:col>
      <xdr:colOff>50800</xdr:colOff>
      <xdr:row>77</xdr:row>
      <xdr:rowOff>103459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13181"/>
          <a:ext cx="889000" cy="9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11531</xdr:rowOff>
    </xdr:from>
    <xdr:to>
      <xdr:col>10</xdr:col>
      <xdr:colOff>114300</xdr:colOff>
      <xdr:row>77</xdr:row>
      <xdr:rowOff>146962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3181"/>
          <a:ext cx="889000" cy="13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58937</xdr:rowOff>
    </xdr:from>
    <xdr:to>
      <xdr:col>24</xdr:col>
      <xdr:colOff>114300</xdr:colOff>
      <xdr:row>76</xdr:row>
      <xdr:rowOff>160537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37364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6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155217</xdr:rowOff>
    </xdr:from>
    <xdr:to>
      <xdr:col>20</xdr:col>
      <xdr:colOff>38100</xdr:colOff>
      <xdr:row>77</xdr:row>
      <xdr:rowOff>85367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76494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52659</xdr:rowOff>
    </xdr:from>
    <xdr:to>
      <xdr:col>15</xdr:col>
      <xdr:colOff>101600</xdr:colOff>
      <xdr:row>77</xdr:row>
      <xdr:rowOff>154259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145386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132181</xdr:rowOff>
    </xdr:from>
    <xdr:to>
      <xdr:col>10</xdr:col>
      <xdr:colOff>165100</xdr:colOff>
      <xdr:row>77</xdr:row>
      <xdr:rowOff>62331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53458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96162</xdr:rowOff>
    </xdr:from>
    <xdr:to>
      <xdr:col>6</xdr:col>
      <xdr:colOff>38100</xdr:colOff>
      <xdr:row>78</xdr:row>
      <xdr:rowOff>26312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42839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7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165018</xdr:rowOff>
    </xdr:from>
    <xdr:to>
      <xdr:col>24</xdr:col>
      <xdr:colOff>63500</xdr:colOff>
      <xdr:row>98</xdr:row>
      <xdr:rowOff>2673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95668"/>
          <a:ext cx="8382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84892</xdr:rowOff>
    </xdr:from>
    <xdr:to>
      <xdr:col>19</xdr:col>
      <xdr:colOff>177800</xdr:colOff>
      <xdr:row>97</xdr:row>
      <xdr:rowOff>165018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15542"/>
          <a:ext cx="889000" cy="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84892</xdr:rowOff>
    </xdr:from>
    <xdr:to>
      <xdr:col>15</xdr:col>
      <xdr:colOff>50800</xdr:colOff>
      <xdr:row>97</xdr:row>
      <xdr:rowOff>92684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15542"/>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92684</xdr:rowOff>
    </xdr:from>
    <xdr:to>
      <xdr:col>10</xdr:col>
      <xdr:colOff>114300</xdr:colOff>
      <xdr:row>98</xdr:row>
      <xdr:rowOff>74434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3334"/>
          <a:ext cx="889000" cy="1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123323</xdr:rowOff>
    </xdr:from>
    <xdr:to>
      <xdr:col>24</xdr:col>
      <xdr:colOff>114300</xdr:colOff>
      <xdr:row>98</xdr:row>
      <xdr:rowOff>53473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5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101750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114218</xdr:rowOff>
    </xdr:from>
    <xdr:to>
      <xdr:col>20</xdr:col>
      <xdr:colOff>38100</xdr:colOff>
      <xdr:row>98</xdr:row>
      <xdr:rowOff>44368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35495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34092</xdr:rowOff>
    </xdr:from>
    <xdr:to>
      <xdr:col>15</xdr:col>
      <xdr:colOff>101600</xdr:colOff>
      <xdr:row>97</xdr:row>
      <xdr:rowOff>135692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126819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41884</xdr:rowOff>
    </xdr:from>
    <xdr:to>
      <xdr:col>10</xdr:col>
      <xdr:colOff>165100</xdr:colOff>
      <xdr:row>97</xdr:row>
      <xdr:rowOff>143484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134611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23634</xdr:rowOff>
    </xdr:from>
    <xdr:to>
      <xdr:col>6</xdr:col>
      <xdr:colOff>38100</xdr:colOff>
      <xdr:row>98</xdr:row>
      <xdr:rowOff>125234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1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146177</xdr:rowOff>
    </xdr:from>
    <xdr:to>
      <xdr:col>55</xdr:col>
      <xdr:colOff>0</xdr:colOff>
      <xdr:row>38</xdr:row>
      <xdr:rowOff>158750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6127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98552</xdr:rowOff>
    </xdr:from>
    <xdr:to>
      <xdr:col>50</xdr:col>
      <xdr:colOff>114300</xdr:colOff>
      <xdr:row>38</xdr:row>
      <xdr:rowOff>146177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3652"/>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75692</xdr:rowOff>
    </xdr:from>
    <xdr:to>
      <xdr:col>45</xdr:col>
      <xdr:colOff>177800</xdr:colOff>
      <xdr:row>38</xdr:row>
      <xdr:rowOff>98552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90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xdr:rowOff>
    </xdr:from>
    <xdr:to>
      <xdr:col>41</xdr:col>
      <xdr:colOff>50800</xdr:colOff>
      <xdr:row>38</xdr:row>
      <xdr:rowOff>75692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16116"/>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107950</xdr:rowOff>
    </xdr:from>
    <xdr:to>
      <xdr:col>55</xdr:col>
      <xdr:colOff>50800</xdr:colOff>
      <xdr:row>39</xdr:row>
      <xdr:rowOff>38100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22877</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95377</xdr:rowOff>
    </xdr:from>
    <xdr:to>
      <xdr:col>50</xdr:col>
      <xdr:colOff>165100</xdr:colOff>
      <xdr:row>39</xdr:row>
      <xdr:rowOff>25527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16654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47752</xdr:rowOff>
    </xdr:from>
    <xdr:to>
      <xdr:col>46</xdr:col>
      <xdr:colOff>38100</xdr:colOff>
      <xdr:row>38</xdr:row>
      <xdr:rowOff>149352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140479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121666</xdr:rowOff>
    </xdr:from>
    <xdr:to>
      <xdr:col>36</xdr:col>
      <xdr:colOff>165100</xdr:colOff>
      <xdr:row>38</xdr:row>
      <xdr:rowOff>51815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42943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5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136957</xdr:rowOff>
    </xdr:from>
    <xdr:to>
      <xdr:col>55</xdr:col>
      <xdr:colOff>0</xdr:colOff>
      <xdr:row>58</xdr:row>
      <xdr:rowOff>137734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81057"/>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136957</xdr:rowOff>
    </xdr:from>
    <xdr:to>
      <xdr:col>50</xdr:col>
      <xdr:colOff>114300</xdr:colOff>
      <xdr:row>58</xdr:row>
      <xdr:rowOff>138100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810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137963</xdr:rowOff>
    </xdr:from>
    <xdr:to>
      <xdr:col>45</xdr:col>
      <xdr:colOff>177800</xdr:colOff>
      <xdr:row>58</xdr:row>
      <xdr:rowOff>138100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820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137963</xdr:rowOff>
    </xdr:from>
    <xdr:to>
      <xdr:col>41</xdr:col>
      <xdr:colOff>50800</xdr:colOff>
      <xdr:row>58</xdr:row>
      <xdr:rowOff>138648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8206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86934</xdr:rowOff>
    </xdr:from>
    <xdr:to>
      <xdr:col>55</xdr:col>
      <xdr:colOff>50800</xdr:colOff>
      <xdr:row>59</xdr:row>
      <xdr:rowOff>17084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1861</xdr:rowOff>
    </xdr:from>
    <xdr:ext cx="313932"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45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86157</xdr:rowOff>
    </xdr:from>
    <xdr:to>
      <xdr:col>50</xdr:col>
      <xdr:colOff>165100</xdr:colOff>
      <xdr:row>59</xdr:row>
      <xdr:rowOff>16307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7434</xdr:rowOff>
    </xdr:from>
    <xdr:ext cx="313932"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82333" y="10122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87300</xdr:rowOff>
    </xdr:from>
    <xdr:to>
      <xdr:col>46</xdr:col>
      <xdr:colOff>38100</xdr:colOff>
      <xdr:row>59</xdr:row>
      <xdr:rowOff>17450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8577</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93333" y="1012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87163</xdr:rowOff>
    </xdr:from>
    <xdr:to>
      <xdr:col>41</xdr:col>
      <xdr:colOff>101600</xdr:colOff>
      <xdr:row>59</xdr:row>
      <xdr:rowOff>17313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8440</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704333" y="10123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87848</xdr:rowOff>
    </xdr:from>
    <xdr:to>
      <xdr:col>36</xdr:col>
      <xdr:colOff>165100</xdr:colOff>
      <xdr:row>59</xdr:row>
      <xdr:rowOff>17998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9125</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815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112916</xdr:rowOff>
    </xdr:from>
    <xdr:to>
      <xdr:col>55</xdr:col>
      <xdr:colOff>0</xdr:colOff>
      <xdr:row>78</xdr:row>
      <xdr:rowOff>135128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86016"/>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93675</xdr:rowOff>
    </xdr:from>
    <xdr:to>
      <xdr:col>50</xdr:col>
      <xdr:colOff>114300</xdr:colOff>
      <xdr:row>78</xdr:row>
      <xdr:rowOff>135128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66775"/>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93675</xdr:rowOff>
    </xdr:from>
    <xdr:to>
      <xdr:col>45</xdr:col>
      <xdr:colOff>177800</xdr:colOff>
      <xdr:row>78</xdr:row>
      <xdr:rowOff>101409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66775"/>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101409</xdr:rowOff>
    </xdr:from>
    <xdr:to>
      <xdr:col>41</xdr:col>
      <xdr:colOff>50800</xdr:colOff>
      <xdr:row>78</xdr:row>
      <xdr:rowOff>110420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74509"/>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62116</xdr:rowOff>
    </xdr:from>
    <xdr:to>
      <xdr:col>55</xdr:col>
      <xdr:colOff>50800</xdr:colOff>
      <xdr:row>78</xdr:row>
      <xdr:rowOff>163716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148899</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84328</xdr:rowOff>
    </xdr:from>
    <xdr:to>
      <xdr:col>50</xdr:col>
      <xdr:colOff>165100</xdr:colOff>
      <xdr:row>79</xdr:row>
      <xdr:rowOff>14478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5605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42875</xdr:rowOff>
    </xdr:from>
    <xdr:to>
      <xdr:col>46</xdr:col>
      <xdr:colOff>38100</xdr:colOff>
      <xdr:row>78</xdr:row>
      <xdr:rowOff>144475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135602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50609</xdr:rowOff>
    </xdr:from>
    <xdr:to>
      <xdr:col>41</xdr:col>
      <xdr:colOff>101600</xdr:colOff>
      <xdr:row>78</xdr:row>
      <xdr:rowOff>152209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143336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59620</xdr:rowOff>
    </xdr:from>
    <xdr:to>
      <xdr:col>36</xdr:col>
      <xdr:colOff>165100</xdr:colOff>
      <xdr:row>78</xdr:row>
      <xdr:rowOff>161220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152347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61633</xdr:rowOff>
    </xdr:from>
    <xdr:to>
      <xdr:col>55</xdr:col>
      <xdr:colOff>0</xdr:colOff>
      <xdr:row>97</xdr:row>
      <xdr:rowOff>162083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2283"/>
          <a:ext cx="838200" cy="10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148444</xdr:rowOff>
    </xdr:from>
    <xdr:to>
      <xdr:col>50</xdr:col>
      <xdr:colOff>114300</xdr:colOff>
      <xdr:row>97</xdr:row>
      <xdr:rowOff>162083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07644"/>
          <a:ext cx="889000" cy="1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148444</xdr:rowOff>
    </xdr:from>
    <xdr:to>
      <xdr:col>45</xdr:col>
      <xdr:colOff>177800</xdr:colOff>
      <xdr:row>97</xdr:row>
      <xdr:rowOff>66242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07644"/>
          <a:ext cx="889000" cy="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105733</xdr:rowOff>
    </xdr:from>
    <xdr:to>
      <xdr:col>41</xdr:col>
      <xdr:colOff>50800</xdr:colOff>
      <xdr:row>97</xdr:row>
      <xdr:rowOff>66242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64933"/>
          <a:ext cx="889000" cy="1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10833</xdr:rowOff>
    </xdr:from>
    <xdr:to>
      <xdr:col>55</xdr:col>
      <xdr:colOff>50800</xdr:colOff>
      <xdr:row>97</xdr:row>
      <xdr:rowOff>112433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160710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111283</xdr:rowOff>
    </xdr:from>
    <xdr:to>
      <xdr:col>50</xdr:col>
      <xdr:colOff>165100</xdr:colOff>
      <xdr:row>98</xdr:row>
      <xdr:rowOff>41433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3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97644</xdr:rowOff>
    </xdr:from>
    <xdr:to>
      <xdr:col>46</xdr:col>
      <xdr:colOff>38100</xdr:colOff>
      <xdr:row>97</xdr:row>
      <xdr:rowOff>27794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15442</xdr:rowOff>
    </xdr:from>
    <xdr:to>
      <xdr:col>41</xdr:col>
      <xdr:colOff>101600</xdr:colOff>
      <xdr:row>97</xdr:row>
      <xdr:rowOff>117042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108169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54933</xdr:rowOff>
    </xdr:from>
    <xdr:to>
      <xdr:col>36</xdr:col>
      <xdr:colOff>165100</xdr:colOff>
      <xdr:row>96</xdr:row>
      <xdr:rowOff>156533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112268</xdr:rowOff>
    </xdr:from>
    <xdr:to>
      <xdr:col>85</xdr:col>
      <xdr:colOff>127000</xdr:colOff>
      <xdr:row>37</xdr:row>
      <xdr:rowOff>165212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55918"/>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165212</xdr:rowOff>
    </xdr:from>
    <xdr:to>
      <xdr:col>81</xdr:col>
      <xdr:colOff>50800</xdr:colOff>
      <xdr:row>38</xdr:row>
      <xdr:rowOff>114920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0886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121686</xdr:rowOff>
    </xdr:from>
    <xdr:to>
      <xdr:col>76</xdr:col>
      <xdr:colOff>114300</xdr:colOff>
      <xdr:row>38</xdr:row>
      <xdr:rowOff>114920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65336"/>
          <a:ext cx="889000" cy="16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168870</xdr:rowOff>
    </xdr:from>
    <xdr:to>
      <xdr:col>71</xdr:col>
      <xdr:colOff>177800</xdr:colOff>
      <xdr:row>37</xdr:row>
      <xdr:rowOff>121686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41070"/>
          <a:ext cx="889000" cy="12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61468</xdr:rowOff>
    </xdr:from>
    <xdr:to>
      <xdr:col>85</xdr:col>
      <xdr:colOff>177800</xdr:colOff>
      <xdr:row>37</xdr:row>
      <xdr:rowOff>163068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39895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114412</xdr:rowOff>
    </xdr:from>
    <xdr:to>
      <xdr:col>81</xdr:col>
      <xdr:colOff>101600</xdr:colOff>
      <xdr:row>38</xdr:row>
      <xdr:rowOff>44562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35689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64120</xdr:rowOff>
    </xdr:from>
    <xdr:to>
      <xdr:col>76</xdr:col>
      <xdr:colOff>165100</xdr:colOff>
      <xdr:row>38</xdr:row>
      <xdr:rowOff>165720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7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70886</xdr:rowOff>
    </xdr:from>
    <xdr:to>
      <xdr:col>72</xdr:col>
      <xdr:colOff>38100</xdr:colOff>
      <xdr:row>38</xdr:row>
      <xdr:rowOff>1036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163613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118070</xdr:rowOff>
    </xdr:from>
    <xdr:to>
      <xdr:col>67</xdr:col>
      <xdr:colOff>101600</xdr:colOff>
      <xdr:row>37</xdr:row>
      <xdr:rowOff>48220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39347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164915</xdr:rowOff>
    </xdr:from>
    <xdr:to>
      <xdr:col>85</xdr:col>
      <xdr:colOff>127000</xdr:colOff>
      <xdr:row>55</xdr:row>
      <xdr:rowOff>116132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23215"/>
          <a:ext cx="838200" cy="1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100724</xdr:rowOff>
    </xdr:from>
    <xdr:to>
      <xdr:col>81</xdr:col>
      <xdr:colOff>50800</xdr:colOff>
      <xdr:row>55</xdr:row>
      <xdr:rowOff>116132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530474"/>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100724</xdr:rowOff>
    </xdr:from>
    <xdr:to>
      <xdr:col>76</xdr:col>
      <xdr:colOff>114300</xdr:colOff>
      <xdr:row>57</xdr:row>
      <xdr:rowOff>120589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30474"/>
          <a:ext cx="889000" cy="36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158102</xdr:rowOff>
    </xdr:from>
    <xdr:to>
      <xdr:col>71</xdr:col>
      <xdr:colOff>177800</xdr:colOff>
      <xdr:row>57</xdr:row>
      <xdr:rowOff>120589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16402"/>
          <a:ext cx="889000" cy="47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114115</xdr:rowOff>
    </xdr:from>
    <xdr:to>
      <xdr:col>85</xdr:col>
      <xdr:colOff>177800</xdr:colOff>
      <xdr:row>55</xdr:row>
      <xdr:rowOff>44265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136992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2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65332</xdr:rowOff>
    </xdr:from>
    <xdr:to>
      <xdr:col>81</xdr:col>
      <xdr:colOff>101600</xdr:colOff>
      <xdr:row>55</xdr:row>
      <xdr:rowOff>166932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12009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49924</xdr:rowOff>
    </xdr:from>
    <xdr:to>
      <xdr:col>76</xdr:col>
      <xdr:colOff>165100</xdr:colOff>
      <xdr:row>55</xdr:row>
      <xdr:rowOff>151524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168051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2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69789</xdr:rowOff>
    </xdr:from>
    <xdr:to>
      <xdr:col>72</xdr:col>
      <xdr:colOff>38100</xdr:colOff>
      <xdr:row>57</xdr:row>
      <xdr:rowOff>171389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1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107302</xdr:rowOff>
    </xdr:from>
    <xdr:to>
      <xdr:col>67</xdr:col>
      <xdr:colOff>101600</xdr:colOff>
      <xdr:row>55</xdr:row>
      <xdr:rowOff>37452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3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53979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1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124650</xdr:rowOff>
    </xdr:from>
    <xdr:to>
      <xdr:col>85</xdr:col>
      <xdr:colOff>127000</xdr:colOff>
      <xdr:row>96</xdr:row>
      <xdr:rowOff>135680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83850"/>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116039</xdr:rowOff>
    </xdr:from>
    <xdr:to>
      <xdr:col>81</xdr:col>
      <xdr:colOff>50800</xdr:colOff>
      <xdr:row>96</xdr:row>
      <xdr:rowOff>135680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7523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61957</xdr:rowOff>
    </xdr:from>
    <xdr:to>
      <xdr:col>76</xdr:col>
      <xdr:colOff>114300</xdr:colOff>
      <xdr:row>96</xdr:row>
      <xdr:rowOff>116039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349707"/>
          <a:ext cx="889000" cy="22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61957</xdr:rowOff>
    </xdr:from>
    <xdr:to>
      <xdr:col>71</xdr:col>
      <xdr:colOff>177800</xdr:colOff>
      <xdr:row>96</xdr:row>
      <xdr:rowOff>104229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49707"/>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73850</xdr:rowOff>
    </xdr:from>
    <xdr:to>
      <xdr:col>85</xdr:col>
      <xdr:colOff>177800</xdr:colOff>
      <xdr:row>97</xdr:row>
      <xdr:rowOff>4000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52277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84880</xdr:rowOff>
    </xdr:from>
    <xdr:to>
      <xdr:col>81</xdr:col>
      <xdr:colOff>101600</xdr:colOff>
      <xdr:row>97</xdr:row>
      <xdr:rowOff>15030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65239</xdr:rowOff>
    </xdr:from>
    <xdr:to>
      <xdr:col>76</xdr:col>
      <xdr:colOff>165100</xdr:colOff>
      <xdr:row>96</xdr:row>
      <xdr:rowOff>166839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157966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11157</xdr:rowOff>
    </xdr:from>
    <xdr:to>
      <xdr:col>72</xdr:col>
      <xdr:colOff>38100</xdr:colOff>
      <xdr:row>95</xdr:row>
      <xdr:rowOff>112757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129284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53429</xdr:rowOff>
    </xdr:from>
    <xdr:to>
      <xdr:col>67</xdr:col>
      <xdr:colOff>101600</xdr:colOff>
      <xdr:row>96</xdr:row>
      <xdr:rowOff>155029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146156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12,175</a:t>
          </a:r>
          <a:r>
            <a:rPr kumimoji="1" lang="ja-JP" altLang="ja-JP" sz="1100">
              <a:solidFill>
                <a:schemeClr val="dk1"/>
              </a:solidFill>
              <a:effectLst/>
              <a:latin typeface="+mn-lt"/>
              <a:ea typeface="+mn-ea"/>
              <a:cs typeface="+mn-cs"/>
            </a:rPr>
            <a:t>円となっており、前年度に引き続き類似団体平均</a:t>
          </a:r>
          <a:r>
            <a:rPr kumimoji="1" lang="ja-JP" altLang="en-US" sz="1100">
              <a:solidFill>
                <a:schemeClr val="dk1"/>
              </a:solidFill>
              <a:effectLst/>
              <a:latin typeface="+mn-lt"/>
              <a:ea typeface="+mn-ea"/>
              <a:cs typeface="+mn-cs"/>
            </a:rPr>
            <a:t>、県平均及び全国平均</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68,897</a:t>
          </a:r>
          <a:r>
            <a:rPr kumimoji="1" lang="ja-JP" altLang="ja-JP" sz="1100">
              <a:solidFill>
                <a:schemeClr val="dk1"/>
              </a:solidFill>
              <a:effectLst/>
              <a:latin typeface="+mn-lt"/>
              <a:ea typeface="+mn-ea"/>
              <a:cs typeface="+mn-cs"/>
            </a:rPr>
            <a:t>円となっており、新曽小学校教室棟（含給食調理場）増築等工事、芦原小学校教室棟（含給食調理場）増築等工事により、前年度に引き続き類似団体平均を大きく上回っている。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22,790</a:t>
          </a:r>
          <a:r>
            <a:rPr kumimoji="1" lang="ja-JP" altLang="ja-JP" sz="1100">
              <a:solidFill>
                <a:schemeClr val="dk1"/>
              </a:solidFill>
              <a:effectLst/>
              <a:latin typeface="+mn-lt"/>
              <a:ea typeface="+mn-ea"/>
              <a:cs typeface="+mn-cs"/>
            </a:rPr>
            <a:t>円となっており、前年度に引き続き類似団体平均</a:t>
          </a:r>
          <a:r>
            <a:rPr kumimoji="1" lang="ja-JP" altLang="en-US" sz="1100">
              <a:solidFill>
                <a:schemeClr val="dk1"/>
              </a:solidFill>
              <a:effectLst/>
              <a:latin typeface="+mn-lt"/>
              <a:ea typeface="+mn-ea"/>
              <a:cs typeface="+mn-cs"/>
            </a:rPr>
            <a:t>、県平均及び全国平均</a:t>
          </a:r>
          <a:r>
            <a:rPr kumimoji="1" lang="ja-JP" altLang="ja-JP" sz="1100">
              <a:solidFill>
                <a:schemeClr val="dk1"/>
              </a:solidFill>
              <a:effectLst/>
              <a:latin typeface="+mn-lt"/>
              <a:ea typeface="+mn-ea"/>
              <a:cs typeface="+mn-cs"/>
            </a:rPr>
            <a:t>を下回っている。</a:t>
          </a:r>
          <a:endParaRPr lang="ja-JP" altLang="ja-JP">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財政調整基金残高の標準財政規模比については、前年度と比較すると</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した。実質収支額について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2.48</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となった。実質単年度収支は、前年度と比較し、</a:t>
          </a:r>
          <a:r>
            <a:rPr kumimoji="1" lang="en-US" altLang="ja-JP" sz="1100">
              <a:solidFill>
                <a:schemeClr val="dk1"/>
              </a:solidFill>
              <a:effectLst/>
              <a:latin typeface="+mn-lt"/>
              <a:ea typeface="+mn-ea"/>
              <a:cs typeface="+mn-cs"/>
            </a:rPr>
            <a:t>7.93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埼玉県戸田市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a:t>
          </a:r>
          <a:r>
            <a:rPr kumimoji="1" lang="en-US" altLang="ja-JP" sz="1100">
              <a:solidFill>
                <a:schemeClr val="dk1"/>
              </a:solidFill>
              <a:effectLst/>
              <a:latin typeface="+mn-lt"/>
              <a:ea typeface="+mn-ea"/>
              <a:cs typeface="+mn-cs"/>
            </a:rPr>
            <a:t>-26.56</a:t>
          </a:r>
          <a:r>
            <a:rPr kumimoji="1" lang="ja-JP" altLang="ja-JP" sz="1100">
              <a:solidFill>
                <a:schemeClr val="dk1"/>
              </a:solidFill>
              <a:effectLst/>
              <a:latin typeface="+mn-lt"/>
              <a:ea typeface="+mn-ea"/>
              <a:cs typeface="+mn-cs"/>
            </a:rPr>
            <a:t>％で、前年度と比較し、負の値が</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現状、すべての会計において、実質収支は黒字となっているものの、一般会計からの繰出金が多額となっている会計も複数あることから、今後も健全な財政運営を図る。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U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70314508</v>
      </c>
      <c r="BO4" s="415"/>
      <c r="BP4" s="415"/>
      <c r="BQ4" s="415"/>
      <c r="BR4" s="415"/>
      <c r="BS4" s="415"/>
      <c r="BT4" s="415"/>
      <c r="BU4" s="416"/>
      <c r="BV4" s="414">
        <v>65115994</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13.8</v>
      </c>
      <c r="CU4" s="589"/>
      <c r="CV4" s="589"/>
      <c r="CW4" s="589"/>
      <c r="CX4" s="589"/>
      <c r="CY4" s="589"/>
      <c r="CZ4" s="589"/>
      <c r="DA4" s="590"/>
      <c r="DB4" s="588">
        <v>11.3</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65361898</v>
      </c>
      <c r="BO5" s="420"/>
      <c r="BP5" s="420"/>
      <c r="BQ5" s="420"/>
      <c r="BR5" s="420"/>
      <c r="BS5" s="420"/>
      <c r="BT5" s="420"/>
      <c r="BU5" s="421"/>
      <c r="BV5" s="419">
        <v>60746484</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86.3</v>
      </c>
      <c r="CU5" s="390"/>
      <c r="CV5" s="390"/>
      <c r="CW5" s="390"/>
      <c r="CX5" s="390"/>
      <c r="CY5" s="390"/>
      <c r="CZ5" s="390"/>
      <c r="DA5" s="391"/>
      <c r="DB5" s="389">
        <v>88.5</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98</v>
      </c>
      <c r="AV6" s="467"/>
      <c r="AW6" s="467"/>
      <c r="AX6" s="467"/>
      <c r="AY6" s="399" t="s">
        <v>99</v>
      </c>
      <c r="AZ6" s="400"/>
      <c r="BA6" s="400"/>
      <c r="BB6" s="400"/>
      <c r="BC6" s="400"/>
      <c r="BD6" s="400"/>
      <c r="BE6" s="400"/>
      <c r="BF6" s="400"/>
      <c r="BG6" s="400"/>
      <c r="BH6" s="400"/>
      <c r="BI6" s="400"/>
      <c r="BJ6" s="400"/>
      <c r="BK6" s="400"/>
      <c r="BL6" s="400"/>
      <c r="BM6" s="401"/>
      <c r="BN6" s="419">
        <v>4952610</v>
      </c>
      <c r="BO6" s="420"/>
      <c r="BP6" s="420"/>
      <c r="BQ6" s="420"/>
      <c r="BR6" s="420"/>
      <c r="BS6" s="420"/>
      <c r="BT6" s="420"/>
      <c r="BU6" s="421"/>
      <c r="BV6" s="419">
        <v>4369510</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86.3</v>
      </c>
      <c r="CU6" s="563"/>
      <c r="CV6" s="563"/>
      <c r="CW6" s="563"/>
      <c r="CX6" s="563"/>
      <c r="CY6" s="563"/>
      <c r="CZ6" s="563"/>
      <c r="DA6" s="564"/>
      <c r="DB6" s="562">
        <v>88.5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98</v>
      </c>
      <c r="AV7" s="467"/>
      <c r="AW7" s="467"/>
      <c r="AX7" s="467"/>
      <c r="AY7" s="399" t="s">
        <v>102</v>
      </c>
      <c r="AZ7" s="400"/>
      <c r="BA7" s="400"/>
      <c r="BB7" s="400"/>
      <c r="BC7" s="400"/>
      <c r="BD7" s="400"/>
      <c r="BE7" s="400"/>
      <c r="BF7" s="400"/>
      <c r="BG7" s="400"/>
      <c r="BH7" s="400"/>
      <c r="BI7" s="400"/>
      <c r="BJ7" s="400"/>
      <c r="BK7" s="400"/>
      <c r="BL7" s="400"/>
      <c r="BM7" s="401"/>
      <c r="BN7" s="419">
        <v>389558</v>
      </c>
      <c r="BO7" s="420"/>
      <c r="BP7" s="420"/>
      <c r="BQ7" s="420"/>
      <c r="BR7" s="420"/>
      <c r="BS7" s="420"/>
      <c r="BT7" s="420"/>
      <c r="BU7" s="421"/>
      <c r="BV7" s="419">
        <v>712437</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33066688</v>
      </c>
      <c r="CU7" s="420"/>
      <c r="CV7" s="420"/>
      <c r="CW7" s="420"/>
      <c r="CX7" s="420"/>
      <c r="CY7" s="420"/>
      <c r="CZ7" s="420"/>
      <c r="DA7" s="421"/>
      <c r="DB7" s="419">
        <v>32316224</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90</v>
      </c>
      <c r="AV8" s="467"/>
      <c r="AW8" s="467"/>
      <c r="AX8" s="467"/>
      <c r="AY8" s="399" t="s">
        <v>105</v>
      </c>
      <c r="AZ8" s="400"/>
      <c r="BA8" s="400"/>
      <c r="BB8" s="400"/>
      <c r="BC8" s="400"/>
      <c r="BD8" s="400"/>
      <c r="BE8" s="400"/>
      <c r="BF8" s="400"/>
      <c r="BG8" s="400"/>
      <c r="BH8" s="400"/>
      <c r="BI8" s="400"/>
      <c r="BJ8" s="400"/>
      <c r="BK8" s="400"/>
      <c r="BL8" s="400"/>
      <c r="BM8" s="401"/>
      <c r="BN8" s="419">
        <v>4563052</v>
      </c>
      <c r="BO8" s="420"/>
      <c r="BP8" s="420"/>
      <c r="BQ8" s="420"/>
      <c r="BR8" s="420"/>
      <c r="BS8" s="420"/>
      <c r="BT8" s="420"/>
      <c r="BU8" s="421"/>
      <c r="BV8" s="419">
        <v>3657073</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1.22</v>
      </c>
      <c r="CU8" s="523"/>
      <c r="CV8" s="523"/>
      <c r="CW8" s="523"/>
      <c r="CX8" s="523"/>
      <c r="CY8" s="523"/>
      <c r="CZ8" s="523"/>
      <c r="DA8" s="524"/>
      <c r="DB8" s="522">
        <v>1.19</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2"/>
      <c r="L9" s="553" t="s">
        <v>108</v>
      </c>
      <c r="M9" s="554"/>
      <c r="N9" s="554"/>
      <c r="O9" s="554"/>
      <c r="P9" s="554"/>
      <c r="Q9" s="555"/>
      <c r="R9" s="556">
        <v>140899</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905979</v>
      </c>
      <c r="BO9" s="420"/>
      <c r="BP9" s="420"/>
      <c r="BQ9" s="420"/>
      <c r="BR9" s="420"/>
      <c r="BS9" s="420"/>
      <c r="BT9" s="420"/>
      <c r="BU9" s="421"/>
      <c r="BV9" s="419">
        <v>-827692</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6.8</v>
      </c>
      <c r="CU9" s="390"/>
      <c r="CV9" s="390"/>
      <c r="CW9" s="390"/>
      <c r="CX9" s="390"/>
      <c r="CY9" s="390"/>
      <c r="CZ9" s="390"/>
      <c r="DA9" s="391"/>
      <c r="DB9" s="389">
        <v>6.7</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113</v>
      </c>
      <c r="M10" s="393"/>
      <c r="N10" s="393"/>
      <c r="O10" s="393"/>
      <c r="P10" s="393"/>
      <c r="Q10" s="394"/>
      <c r="R10" s="395">
        <v>136150</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90</v>
      </c>
      <c r="AV10" s="467"/>
      <c r="AW10" s="467"/>
      <c r="AX10" s="467"/>
      <c r="AY10" s="399" t="s">
        <v>115</v>
      </c>
      <c r="AZ10" s="400"/>
      <c r="BA10" s="400"/>
      <c r="BB10" s="400"/>
      <c r="BC10" s="400"/>
      <c r="BD10" s="400"/>
      <c r="BE10" s="400"/>
      <c r="BF10" s="400"/>
      <c r="BG10" s="400"/>
      <c r="BH10" s="400"/>
      <c r="BI10" s="400"/>
      <c r="BJ10" s="400"/>
      <c r="BK10" s="400"/>
      <c r="BL10" s="400"/>
      <c r="BM10" s="401"/>
      <c r="BN10" s="419">
        <v>3856192</v>
      </c>
      <c r="BO10" s="420"/>
      <c r="BP10" s="420"/>
      <c r="BQ10" s="420"/>
      <c r="BR10" s="420"/>
      <c r="BS10" s="420"/>
      <c r="BT10" s="420"/>
      <c r="BU10" s="421"/>
      <c r="BV10" s="419">
        <v>3053806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142070</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2979417</v>
      </c>
      <c r="BO12" s="420"/>
      <c r="BP12" s="420"/>
      <c r="BQ12" s="420"/>
      <c r="BR12" s="420"/>
      <c r="BS12" s="420"/>
      <c r="BT12" s="420"/>
      <c r="BU12" s="421"/>
      <c r="BV12" s="419">
        <v>3047433</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133225</v>
      </c>
      <c r="S13" s="513"/>
      <c r="T13" s="513"/>
      <c r="U13" s="513"/>
      <c r="V13" s="514"/>
      <c r="W13" s="500" t="s">
        <v>131</v>
      </c>
      <c r="X13" s="442"/>
      <c r="Y13" s="442"/>
      <c r="Z13" s="442"/>
      <c r="AA13" s="442"/>
      <c r="AB13" s="443"/>
      <c r="AC13" s="395">
        <v>96</v>
      </c>
      <c r="AD13" s="396"/>
      <c r="AE13" s="396"/>
      <c r="AF13" s="396"/>
      <c r="AG13" s="397"/>
      <c r="AH13" s="395">
        <v>103</v>
      </c>
      <c r="AI13" s="396"/>
      <c r="AJ13" s="396"/>
      <c r="AK13" s="396"/>
      <c r="AL13" s="398"/>
      <c r="AM13" s="478" t="s">
        <v>132</v>
      </c>
      <c r="AN13" s="393"/>
      <c r="AO13" s="393"/>
      <c r="AP13" s="393"/>
      <c r="AQ13" s="393"/>
      <c r="AR13" s="393"/>
      <c r="AS13" s="393"/>
      <c r="AT13" s="394"/>
      <c r="AU13" s="466" t="s">
        <v>98</v>
      </c>
      <c r="AV13" s="467"/>
      <c r="AW13" s="467"/>
      <c r="AX13" s="467"/>
      <c r="AY13" s="399" t="s">
        <v>133</v>
      </c>
      <c r="AZ13" s="400"/>
      <c r="BA13" s="400"/>
      <c r="BB13" s="400"/>
      <c r="BC13" s="400"/>
      <c r="BD13" s="400"/>
      <c r="BE13" s="400"/>
      <c r="BF13" s="400"/>
      <c r="BG13" s="400"/>
      <c r="BH13" s="400"/>
      <c r="BI13" s="400"/>
      <c r="BJ13" s="400"/>
      <c r="BK13" s="400"/>
      <c r="BL13" s="400"/>
      <c r="BM13" s="401"/>
      <c r="BN13" s="419">
        <v>1782754</v>
      </c>
      <c r="BO13" s="420"/>
      <c r="BP13" s="420"/>
      <c r="BQ13" s="420"/>
      <c r="BR13" s="420"/>
      <c r="BS13" s="420"/>
      <c r="BT13" s="420"/>
      <c r="BU13" s="421"/>
      <c r="BV13" s="419">
        <v>-821319</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7.8</v>
      </c>
      <c r="CU13" s="390"/>
      <c r="CV13" s="390"/>
      <c r="CW13" s="390"/>
      <c r="CX13" s="390"/>
      <c r="CY13" s="390"/>
      <c r="CZ13" s="390"/>
      <c r="DA13" s="391"/>
      <c r="DB13" s="389">
        <v>8.1999999999999993</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142163</v>
      </c>
      <c r="S14" s="513"/>
      <c r="T14" s="513"/>
      <c r="U14" s="513"/>
      <c r="V14" s="514"/>
      <c r="W14" s="515"/>
      <c r="X14" s="445"/>
      <c r="Y14" s="445"/>
      <c r="Z14" s="445"/>
      <c r="AA14" s="445"/>
      <c r="AB14" s="446"/>
      <c r="AC14" s="505">
        <v>0.1</v>
      </c>
      <c r="AD14" s="506"/>
      <c r="AE14" s="506"/>
      <c r="AF14" s="506"/>
      <c r="AG14" s="507"/>
      <c r="AH14" s="505">
        <v>0.2</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23.1</v>
      </c>
      <c r="CU14" s="517"/>
      <c r="CV14" s="517"/>
      <c r="CW14" s="517"/>
      <c r="CX14" s="517"/>
      <c r="CY14" s="517"/>
      <c r="CZ14" s="517"/>
      <c r="DA14" s="518"/>
      <c r="DB14" s="516">
        <v>18.100000000000001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134056</v>
      </c>
      <c r="S15" s="513"/>
      <c r="T15" s="513"/>
      <c r="U15" s="513"/>
      <c r="V15" s="514"/>
      <c r="W15" s="500" t="s">
        <v>137</v>
      </c>
      <c r="X15" s="442"/>
      <c r="Y15" s="442"/>
      <c r="Z15" s="442"/>
      <c r="AA15" s="442"/>
      <c r="AB15" s="443"/>
      <c r="AC15" s="395">
        <v>13522</v>
      </c>
      <c r="AD15" s="396"/>
      <c r="AE15" s="396"/>
      <c r="AF15" s="396"/>
      <c r="AG15" s="397"/>
      <c r="AH15" s="395">
        <v>14060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25642909</v>
      </c>
      <c r="BO15" s="415"/>
      <c r="BP15" s="415"/>
      <c r="BQ15" s="415"/>
      <c r="BR15" s="415"/>
      <c r="BS15" s="415"/>
      <c r="BT15" s="415"/>
      <c r="BU15" s="416"/>
      <c r="BV15" s="414">
        <v>25069775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20.8</v>
      </c>
      <c r="AD16" s="506"/>
      <c r="AE16" s="506"/>
      <c r="AF16" s="506"/>
      <c r="AG16" s="507"/>
      <c r="AH16" s="505">
        <v>23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21056982</v>
      </c>
      <c r="BO16" s="420"/>
      <c r="BP16" s="420"/>
      <c r="BQ16" s="420"/>
      <c r="BR16" s="420"/>
      <c r="BS16" s="420"/>
      <c r="BT16" s="420"/>
      <c r="BU16" s="421"/>
      <c r="BV16" s="419">
        <v>20457196</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51343</v>
      </c>
      <c r="AD17" s="396"/>
      <c r="AE17" s="396"/>
      <c r="AF17" s="396"/>
      <c r="AG17" s="397"/>
      <c r="AH17" s="395">
        <v>46929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33066688</v>
      </c>
      <c r="BO17" s="420"/>
      <c r="BP17" s="420"/>
      <c r="BQ17" s="420"/>
      <c r="BR17" s="420"/>
      <c r="BS17" s="420"/>
      <c r="BT17" s="420"/>
      <c r="BU17" s="421"/>
      <c r="BV17" s="419">
        <v>32316224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18.190000000000001</v>
      </c>
      <c r="M18" s="474"/>
      <c r="N18" s="474"/>
      <c r="O18" s="474"/>
      <c r="P18" s="474"/>
      <c r="Q18" s="474"/>
      <c r="R18" s="475"/>
      <c r="S18" s="475"/>
      <c r="T18" s="475"/>
      <c r="U18" s="475"/>
      <c r="V18" s="476"/>
      <c r="W18" s="490"/>
      <c r="X18" s="491"/>
      <c r="Y18" s="491"/>
      <c r="Z18" s="491"/>
      <c r="AA18" s="491"/>
      <c r="AB18" s="501"/>
      <c r="AC18" s="383">
        <v>79</v>
      </c>
      <c r="AD18" s="384"/>
      <c r="AE18" s="384"/>
      <c r="AF18" s="384"/>
      <c r="AG18" s="477"/>
      <c r="AH18" s="383">
        <v>76.8</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30189426</v>
      </c>
      <c r="BO18" s="420"/>
      <c r="BP18" s="420"/>
      <c r="BQ18" s="420"/>
      <c r="BR18" s="420"/>
      <c r="BS18" s="420"/>
      <c r="BT18" s="420"/>
      <c r="BU18" s="421"/>
      <c r="BV18" s="419">
        <v>29334740</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7746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46957705</v>
      </c>
      <c r="BO19" s="420"/>
      <c r="BP19" s="420"/>
      <c r="BQ19" s="420"/>
      <c r="BR19" s="420"/>
      <c r="BS19" s="420"/>
      <c r="BT19" s="420"/>
      <c r="BU19" s="421"/>
      <c r="BV19" s="419">
        <v>45569725</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64319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22782582</v>
      </c>
      <c r="BO22" s="415"/>
      <c r="BP22" s="415"/>
      <c r="BQ22" s="415"/>
      <c r="BR22" s="415"/>
      <c r="BS22" s="415"/>
      <c r="BT22" s="415"/>
      <c r="BU22" s="416"/>
      <c r="BV22" s="414">
        <v>22141291</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10245997</v>
      </c>
      <c r="BO23" s="420"/>
      <c r="BP23" s="420"/>
      <c r="BQ23" s="420"/>
      <c r="BR23" s="420"/>
      <c r="BS23" s="420"/>
      <c r="BT23" s="420"/>
      <c r="BU23" s="421"/>
      <c r="BV23" s="419">
        <v>9356127</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9700</v>
      </c>
      <c r="R24" s="396"/>
      <c r="S24" s="396"/>
      <c r="T24" s="396"/>
      <c r="U24" s="396"/>
      <c r="V24" s="397"/>
      <c r="W24" s="454"/>
      <c r="X24" s="436"/>
      <c r="Y24" s="437"/>
      <c r="Z24" s="392" t="s">
        <v>162</v>
      </c>
      <c r="AA24" s="393"/>
      <c r="AB24" s="393"/>
      <c r="AC24" s="393"/>
      <c r="AD24" s="393"/>
      <c r="AE24" s="393"/>
      <c r="AF24" s="393"/>
      <c r="AG24" s="394"/>
      <c r="AH24" s="395">
        <v>916</v>
      </c>
      <c r="AI24" s="396"/>
      <c r="AJ24" s="396"/>
      <c r="AK24" s="396"/>
      <c r="AL24" s="397"/>
      <c r="AM24" s="395">
        <v>2821280</v>
      </c>
      <c r="AN24" s="396"/>
      <c r="AO24" s="396"/>
      <c r="AP24" s="396"/>
      <c r="AQ24" s="396"/>
      <c r="AR24" s="397"/>
      <c r="AS24" s="395">
        <v>3080</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22782582</v>
      </c>
      <c r="BO24" s="420"/>
      <c r="BP24" s="420"/>
      <c r="BQ24" s="420"/>
      <c r="BR24" s="420"/>
      <c r="BS24" s="420"/>
      <c r="BT24" s="420"/>
      <c r="BU24" s="421"/>
      <c r="BV24" s="419">
        <v>22141291</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8140</v>
      </c>
      <c r="R25" s="396"/>
      <c r="S25" s="396"/>
      <c r="T25" s="396"/>
      <c r="U25" s="396"/>
      <c r="V25" s="397"/>
      <c r="W25" s="454"/>
      <c r="X25" s="436"/>
      <c r="Y25" s="437"/>
      <c r="Z25" s="392" t="s">
        <v>165</v>
      </c>
      <c r="AA25" s="393"/>
      <c r="AB25" s="393"/>
      <c r="AC25" s="393"/>
      <c r="AD25" s="393"/>
      <c r="AE25" s="393"/>
      <c r="AF25" s="393"/>
      <c r="AG25" s="394"/>
      <c r="AH25" s="395">
        <v>152</v>
      </c>
      <c r="AI25" s="396"/>
      <c r="AJ25" s="396"/>
      <c r="AK25" s="396"/>
      <c r="AL25" s="397"/>
      <c r="AM25" s="395">
        <v>455696</v>
      </c>
      <c r="AN25" s="396"/>
      <c r="AO25" s="396"/>
      <c r="AP25" s="396"/>
      <c r="AQ25" s="396"/>
      <c r="AR25" s="397"/>
      <c r="AS25" s="395">
        <v>2998</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11584312</v>
      </c>
      <c r="BO25" s="415"/>
      <c r="BP25" s="415"/>
      <c r="BQ25" s="415"/>
      <c r="BR25" s="415"/>
      <c r="BS25" s="415"/>
      <c r="BT25" s="415"/>
      <c r="BU25" s="416"/>
      <c r="BV25" s="414">
        <v>13363434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7460</v>
      </c>
      <c r="R26" s="396"/>
      <c r="S26" s="396"/>
      <c r="T26" s="396"/>
      <c r="U26" s="396"/>
      <c r="V26" s="397"/>
      <c r="W26" s="454"/>
      <c r="X26" s="436"/>
      <c r="Y26" s="437"/>
      <c r="Z26" s="392" t="s">
        <v>168</v>
      </c>
      <c r="AA26" s="430"/>
      <c r="AB26" s="430"/>
      <c r="AC26" s="430"/>
      <c r="AD26" s="430"/>
      <c r="AE26" s="430"/>
      <c r="AF26" s="430"/>
      <c r="AG26" s="431"/>
      <c r="AH26" s="395">
        <v>17</v>
      </c>
      <c r="AI26" s="396"/>
      <c r="AJ26" s="396"/>
      <c r="AK26" s="396"/>
      <c r="AL26" s="397"/>
      <c r="AM26" s="395">
        <v>53414</v>
      </c>
      <c r="AN26" s="396"/>
      <c r="AO26" s="396"/>
      <c r="AP26" s="396"/>
      <c r="AQ26" s="396"/>
      <c r="AR26" s="397"/>
      <c r="AS26" s="395">
        <v>3142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v>900000</v>
      </c>
      <c r="BO26" s="420"/>
      <c r="BP26" s="420"/>
      <c r="BQ26" s="420"/>
      <c r="BR26" s="420"/>
      <c r="BS26" s="420"/>
      <c r="BT26" s="420"/>
      <c r="BU26" s="421"/>
      <c r="BV26" s="419">
        <v>600000</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5400</v>
      </c>
      <c r="R27" s="396"/>
      <c r="S27" s="396"/>
      <c r="T27" s="396"/>
      <c r="U27" s="396"/>
      <c r="V27" s="397"/>
      <c r="W27" s="454"/>
      <c r="X27" s="436"/>
      <c r="Y27" s="437"/>
      <c r="Z27" s="392" t="s">
        <v>171</v>
      </c>
      <c r="AA27" s="393"/>
      <c r="AB27" s="393"/>
      <c r="AC27" s="393"/>
      <c r="AD27" s="393"/>
      <c r="AE27" s="393"/>
      <c r="AF27" s="393"/>
      <c r="AG27" s="394"/>
      <c r="AH27" s="395">
        <v>16</v>
      </c>
      <c r="AI27" s="396"/>
      <c r="AJ27" s="396"/>
      <c r="AK27" s="396"/>
      <c r="AL27" s="397"/>
      <c r="AM27" s="395">
        <v>62672</v>
      </c>
      <c r="AN27" s="396"/>
      <c r="AO27" s="396"/>
      <c r="AP27" s="396"/>
      <c r="AQ27" s="396"/>
      <c r="AR27" s="397"/>
      <c r="AS27" s="395">
        <v>3917</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2626024</v>
      </c>
      <c r="BO27" s="423"/>
      <c r="BP27" s="423"/>
      <c r="BQ27" s="423"/>
      <c r="BR27" s="423"/>
      <c r="BS27" s="423"/>
      <c r="BT27" s="423"/>
      <c r="BU27" s="424"/>
      <c r="BV27" s="422">
        <v>2625311</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4900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8274399</v>
      </c>
      <c r="BO28" s="415"/>
      <c r="BP28" s="415"/>
      <c r="BQ28" s="415"/>
      <c r="BR28" s="415"/>
      <c r="BS28" s="415"/>
      <c r="BT28" s="415"/>
      <c r="BU28" s="416"/>
      <c r="BV28" s="414">
        <v>7397624</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24</v>
      </c>
      <c r="M29" s="396"/>
      <c r="N29" s="396"/>
      <c r="O29" s="396"/>
      <c r="P29" s="397"/>
      <c r="Q29" s="395">
        <v>4500</v>
      </c>
      <c r="R29" s="396"/>
      <c r="S29" s="396"/>
      <c r="T29" s="396"/>
      <c r="U29" s="396"/>
      <c r="V29" s="397"/>
      <c r="W29" s="455"/>
      <c r="X29" s="456"/>
      <c r="Y29" s="457"/>
      <c r="Z29" s="392" t="s">
        <v>177</v>
      </c>
      <c r="AA29" s="393"/>
      <c r="AB29" s="393"/>
      <c r="AC29" s="393"/>
      <c r="AD29" s="393"/>
      <c r="AE29" s="393"/>
      <c r="AF29" s="393"/>
      <c r="AG29" s="394"/>
      <c r="AH29" s="395">
        <v>932</v>
      </c>
      <c r="AI29" s="396"/>
      <c r="AJ29" s="396"/>
      <c r="AK29" s="396"/>
      <c r="AL29" s="397"/>
      <c r="AM29" s="395">
        <v>2883952</v>
      </c>
      <c r="AN29" s="396"/>
      <c r="AO29" s="396"/>
      <c r="AP29" s="396"/>
      <c r="AQ29" s="396"/>
      <c r="AR29" s="397"/>
      <c r="AS29" s="395">
        <v>3094</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t="s">
        <v>122</v>
      </c>
      <c r="BO29" s="420"/>
      <c r="BP29" s="420"/>
      <c r="BQ29" s="420"/>
      <c r="BR29" s="420"/>
      <c r="BS29" s="420"/>
      <c r="BT29" s="420"/>
      <c r="BU29" s="421"/>
      <c r="BV29" s="419" t="s">
        <v>122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99</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8115765</v>
      </c>
      <c r="BO30" s="423"/>
      <c r="BP30" s="423"/>
      <c r="BQ30" s="423"/>
      <c r="BR30" s="423"/>
      <c r="BS30" s="423"/>
      <c r="BT30" s="423"/>
      <c r="BU30" s="424"/>
      <c r="BV30" s="422">
        <v>8401350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7</v>
      </c>
      <c r="V34" s="367"/>
      <c r="W34" s="368" t="str">
        <f>IF('各会計、関係団体の財政状況及び健全化判断比率'!B28="","",'各会計、関係団体の財政状況及び健全化判断比率'!B28)</f>
        <v>国民健康保険</v>
      </c>
      <c r="X34" s="368"/>
      <c r="Y34" s="368"/>
      <c r="Z34" s="368"/>
      <c r="AA34" s="368"/>
      <c r="AB34" s="368"/>
      <c r="AC34" s="368"/>
      <c r="AD34" s="368"/>
      <c r="AE34" s="368"/>
      <c r="AF34" s="368"/>
      <c r="AG34" s="368"/>
      <c r="AH34" s="368"/>
      <c r="AI34" s="368"/>
      <c r="AJ34" s="368"/>
      <c r="AK34" s="368"/>
      <c r="AL34" s="169"/>
      <c r="AM34" s="367">
        <f>IF(AO34="","",MAX(C34:D43,U34:V43)+1)</f>
        <v>12</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市民医療センター</v>
      </c>
      <c r="F35" s="368"/>
      <c r="G35" s="368"/>
      <c r="H35" s="368"/>
      <c r="I35" s="368"/>
      <c r="J35" s="368"/>
      <c r="K35" s="368"/>
      <c r="L35" s="368"/>
      <c r="M35" s="368"/>
      <c r="N35" s="368"/>
      <c r="O35" s="368"/>
      <c r="P35" s="368"/>
      <c r="Q35" s="368"/>
      <c r="R35" s="368"/>
      <c r="S35" s="368"/>
      <c r="T35" s="169"/>
      <c r="U35" s="367">
        <f>IF(W35="","",U34+1)</f>
        <v>8</v>
      </c>
      <c r="V35" s="367"/>
      <c r="W35" s="368" t="str">
        <f>IF('各会計、関係団体の財政状況及び健全化判断比率'!B29="","",'各会計、関係団体の財政状況及び健全化判断比率'!B29)</f>
        <v>介護保険</v>
      </c>
      <c r="X35" s="368"/>
      <c r="Y35" s="368"/>
      <c r="Z35" s="368"/>
      <c r="AA35" s="368"/>
      <c r="AB35" s="368"/>
      <c r="AC35" s="368"/>
      <c r="AD35" s="368"/>
      <c r="AE35" s="368"/>
      <c r="AF35" s="368"/>
      <c r="AG35" s="368"/>
      <c r="AH35" s="368"/>
      <c r="AI35" s="368"/>
      <c r="AJ35" s="368"/>
      <c r="AK35" s="368"/>
      <c r="AL35" s="169"/>
      <c r="AM35" s="367">
        <f t="shared" ref="AM35:AM43" si="0">IF(AO35="","",AM34+1)</f>
        <v>13</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海外留学奨学事業</v>
      </c>
      <c r="F36" s="368"/>
      <c r="G36" s="368"/>
      <c r="H36" s="368"/>
      <c r="I36" s="368"/>
      <c r="J36" s="368"/>
      <c r="K36" s="368"/>
      <c r="L36" s="368"/>
      <c r="M36" s="368"/>
      <c r="N36" s="368"/>
      <c r="O36" s="368"/>
      <c r="P36" s="368"/>
      <c r="Q36" s="368"/>
      <c r="R36" s="368"/>
      <c r="S36" s="368"/>
      <c r="T36" s="169"/>
      <c r="U36" s="367">
        <f t="shared" ref="U36:U43" si="4">IF(W36="","",U35+1)</f>
        <v>9</v>
      </c>
      <c r="V36" s="367"/>
      <c r="W36" s="368" t="str">
        <f>IF('各会計、関係団体の財政状況及び健全化判断比率'!B30="","",'各会計、関係団体の財政状況及び健全化判断比率'!B30)</f>
        <v>後期高齢者医療</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火災共済事業</v>
      </c>
      <c r="F37" s="368"/>
      <c r="G37" s="368"/>
      <c r="H37" s="368"/>
      <c r="I37" s="368"/>
      <c r="J37" s="368"/>
      <c r="K37" s="368"/>
      <c r="L37" s="368"/>
      <c r="M37" s="368"/>
      <c r="N37" s="368"/>
      <c r="O37" s="368"/>
      <c r="P37" s="368"/>
      <c r="Q37" s="368"/>
      <c r="R37" s="368"/>
      <c r="S37" s="368"/>
      <c r="T37" s="169"/>
      <c r="U37" s="367">
        <f t="shared" si="4"/>
        <v>10</v>
      </c>
      <c r="V37" s="367"/>
      <c r="W37" s="368" t="str">
        <f>IF('各会計、関係団体の財政状況及び健全化判断比率'!B31="","",'各会計、関係団体の財政状況及び健全化判断比率'!B31)</f>
        <v>在宅介護支援事業</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新曽第一土地区画整理事業</v>
      </c>
      <c r="F38" s="368"/>
      <c r="G38" s="368"/>
      <c r="H38" s="368"/>
      <c r="I38" s="368"/>
      <c r="J38" s="368"/>
      <c r="K38" s="368"/>
      <c r="L38" s="368"/>
      <c r="M38" s="368"/>
      <c r="N38" s="368"/>
      <c r="O38" s="368"/>
      <c r="P38" s="368"/>
      <c r="Q38" s="368"/>
      <c r="R38" s="368"/>
      <c r="S38" s="368"/>
      <c r="T38" s="169"/>
      <c r="U38" s="367">
        <f t="shared" si="4"/>
        <v>11</v>
      </c>
      <c r="V38" s="367"/>
      <c r="W38" s="368" t="str">
        <f>IF('各会計、関係団体の財政状況及び健全化判断比率'!B32="","",'各会計、関係団体の財政状況及び健全化判断比率'!B32)</f>
        <v>交通災害共済事業</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f t="shared" si="5"/>
        <v>6</v>
      </c>
      <c r="D39" s="367"/>
      <c r="E39" s="368" t="str">
        <f>IF('各会計、関係団体の財政状況及び健全化判断比率'!B12="","",'各会計、関係団体の財政状況及び健全化判断比率'!B12)</f>
        <v>新曽第二土地区画整理事業</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laf016zKhXIvkH01pBa1b8UO6gviqy94i/OE83d+zjkw5HMUDVntOtV1j79gCFDRW3/BWb4E4lk3Vg2AvB5GDg==" saltValue="fpTeTCg4R0kze9CSRyVf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P34" sqref="P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536</v>
      </c>
      <c r="D34" s="1151"/>
      <c r="E34" s="1152"/>
      <c r="F34" s="32">
        <v>12.14</v>
      </c>
      <c r="G34" s="33">
        <v>13.51</v>
      </c>
      <c r="H34" s="33">
        <v>13.14</v>
      </c>
      <c r="I34" s="33">
        <v>10.09</v>
      </c>
      <c r="J34" s="34">
        <v>13.23</v>
      </c>
      <c r="K34" s="22"/>
      <c r="L34" s="22"/>
      <c r="M34" s="22"/>
      <c r="N34" s="22"/>
      <c r="O34" s="22"/>
      <c r="P34" s="22"/>
    </row>
    <row r="35" spans="1:16" ht="39" customHeight="1" x14ac:dyDescent="0.2">
      <c r="A35" s="22"/>
      <c r="B35" s="35"/>
      <c r="C35" s="1145" t="s">
        <v>537</v>
      </c>
      <c r="D35" s="1146"/>
      <c r="E35" s="1147"/>
      <c r="F35" s="36">
        <v>2.77</v>
      </c>
      <c r="G35" s="37">
        <v>4.74</v>
      </c>
      <c r="H35" s="37">
        <v>6.84</v>
      </c>
      <c r="I35" s="37">
        <v>6.78</v>
      </c>
      <c r="J35" s="38">
        <v>5.89</v>
      </c>
      <c r="K35" s="22"/>
      <c r="L35" s="22"/>
      <c r="M35" s="22"/>
      <c r="N35" s="22"/>
      <c r="O35" s="22"/>
      <c r="P35" s="22"/>
    </row>
    <row r="36" spans="1:16" ht="39" customHeight="1" x14ac:dyDescent="0.2">
      <c r="A36" s="22"/>
      <c r="B36" s="35"/>
      <c r="C36" s="1145" t="s">
        <v>538</v>
      </c>
      <c r="D36" s="1146"/>
      <c r="E36" s="1147"/>
      <c r="F36" s="36">
        <v>2.58</v>
      </c>
      <c r="G36" s="37">
        <v>3.05</v>
      </c>
      <c r="H36" s="37">
        <v>2.68</v>
      </c>
      <c r="I36" s="37">
        <v>4.5599999999999996</v>
      </c>
      <c r="J36" s="38">
        <v>5.61</v>
      </c>
      <c r="K36" s="22"/>
      <c r="L36" s="22"/>
      <c r="M36" s="22"/>
      <c r="N36" s="22"/>
      <c r="O36" s="22"/>
      <c r="P36" s="22"/>
    </row>
    <row r="37" spans="1:16" ht="39" customHeight="1" x14ac:dyDescent="0.2">
      <c r="A37" s="22"/>
      <c r="B37" s="35"/>
      <c r="C37" s="1145" t="s">
        <v>539</v>
      </c>
      <c r="D37" s="1146"/>
      <c r="E37" s="1147"/>
      <c r="F37" s="36">
        <v>0.9</v>
      </c>
      <c r="G37" s="37">
        <v>0.79</v>
      </c>
      <c r="H37" s="37">
        <v>0.98</v>
      </c>
      <c r="I37" s="37">
        <v>1.1200000000000001</v>
      </c>
      <c r="J37" s="38">
        <v>0.96</v>
      </c>
      <c r="K37" s="22"/>
      <c r="L37" s="22"/>
      <c r="M37" s="22"/>
      <c r="N37" s="22"/>
      <c r="O37" s="22"/>
      <c r="P37" s="22"/>
    </row>
    <row r="38" spans="1:16" ht="39" customHeight="1" x14ac:dyDescent="0.2">
      <c r="A38" s="22"/>
      <c r="B38" s="35"/>
      <c r="C38" s="1145" t="s">
        <v>540</v>
      </c>
      <c r="D38" s="1146"/>
      <c r="E38" s="1147"/>
      <c r="F38" s="36">
        <v>0.33</v>
      </c>
      <c r="G38" s="37">
        <v>0.28000000000000003</v>
      </c>
      <c r="H38" s="37">
        <v>0.36</v>
      </c>
      <c r="I38" s="37">
        <v>0.52</v>
      </c>
      <c r="J38" s="38">
        <v>0.32</v>
      </c>
      <c r="K38" s="22"/>
      <c r="L38" s="22"/>
      <c r="M38" s="22"/>
      <c r="N38" s="22"/>
      <c r="O38" s="22"/>
      <c r="P38" s="22"/>
    </row>
    <row r="39" spans="1:16" ht="39" customHeight="1" x14ac:dyDescent="0.2">
      <c r="A39" s="22"/>
      <c r="B39" s="35"/>
      <c r="C39" s="1145" t="s">
        <v>541</v>
      </c>
      <c r="D39" s="1146"/>
      <c r="E39" s="1147"/>
      <c r="F39" s="36">
        <v>0.54</v>
      </c>
      <c r="G39" s="37">
        <v>1.64</v>
      </c>
      <c r="H39" s="37">
        <v>1.43</v>
      </c>
      <c r="I39" s="37">
        <v>1.07</v>
      </c>
      <c r="J39" s="38">
        <v>0.21</v>
      </c>
      <c r="K39" s="22"/>
      <c r="L39" s="22"/>
      <c r="M39" s="22"/>
      <c r="N39" s="22"/>
      <c r="O39" s="22"/>
      <c r="P39" s="22"/>
    </row>
    <row r="40" spans="1:16" ht="39" customHeight="1" x14ac:dyDescent="0.2">
      <c r="A40" s="22"/>
      <c r="B40" s="35"/>
      <c r="C40" s="1145" t="s">
        <v>542</v>
      </c>
      <c r="D40" s="1146"/>
      <c r="E40" s="1147"/>
      <c r="F40" s="36">
        <v>0.33</v>
      </c>
      <c r="G40" s="37">
        <v>0.35</v>
      </c>
      <c r="H40" s="37">
        <v>0.42</v>
      </c>
      <c r="I40" s="37">
        <v>0.52</v>
      </c>
      <c r="J40" s="38">
        <v>0.16</v>
      </c>
      <c r="K40" s="22"/>
      <c r="L40" s="22"/>
      <c r="M40" s="22"/>
      <c r="N40" s="22"/>
      <c r="O40" s="22"/>
      <c r="P40" s="22"/>
    </row>
    <row r="41" spans="1:16" ht="39" customHeight="1" x14ac:dyDescent="0.2">
      <c r="A41" s="22"/>
      <c r="B41" s="35"/>
      <c r="C41" s="1145" t="s">
        <v>543</v>
      </c>
      <c r="D41" s="1146"/>
      <c r="E41" s="1147"/>
      <c r="F41" s="36">
        <v>0.28999999999999998</v>
      </c>
      <c r="G41" s="37">
        <v>0.39</v>
      </c>
      <c r="H41" s="37">
        <v>0.31</v>
      </c>
      <c r="I41" s="37">
        <v>0.16</v>
      </c>
      <c r="J41" s="38">
        <v>7.0000000000000007E-2</v>
      </c>
      <c r="K41" s="22"/>
      <c r="L41" s="22"/>
      <c r="M41" s="22"/>
      <c r="N41" s="22"/>
      <c r="O41" s="22"/>
      <c r="P41" s="22"/>
    </row>
    <row r="42" spans="1:16" ht="39" customHeight="1" x14ac:dyDescent="0.2">
      <c r="A42" s="22"/>
      <c r="B42" s="39"/>
      <c r="C42" s="1145" t="s">
        <v>544</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545</v>
      </c>
      <c r="D43" s="1149"/>
      <c r="E43" s="1150"/>
      <c r="F43" s="41">
        <v>0.11</v>
      </c>
      <c r="G43" s="42">
        <v>0.13</v>
      </c>
      <c r="H43" s="42">
        <v>0.08</v>
      </c>
      <c r="I43" s="42">
        <v>0.09</v>
      </c>
      <c r="J43" s="43">
        <v>0.08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H+e7JpMXFi4zoMSQ4Wd9qy3sGLzyBIgVDbBImNAjcEMsPoeMGnt0wvN/5SDtbwysf3qcSdY2GSJuGvtJ9wpMQ==" saltValue="gSi7emltf0f1kOTT2kbb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7"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3600</v>
      </c>
      <c r="L45" s="60">
        <v>3830</v>
      </c>
      <c r="M45" s="60">
        <v>3561</v>
      </c>
      <c r="N45" s="60">
        <v>3405</v>
      </c>
      <c r="O45" s="61">
        <v>3473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2">
      <c r="A48" s="48"/>
      <c r="B48" s="1178"/>
      <c r="C48" s="1179"/>
      <c r="D48" s="62"/>
      <c r="E48" s="1155" t="s">
        <v>13</v>
      </c>
      <c r="F48" s="1155"/>
      <c r="G48" s="1155"/>
      <c r="H48" s="1155"/>
      <c r="I48" s="1155"/>
      <c r="J48" s="1156"/>
      <c r="K48" s="63">
        <v>429</v>
      </c>
      <c r="L48" s="64">
        <v>408</v>
      </c>
      <c r="M48" s="64">
        <v>396</v>
      </c>
      <c r="N48" s="64">
        <v>395</v>
      </c>
      <c r="O48" s="65">
        <v>404</v>
      </c>
      <c r="P48" s="48"/>
      <c r="Q48" s="48"/>
      <c r="R48" s="48"/>
      <c r="S48" s="48"/>
      <c r="T48" s="48"/>
      <c r="U48" s="48"/>
    </row>
    <row r="49" spans="1:21" ht="30.75" customHeight="1" x14ac:dyDescent="0.2">
      <c r="A49" s="48"/>
      <c r="B49" s="1178"/>
      <c r="C49" s="1179"/>
      <c r="D49" s="62"/>
      <c r="E49" s="1155" t="s">
        <v>14</v>
      </c>
      <c r="F49" s="1155"/>
      <c r="G49" s="1155"/>
      <c r="H49" s="1155"/>
      <c r="I49" s="1155"/>
      <c r="J49" s="1156"/>
      <c r="K49" s="63">
        <v>23</v>
      </c>
      <c r="L49" s="64">
        <v>23</v>
      </c>
      <c r="M49" s="64">
        <v>65</v>
      </c>
      <c r="N49" s="64">
        <v>89</v>
      </c>
      <c r="O49" s="65">
        <v>96</v>
      </c>
      <c r="P49" s="48"/>
      <c r="Q49" s="48"/>
      <c r="R49" s="48"/>
      <c r="S49" s="48"/>
      <c r="T49" s="48"/>
      <c r="U49" s="48"/>
    </row>
    <row r="50" spans="1:21" ht="30.75" customHeight="1" x14ac:dyDescent="0.2">
      <c r="A50" s="48"/>
      <c r="B50" s="1178"/>
      <c r="C50" s="1179"/>
      <c r="D50" s="62"/>
      <c r="E50" s="1155" t="s">
        <v>15</v>
      </c>
      <c r="F50" s="1155"/>
      <c r="G50" s="1155"/>
      <c r="H50" s="1155"/>
      <c r="I50" s="1155"/>
      <c r="J50" s="1156"/>
      <c r="K50" s="63">
        <v>117</v>
      </c>
      <c r="L50" s="64">
        <v>30</v>
      </c>
      <c r="M50" s="64">
        <v>74</v>
      </c>
      <c r="N50" s="64">
        <v>32</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1766</v>
      </c>
      <c r="L52" s="64">
        <v>1775</v>
      </c>
      <c r="M52" s="64">
        <v>1645</v>
      </c>
      <c r="N52" s="64">
        <v>1556</v>
      </c>
      <c r="O52" s="65">
        <v>1471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2403</v>
      </c>
      <c r="L53" s="69">
        <v>2516</v>
      </c>
      <c r="M53" s="69">
        <v>2451</v>
      </c>
      <c r="N53" s="69">
        <v>2365</v>
      </c>
      <c r="O53" s="70">
        <v>2502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OIr6XYloxBsLz+X7cXmB98soj34KrBYvJurXPhWb5+/VVtnu/tUZEFHvmh4F5uwU5KGRBNSp4VEIsC5CUTbiA==" saltValue="hCPp183MlPqqv3Nbrpn3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1"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43">
        <v>28596</v>
      </c>
      <c r="J41" s="344">
        <v>25479</v>
      </c>
      <c r="K41" s="344">
        <v>25096</v>
      </c>
      <c r="L41" s="344">
        <v>23772</v>
      </c>
      <c r="M41" s="345">
        <v>24360</v>
      </c>
    </row>
    <row r="42" spans="2:13" ht="27.75" customHeight="1" x14ac:dyDescent="0.2">
      <c r="B42" s="1186"/>
      <c r="C42" s="1187"/>
      <c r="D42" s="106"/>
      <c r="E42" s="1190" t="s">
        <v>32</v>
      </c>
      <c r="F42" s="1190"/>
      <c r="G42" s="1190"/>
      <c r="H42" s="1191"/>
      <c r="I42" s="346">
        <v>4314</v>
      </c>
      <c r="J42" s="347">
        <v>4350</v>
      </c>
      <c r="K42" s="347">
        <v>4249</v>
      </c>
      <c r="L42" s="347">
        <v>4181</v>
      </c>
      <c r="M42" s="348">
        <v>4181</v>
      </c>
    </row>
    <row r="43" spans="2:13" ht="27.75" customHeight="1" x14ac:dyDescent="0.2">
      <c r="B43" s="1186"/>
      <c r="C43" s="1187"/>
      <c r="D43" s="106"/>
      <c r="E43" s="1190" t="s">
        <v>33</v>
      </c>
      <c r="F43" s="1190"/>
      <c r="G43" s="1190"/>
      <c r="H43" s="1191"/>
      <c r="I43" s="346">
        <v>5701</v>
      </c>
      <c r="J43" s="347">
        <v>6118</v>
      </c>
      <c r="K43" s="347">
        <v>6545</v>
      </c>
      <c r="L43" s="347">
        <v>7365</v>
      </c>
      <c r="M43" s="348">
        <v>8874</v>
      </c>
    </row>
    <row r="44" spans="2:13" ht="27.75" customHeight="1" x14ac:dyDescent="0.2">
      <c r="B44" s="1186"/>
      <c r="C44" s="1187"/>
      <c r="D44" s="106"/>
      <c r="E44" s="1190" t="s">
        <v>34</v>
      </c>
      <c r="F44" s="1190"/>
      <c r="G44" s="1190"/>
      <c r="H44" s="1191"/>
      <c r="I44" s="346">
        <v>912</v>
      </c>
      <c r="J44" s="347">
        <v>1213</v>
      </c>
      <c r="K44" s="347">
        <v>1154</v>
      </c>
      <c r="L44" s="347">
        <v>1016</v>
      </c>
      <c r="M44" s="348">
        <v>871</v>
      </c>
    </row>
    <row r="45" spans="2:13" ht="27.75" customHeight="1" x14ac:dyDescent="0.2">
      <c r="B45" s="1186"/>
      <c r="C45" s="1187"/>
      <c r="D45" s="106"/>
      <c r="E45" s="1190" t="s">
        <v>35</v>
      </c>
      <c r="F45" s="1190"/>
      <c r="G45" s="1190"/>
      <c r="H45" s="1191"/>
      <c r="I45" s="346">
        <v>6003</v>
      </c>
      <c r="J45" s="347">
        <v>6279</v>
      </c>
      <c r="K45" s="347">
        <v>5971</v>
      </c>
      <c r="L45" s="347">
        <v>5807</v>
      </c>
      <c r="M45" s="348">
        <v>5976</v>
      </c>
    </row>
    <row r="46" spans="2:13" ht="27.75" customHeight="1" x14ac:dyDescent="0.2">
      <c r="B46" s="1186"/>
      <c r="C46" s="1187"/>
      <c r="D46" s="107"/>
      <c r="E46" s="1190" t="s">
        <v>36</v>
      </c>
      <c r="F46" s="1190"/>
      <c r="G46" s="1190"/>
      <c r="H46" s="1191"/>
      <c r="I46" s="346" t="s">
        <v>492</v>
      </c>
      <c r="J46" s="347" t="s">
        <v>492</v>
      </c>
      <c r="K46" s="347">
        <v>0</v>
      </c>
      <c r="L46" s="347" t="s">
        <v>492</v>
      </c>
      <c r="M46" s="348" t="s">
        <v>492</v>
      </c>
    </row>
    <row r="47" spans="2:13" ht="27.75" customHeight="1" x14ac:dyDescent="0.2">
      <c r="B47" s="1186"/>
      <c r="C47" s="1187"/>
      <c r="D47" s="108"/>
      <c r="E47" s="1200" t="s">
        <v>37</v>
      </c>
      <c r="F47" s="1201"/>
      <c r="G47" s="1201"/>
      <c r="H47" s="1202"/>
      <c r="I47" s="346" t="s">
        <v>492</v>
      </c>
      <c r="J47" s="347" t="s">
        <v>492</v>
      </c>
      <c r="K47" s="347" t="s">
        <v>492</v>
      </c>
      <c r="L47" s="347" t="s">
        <v>492</v>
      </c>
      <c r="M47" s="348" t="s">
        <v>492</v>
      </c>
    </row>
    <row r="48" spans="2:13" ht="27.75" customHeight="1" x14ac:dyDescent="0.2">
      <c r="B48" s="1186"/>
      <c r="C48" s="1187"/>
      <c r="D48" s="106"/>
      <c r="E48" s="1190" t="s">
        <v>38</v>
      </c>
      <c r="F48" s="1190"/>
      <c r="G48" s="1190"/>
      <c r="H48" s="1191"/>
      <c r="I48" s="346" t="s">
        <v>492</v>
      </c>
      <c r="J48" s="347" t="s">
        <v>492</v>
      </c>
      <c r="K48" s="347" t="s">
        <v>492</v>
      </c>
      <c r="L48" s="347" t="s">
        <v>492</v>
      </c>
      <c r="M48" s="348" t="s">
        <v>492</v>
      </c>
    </row>
    <row r="49" spans="2:13" ht="27.75" customHeight="1" x14ac:dyDescent="0.2">
      <c r="B49" s="1188"/>
      <c r="C49" s="1189"/>
      <c r="D49" s="106"/>
      <c r="E49" s="1190" t="s">
        <v>39</v>
      </c>
      <c r="F49" s="1190"/>
      <c r="G49" s="1190"/>
      <c r="H49" s="1191"/>
      <c r="I49" s="346" t="s">
        <v>492</v>
      </c>
      <c r="J49" s="347" t="s">
        <v>492</v>
      </c>
      <c r="K49" s="347" t="s">
        <v>492</v>
      </c>
      <c r="L49" s="347" t="s">
        <v>492</v>
      </c>
      <c r="M49" s="348" t="s">
        <v>492</v>
      </c>
    </row>
    <row r="50" spans="2:13" ht="27.75" customHeight="1" x14ac:dyDescent="0.2">
      <c r="B50" s="1184" t="s">
        <v>40</v>
      </c>
      <c r="C50" s="1185"/>
      <c r="D50" s="109"/>
      <c r="E50" s="1190" t="s">
        <v>41</v>
      </c>
      <c r="F50" s="1190"/>
      <c r="G50" s="1190"/>
      <c r="H50" s="1191"/>
      <c r="I50" s="346">
        <v>15288</v>
      </c>
      <c r="J50" s="347">
        <v>15167</v>
      </c>
      <c r="K50" s="347">
        <v>16540</v>
      </c>
      <c r="L50" s="347">
        <v>17088</v>
      </c>
      <c r="M50" s="348">
        <v>17588</v>
      </c>
    </row>
    <row r="51" spans="2:13" ht="27.75" customHeight="1" x14ac:dyDescent="0.2">
      <c r="B51" s="1186"/>
      <c r="C51" s="1187"/>
      <c r="D51" s="106"/>
      <c r="E51" s="1190" t="s">
        <v>42</v>
      </c>
      <c r="F51" s="1190"/>
      <c r="G51" s="1190"/>
      <c r="H51" s="1191"/>
      <c r="I51" s="346">
        <v>8921</v>
      </c>
      <c r="J51" s="347">
        <v>9498</v>
      </c>
      <c r="K51" s="347">
        <v>9524</v>
      </c>
      <c r="L51" s="347">
        <v>9096</v>
      </c>
      <c r="M51" s="348">
        <v>8832</v>
      </c>
    </row>
    <row r="52" spans="2:13" ht="27.75" customHeight="1" x14ac:dyDescent="0.2">
      <c r="B52" s="1188"/>
      <c r="C52" s="1189"/>
      <c r="D52" s="106"/>
      <c r="E52" s="1190" t="s">
        <v>43</v>
      </c>
      <c r="F52" s="1190"/>
      <c r="G52" s="1190"/>
      <c r="H52" s="1191"/>
      <c r="I52" s="346">
        <v>11767</v>
      </c>
      <c r="J52" s="347">
        <v>11394</v>
      </c>
      <c r="K52" s="347">
        <v>10948</v>
      </c>
      <c r="L52" s="347">
        <v>10291</v>
      </c>
      <c r="M52" s="348">
        <v>10446</v>
      </c>
    </row>
    <row r="53" spans="2:13" ht="27.75" customHeight="1" thickBot="1" x14ac:dyDescent="0.25">
      <c r="B53" s="1192" t="s">
        <v>19</v>
      </c>
      <c r="C53" s="1193"/>
      <c r="D53" s="110"/>
      <c r="E53" s="1194" t="s">
        <v>44</v>
      </c>
      <c r="F53" s="1194"/>
      <c r="G53" s="1194"/>
      <c r="H53" s="1195"/>
      <c r="I53" s="349">
        <v>9550</v>
      </c>
      <c r="J53" s="350">
        <v>7379</v>
      </c>
      <c r="K53" s="350">
        <v>6004</v>
      </c>
      <c r="L53" s="350">
        <v>5666</v>
      </c>
      <c r="M53" s="351">
        <v>7394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a8jIKMipxqDbe37OtQJAtu6Pe8vIAmkdJ7dFyFDFD7MRh7xB/Q4DT99BhLrDiMV4rTFq6iz9jGtuUMkwnhqrA==" saltValue="anyAyxhbA8LgTjlZTOJW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7391</v>
      </c>
      <c r="G55" s="352">
        <v>7398</v>
      </c>
      <c r="H55" s="353">
        <v>8274</v>
      </c>
    </row>
    <row r="56" spans="2:8" ht="52.5" customHeight="1" x14ac:dyDescent="0.2">
      <c r="B56" s="122"/>
      <c r="C56" s="1213" t="s">
        <v>47</v>
      </c>
      <c r="D56" s="1213"/>
      <c r="E56" s="1214"/>
      <c r="F56" s="354" t="s">
        <v>492</v>
      </c>
      <c r="G56" s="354" t="s">
        <v>492</v>
      </c>
      <c r="H56" s="355" t="s">
        <v>492</v>
      </c>
    </row>
    <row r="57" spans="2:8" ht="53.25" customHeight="1" x14ac:dyDescent="0.2">
      <c r="B57" s="122"/>
      <c r="C57" s="1215" t="s">
        <v>48</v>
      </c>
      <c r="D57" s="1215"/>
      <c r="E57" s="1216"/>
      <c r="F57" s="356">
        <v>8147</v>
      </c>
      <c r="G57" s="356">
        <v>8401</v>
      </c>
      <c r="H57" s="357">
        <v>8116</v>
      </c>
    </row>
    <row r="58" spans="2:8" ht="45.75" customHeight="1" x14ac:dyDescent="0.2">
      <c r="B58" s="123"/>
      <c r="C58" s="1203" t="s">
        <v>551</v>
      </c>
      <c r="D58" s="1204"/>
      <c r="E58" s="1205"/>
      <c r="F58" s="358">
        <v>5554</v>
      </c>
      <c r="G58" s="358">
        <v>5774</v>
      </c>
      <c r="H58" s="359">
        <v>5593</v>
      </c>
    </row>
    <row r="59" spans="2:8" ht="45.75" customHeight="1" x14ac:dyDescent="0.2">
      <c r="B59" s="123"/>
      <c r="C59" s="1203" t="s">
        <v>552</v>
      </c>
      <c r="D59" s="1204"/>
      <c r="E59" s="1205"/>
      <c r="F59" s="358">
        <v>1079</v>
      </c>
      <c r="G59" s="358">
        <v>1149</v>
      </c>
      <c r="H59" s="359">
        <v>1150</v>
      </c>
    </row>
    <row r="60" spans="2:8" ht="45.75" customHeight="1" x14ac:dyDescent="0.2">
      <c r="B60" s="123"/>
      <c r="C60" s="1203" t="s">
        <v>553</v>
      </c>
      <c r="D60" s="1204"/>
      <c r="E60" s="1205"/>
      <c r="F60" s="358">
        <v>983</v>
      </c>
      <c r="G60" s="358">
        <v>983</v>
      </c>
      <c r="H60" s="359">
        <v>904</v>
      </c>
    </row>
    <row r="61" spans="2:8" ht="45.75" customHeight="1" x14ac:dyDescent="0.2">
      <c r="B61" s="123"/>
      <c r="C61" s="1203" t="s">
        <v>554</v>
      </c>
      <c r="D61" s="1204"/>
      <c r="E61" s="1205"/>
      <c r="F61" s="358">
        <v>194</v>
      </c>
      <c r="G61" s="358">
        <v>192</v>
      </c>
      <c r="H61" s="359">
        <v>188</v>
      </c>
    </row>
    <row r="62" spans="2:8" ht="45.75" customHeight="1" thickBot="1" x14ac:dyDescent="0.25">
      <c r="B62" s="124"/>
      <c r="C62" s="1206" t="s">
        <v>555</v>
      </c>
      <c r="D62" s="1207"/>
      <c r="E62" s="1208"/>
      <c r="F62" s="360">
        <v>151</v>
      </c>
      <c r="G62" s="360">
        <v>129</v>
      </c>
      <c r="H62" s="361">
        <v>109</v>
      </c>
    </row>
    <row r="63" spans="2:8" ht="52.5" customHeight="1" thickBot="1" x14ac:dyDescent="0.25">
      <c r="B63" s="125"/>
      <c r="C63" s="1209" t="s">
        <v>49</v>
      </c>
      <c r="D63" s="1209"/>
      <c r="E63" s="1210"/>
      <c r="F63" s="362">
        <v>15538</v>
      </c>
      <c r="G63" s="362">
        <v>15799</v>
      </c>
      <c r="H63" s="363">
        <v>16390</v>
      </c>
    </row>
    <row r="64" spans="2:8" ht="13.2" x14ac:dyDescent="0.2"/>
  </sheetData>
  <sheetProtection algorithmName="SHA-512" hashValue="fdX3NhMzo0RiLlqGCYDhQhYONeUBgZHnR4/9DZpWvXH51Z0S5yZ4lZJiNgg1mpikr/VvixsCnHIYrSq+ZMCvmg==" saltValue="Kws7TsKvV5phDfizHf03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71383</v>
      </c>
      <c r="E3" s="144"/>
      <c r="F3" s="145">
        <v>44161</v>
      </c>
      <c r="G3" s="146"/>
      <c r="H3" s="147"/>
    </row>
    <row r="4" spans="1:8" x14ac:dyDescent="0.2">
      <c r="A4" s="148"/>
      <c r="B4" s="149"/>
      <c r="C4" s="150"/>
      <c r="D4" s="151">
        <v>48482</v>
      </c>
      <c r="E4" s="152"/>
      <c r="F4" s="153">
        <v>23644</v>
      </c>
      <c r="G4" s="154"/>
      <c r="H4" s="155"/>
    </row>
    <row r="5" spans="1:8" x14ac:dyDescent="0.2">
      <c r="A5" s="136" t="s">
        <v>524</v>
      </c>
      <c r="B5" s="141"/>
      <c r="C5" s="142"/>
      <c r="D5" s="143">
        <v>35545</v>
      </c>
      <c r="E5" s="144"/>
      <c r="F5" s="145">
        <v>43955</v>
      </c>
      <c r="G5" s="146"/>
      <c r="H5" s="147"/>
    </row>
    <row r="6" spans="1:8" x14ac:dyDescent="0.2">
      <c r="A6" s="148"/>
      <c r="B6" s="149"/>
      <c r="C6" s="150"/>
      <c r="D6" s="151">
        <v>19995</v>
      </c>
      <c r="E6" s="152"/>
      <c r="F6" s="153">
        <v>21318</v>
      </c>
      <c r="G6" s="154"/>
      <c r="H6" s="155"/>
    </row>
    <row r="7" spans="1:8" x14ac:dyDescent="0.2">
      <c r="A7" s="136" t="s">
        <v>525</v>
      </c>
      <c r="B7" s="141"/>
      <c r="C7" s="142"/>
      <c r="D7" s="143">
        <v>54429</v>
      </c>
      <c r="E7" s="144"/>
      <c r="F7" s="145">
        <v>41921</v>
      </c>
      <c r="G7" s="146"/>
      <c r="H7" s="147"/>
    </row>
    <row r="8" spans="1:8" x14ac:dyDescent="0.2">
      <c r="A8" s="148"/>
      <c r="B8" s="149"/>
      <c r="C8" s="150"/>
      <c r="D8" s="151">
        <v>36011</v>
      </c>
      <c r="E8" s="152"/>
      <c r="F8" s="153">
        <v>21655</v>
      </c>
      <c r="G8" s="154"/>
      <c r="H8" s="155"/>
    </row>
    <row r="9" spans="1:8" x14ac:dyDescent="0.2">
      <c r="A9" s="136" t="s">
        <v>526</v>
      </c>
      <c r="B9" s="141"/>
      <c r="C9" s="142"/>
      <c r="D9" s="143">
        <v>41267</v>
      </c>
      <c r="E9" s="144"/>
      <c r="F9" s="145">
        <v>44585</v>
      </c>
      <c r="G9" s="146"/>
      <c r="H9" s="147"/>
    </row>
    <row r="10" spans="1:8" x14ac:dyDescent="0.2">
      <c r="A10" s="148"/>
      <c r="B10" s="149"/>
      <c r="C10" s="150"/>
      <c r="D10" s="151">
        <v>29775</v>
      </c>
      <c r="E10" s="152"/>
      <c r="F10" s="153">
        <v>23077</v>
      </c>
      <c r="G10" s="154"/>
      <c r="H10" s="155"/>
    </row>
    <row r="11" spans="1:8" x14ac:dyDescent="0.2">
      <c r="A11" s="136" t="s">
        <v>527</v>
      </c>
      <c r="B11" s="141"/>
      <c r="C11" s="142"/>
      <c r="D11" s="143">
        <v>58880</v>
      </c>
      <c r="E11" s="144"/>
      <c r="F11" s="145">
        <v>49779</v>
      </c>
      <c r="G11" s="146"/>
      <c r="H11" s="147"/>
    </row>
    <row r="12" spans="1:8" x14ac:dyDescent="0.2">
      <c r="A12" s="148"/>
      <c r="B12" s="149"/>
      <c r="C12" s="156"/>
      <c r="D12" s="151">
        <v>37281</v>
      </c>
      <c r="E12" s="152"/>
      <c r="F12" s="153">
        <v>28921</v>
      </c>
      <c r="G12" s="154"/>
      <c r="H12" s="155"/>
    </row>
    <row r="13" spans="1:8" x14ac:dyDescent="0.2">
      <c r="A13" s="136"/>
      <c r="B13" s="141"/>
      <c r="C13" s="157"/>
      <c r="D13" s="158">
        <v>52301</v>
      </c>
      <c r="E13" s="159"/>
      <c r="F13" s="160">
        <v>44880</v>
      </c>
      <c r="G13" s="161"/>
      <c r="H13" s="147"/>
    </row>
    <row r="14" spans="1:8" x14ac:dyDescent="0.2">
      <c r="A14" s="148"/>
      <c r="B14" s="149"/>
      <c r="C14" s="150"/>
      <c r="D14" s="151">
        <v>34309</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13.11</v>
      </c>
      <c r="C19" s="162">
        <f>ROUND(VALUE(SUBSTITUTE(実質収支比率等に係る経年分析!G$48,"▲","-")),2)</f>
        <v>14.56</v>
      </c>
      <c r="D19" s="162">
        <f>ROUND(VALUE(SUBSTITUTE(実質収支比率等に係る経年分析!H$48,"▲","-")),2)</f>
        <v>14.26</v>
      </c>
      <c r="E19" s="162">
        <f>ROUND(VALUE(SUBSTITUTE(実質収支比率等に係る経年分析!I$48,"▲","-")),2)</f>
        <v>11.32</v>
      </c>
      <c r="F19" s="162">
        <f>ROUND(VALUE(SUBSTITUTE(実質収支比率等に係る経年分析!J$48,"▲","-")),2)</f>
        <v>13.8</v>
      </c>
    </row>
    <row r="20" spans="1:11" x14ac:dyDescent="0.2">
      <c r="A20" s="162" t="s">
        <v>53</v>
      </c>
      <c r="B20" s="162">
        <f>ROUND(VALUE(SUBSTITUTE(実質収支比率等に係る経年分析!F$47,"▲","-")),2)</f>
        <v>18.510000000000002</v>
      </c>
      <c r="C20" s="162">
        <f>ROUND(VALUE(SUBSTITUTE(実質収支比率等に係る経年分析!G$47,"▲","-")),2)</f>
        <v>21.3</v>
      </c>
      <c r="D20" s="162">
        <f>ROUND(VALUE(SUBSTITUTE(実質収支比率等に係る経年分析!H$47,"▲","-")),2)</f>
        <v>23.49</v>
      </c>
      <c r="E20" s="162">
        <f>ROUND(VALUE(SUBSTITUTE(実質収支比率等に係る経年分析!I$47,"▲","-")),2)</f>
        <v>22.89</v>
      </c>
      <c r="F20" s="162">
        <f>ROUND(VALUE(SUBSTITUTE(実質収支比率等に係る経年分析!J$47,"▲","-")),2)</f>
        <v>25.02</v>
      </c>
    </row>
    <row r="21" spans="1:11" x14ac:dyDescent="0.2">
      <c r="A21" s="162" t="s">
        <v>54</v>
      </c>
      <c r="B21" s="162">
        <f>IF(ISNUMBER(VALUE(SUBSTITUTE(実質収支比率等に係る経年分析!F$49,"▲","-"))),ROUND(VALUE(SUBSTITUTE(実質収支比率等に係る経年分析!F$49,"▲","-")),2),NA())</f>
        <v>0.02</v>
      </c>
      <c r="C21" s="162">
        <f>IF(ISNUMBER(VALUE(SUBSTITUTE(実質収支比率等に係る経年分析!G$49,"▲","-"))),ROUND(VALUE(SUBSTITUTE(実質収支比率等に係る経年分析!G$49,"▲","-")),2),NA())</f>
        <v>7.14</v>
      </c>
      <c r="D21" s="162">
        <f>IF(ISNUMBER(VALUE(SUBSTITUTE(実質収支比率等に係る経年分析!H$49,"▲","-"))),ROUND(VALUE(SUBSTITUTE(実質収支比率等に係る経年分析!H$49,"▲","-")),2),NA())</f>
        <v>4.1900000000000004</v>
      </c>
      <c r="E21" s="162">
        <f>IF(ISNUMBER(VALUE(SUBSTITUTE(実質収支比率等に係る経年分析!I$49,"▲","-"))),ROUND(VALUE(SUBSTITUTE(実質収支比率等に係る経年分析!I$49,"▲","-")),2),NA())</f>
        <v>-2.54</v>
      </c>
      <c r="F21" s="162">
        <f>IF(ISNUMBER(VALUE(SUBSTITUTE(実質収支比率等に係る経年分析!J$49,"▲","-"))),ROUND(VALUE(SUBSTITUTE(実質収支比率等に係る経年分析!J$49,"▲","-")),2),NA())</f>
        <v>5.39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0.08</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市民医療センター</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0.28999999999999998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0.39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2">
      <c r="A30" s="163" t="str">
        <f>IF(連結実質赤字比率に係る赤字・黒字の構成分析!C$40="",NA(),連結実質赤字比率に係る赤字・黒字の構成分析!C$40)</f>
        <v>新曽第二土地区画整理事業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2">
      <c r="A31" s="163" t="str">
        <f>IF(連結実質赤字比率に係る赤字・黒字の構成分析!C$39="",NA(),連結実質赤字比率に係る赤字・黒字の構成分析!C$39)</f>
        <v>介護保険</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1.64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新曽第一土地区画整理事業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2">
      <c r="A33" s="163" t="str">
        <f>IF(連結実質赤字比率に係る赤字・黒字の構成分析!C$37="",NA(),連結実質赤字比率に係る赤字・黒字の構成分析!C$37)</f>
        <v>国民健康保険</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1.1200000000000001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4.5599999999999996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5.61</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1766</v>
      </c>
      <c r="E42" s="164"/>
      <c r="F42" s="164"/>
      <c r="G42" s="164">
        <f>'実質公債費比率（分子）の構造'!L$52</f>
        <v>1775</v>
      </c>
      <c r="H42" s="164"/>
      <c r="I42" s="164"/>
      <c r="J42" s="164">
        <f>'実質公債費比率（分子）の構造'!M$52</f>
        <v>1645</v>
      </c>
      <c r="K42" s="164"/>
      <c r="L42" s="164"/>
      <c r="M42" s="164">
        <f>'実質公債費比率（分子）の構造'!N$52</f>
        <v>1556</v>
      </c>
      <c r="N42" s="164"/>
      <c r="O42" s="164"/>
      <c r="P42" s="164">
        <f>'実質公債費比率（分子）の構造'!O$52</f>
        <v>1471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117</v>
      </c>
      <c r="C44" s="164"/>
      <c r="D44" s="164"/>
      <c r="E44" s="164">
        <f>'実質公債費比率（分子）の構造'!L$50</f>
        <v>30</v>
      </c>
      <c r="F44" s="164"/>
      <c r="G44" s="164"/>
      <c r="H44" s="164">
        <f>'実質公債費比率（分子）の構造'!M$50</f>
        <v>74</v>
      </c>
      <c r="I44" s="164"/>
      <c r="J44" s="164"/>
      <c r="K44" s="164">
        <f>'実質公債費比率（分子）の構造'!N$50</f>
        <v>32</v>
      </c>
      <c r="L44" s="164"/>
      <c r="M44" s="164"/>
      <c r="N44" s="164">
        <f>'実質公債費比率（分子）の構造'!O$50</f>
        <v>0</v>
      </c>
      <c r="O44" s="164"/>
      <c r="P44" s="164"/>
    </row>
    <row r="45" spans="1:16" x14ac:dyDescent="0.2">
      <c r="A45" s="164" t="s">
        <v>63</v>
      </c>
      <c r="B45" s="164">
        <f>'実質公債費比率（分子）の構造'!K$49</f>
        <v>23</v>
      </c>
      <c r="C45" s="164"/>
      <c r="D45" s="164"/>
      <c r="E45" s="164">
        <f>'実質公債費比率（分子）の構造'!L$49</f>
        <v>23</v>
      </c>
      <c r="F45" s="164"/>
      <c r="G45" s="164"/>
      <c r="H45" s="164">
        <f>'実質公債費比率（分子）の構造'!M$49</f>
        <v>65</v>
      </c>
      <c r="I45" s="164"/>
      <c r="J45" s="164"/>
      <c r="K45" s="164">
        <f>'実質公債費比率（分子）の構造'!N$49</f>
        <v>89</v>
      </c>
      <c r="L45" s="164"/>
      <c r="M45" s="164"/>
      <c r="N45" s="164">
        <f>'実質公債費比率（分子）の構造'!O$49</f>
        <v>96</v>
      </c>
      <c r="O45" s="164"/>
      <c r="P45" s="164"/>
    </row>
    <row r="46" spans="1:16" x14ac:dyDescent="0.2">
      <c r="A46" s="164" t="s">
        <v>64</v>
      </c>
      <c r="B46" s="164">
        <f>'実質公債費比率（分子）の構造'!K$48</f>
        <v>429</v>
      </c>
      <c r="C46" s="164"/>
      <c r="D46" s="164"/>
      <c r="E46" s="164">
        <f>'実質公債費比率（分子）の構造'!L$48</f>
        <v>408</v>
      </c>
      <c r="F46" s="164"/>
      <c r="G46" s="164"/>
      <c r="H46" s="164">
        <f>'実質公債費比率（分子）の構造'!M$48</f>
        <v>396</v>
      </c>
      <c r="I46" s="164"/>
      <c r="J46" s="164"/>
      <c r="K46" s="164">
        <f>'実質公債費比率（分子）の構造'!N$48</f>
        <v>395</v>
      </c>
      <c r="L46" s="164"/>
      <c r="M46" s="164"/>
      <c r="N46" s="164">
        <f>'実質公債費比率（分子）の構造'!O$48</f>
        <v>404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3600</v>
      </c>
      <c r="C49" s="164"/>
      <c r="D49" s="164"/>
      <c r="E49" s="164">
        <f>'実質公債費比率（分子）の構造'!L$45</f>
        <v>3830</v>
      </c>
      <c r="F49" s="164"/>
      <c r="G49" s="164"/>
      <c r="H49" s="164">
        <f>'実質公債費比率（分子）の構造'!M$45</f>
        <v>3561</v>
      </c>
      <c r="I49" s="164"/>
      <c r="J49" s="164"/>
      <c r="K49" s="164">
        <f>'実質公債費比率（分子）の構造'!N$45</f>
        <v>3405</v>
      </c>
      <c r="L49" s="164"/>
      <c r="M49" s="164"/>
      <c r="N49" s="164">
        <f>'実質公債費比率（分子）の構造'!O$45</f>
        <v>3473</v>
      </c>
      <c r="O49" s="164"/>
      <c r="P49" s="164"/>
    </row>
    <row r="50" spans="1:16" x14ac:dyDescent="0.2">
      <c r="A50" s="164" t="s">
        <v>67</v>
      </c>
      <c r="B50" s="164" t="e">
        <f>NA()</f>
        <v>#N/A</v>
      </c>
      <c r="C50" s="164">
        <f>IF(ISNUMBER('実質公債費比率（分子）の構造'!K$53),'実質公債費比率（分子）の構造'!K$53,NA())</f>
        <v>2403</v>
      </c>
      <c r="D50" s="164" t="e">
        <f>NA()</f>
        <v>#N/A</v>
      </c>
      <c r="E50" s="164" t="e">
        <f>NA()</f>
        <v>#N/A</v>
      </c>
      <c r="F50" s="164">
        <f>IF(ISNUMBER('実質公債費比率（分子）の構造'!L$53),'実質公債費比率（分子）の構造'!L$53,NA())</f>
        <v>2516</v>
      </c>
      <c r="G50" s="164" t="e">
        <f>NA()</f>
        <v>#N/A</v>
      </c>
      <c r="H50" s="164" t="e">
        <f>NA()</f>
        <v>#N/A</v>
      </c>
      <c r="I50" s="164">
        <f>IF(ISNUMBER('実質公債費比率（分子）の構造'!M$53),'実質公債費比率（分子）の構造'!M$53,NA())</f>
        <v>2451</v>
      </c>
      <c r="J50" s="164" t="e">
        <f>NA()</f>
        <v>#N/A</v>
      </c>
      <c r="K50" s="164" t="e">
        <f>NA()</f>
        <v>#N/A</v>
      </c>
      <c r="L50" s="164">
        <f>IF(ISNUMBER('実質公債費比率（分子）の構造'!N$53),'実質公債費比率（分子）の構造'!N$53,NA())</f>
        <v>2365</v>
      </c>
      <c r="M50" s="164" t="e">
        <f>NA()</f>
        <v>#N/A</v>
      </c>
      <c r="N50" s="164" t="e">
        <f>NA()</f>
        <v>#N/A</v>
      </c>
      <c r="O50" s="164">
        <f>IF(ISNUMBER('実質公債費比率（分子）の構造'!O$53),'実質公債費比率（分子）の構造'!O$53,NA())</f>
        <v>2502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11767</v>
      </c>
      <c r="E56" s="163"/>
      <c r="F56" s="163"/>
      <c r="G56" s="163">
        <f>'将来負担比率（分子）の構造'!J$52</f>
        <v>11394</v>
      </c>
      <c r="H56" s="163"/>
      <c r="I56" s="163"/>
      <c r="J56" s="163">
        <f>'将来負担比率（分子）の構造'!K$52</f>
        <v>10948</v>
      </c>
      <c r="K56" s="163"/>
      <c r="L56" s="163"/>
      <c r="M56" s="163">
        <f>'将来負担比率（分子）の構造'!L$52</f>
        <v>10291</v>
      </c>
      <c r="N56" s="163"/>
      <c r="O56" s="163"/>
      <c r="P56" s="163">
        <f>'将来負担比率（分子）の構造'!M$52</f>
        <v>10446</v>
      </c>
    </row>
    <row r="57" spans="1:16" x14ac:dyDescent="0.2">
      <c r="A57" s="163" t="s">
        <v>42</v>
      </c>
      <c r="B57" s="163"/>
      <c r="C57" s="163"/>
      <c r="D57" s="163">
        <f>'将来負担比率（分子）の構造'!I$51</f>
        <v>8921</v>
      </c>
      <c r="E57" s="163"/>
      <c r="F57" s="163"/>
      <c r="G57" s="163">
        <f>'将来負担比率（分子）の構造'!J$51</f>
        <v>9498</v>
      </c>
      <c r="H57" s="163"/>
      <c r="I57" s="163"/>
      <c r="J57" s="163">
        <f>'将来負担比率（分子）の構造'!K$51</f>
        <v>9524</v>
      </c>
      <c r="K57" s="163"/>
      <c r="L57" s="163"/>
      <c r="M57" s="163">
        <f>'将来負担比率（分子）の構造'!L$51</f>
        <v>9096</v>
      </c>
      <c r="N57" s="163"/>
      <c r="O57" s="163"/>
      <c r="P57" s="163">
        <f>'将来負担比率（分子）の構造'!M$51</f>
        <v>8832</v>
      </c>
    </row>
    <row r="58" spans="1:16" x14ac:dyDescent="0.2">
      <c r="A58" s="163" t="s">
        <v>41</v>
      </c>
      <c r="B58" s="163"/>
      <c r="C58" s="163"/>
      <c r="D58" s="163">
        <f>'将来負担比率（分子）の構造'!I$50</f>
        <v>15288</v>
      </c>
      <c r="E58" s="163"/>
      <c r="F58" s="163"/>
      <c r="G58" s="163">
        <f>'将来負担比率（分子）の構造'!J$50</f>
        <v>15167</v>
      </c>
      <c r="H58" s="163"/>
      <c r="I58" s="163"/>
      <c r="J58" s="163">
        <f>'将来負担比率（分子）の構造'!K$50</f>
        <v>16540</v>
      </c>
      <c r="K58" s="163"/>
      <c r="L58" s="163"/>
      <c r="M58" s="163">
        <f>'将来負担比率（分子）の構造'!L$50</f>
        <v>17088</v>
      </c>
      <c r="N58" s="163"/>
      <c r="O58" s="163"/>
      <c r="P58" s="163">
        <f>'将来負担比率（分子）の構造'!M$50</f>
        <v>17588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f>'将来負担比率（分子）の構造'!K$46</f>
        <v>0</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6003</v>
      </c>
      <c r="C62" s="163"/>
      <c r="D62" s="163"/>
      <c r="E62" s="163">
        <f>'将来負担比率（分子）の構造'!J$45</f>
        <v>6279</v>
      </c>
      <c r="F62" s="163"/>
      <c r="G62" s="163"/>
      <c r="H62" s="163">
        <f>'将来負担比率（分子）の構造'!K$45</f>
        <v>5971</v>
      </c>
      <c r="I62" s="163"/>
      <c r="J62" s="163"/>
      <c r="K62" s="163">
        <f>'将来負担比率（分子）の構造'!L$45</f>
        <v>5807</v>
      </c>
      <c r="L62" s="163"/>
      <c r="M62" s="163"/>
      <c r="N62" s="163">
        <f>'将来負担比率（分子）の構造'!M$45</f>
        <v>5976</v>
      </c>
      <c r="O62" s="163"/>
      <c r="P62" s="163"/>
    </row>
    <row r="63" spans="1:16" x14ac:dyDescent="0.2">
      <c r="A63" s="163" t="s">
        <v>34</v>
      </c>
      <c r="B63" s="163">
        <f>'将来負担比率（分子）の構造'!I$44</f>
        <v>912</v>
      </c>
      <c r="C63" s="163"/>
      <c r="D63" s="163"/>
      <c r="E63" s="163">
        <f>'将来負担比率（分子）の構造'!J$44</f>
        <v>1213</v>
      </c>
      <c r="F63" s="163"/>
      <c r="G63" s="163"/>
      <c r="H63" s="163">
        <f>'将来負担比率（分子）の構造'!K$44</f>
        <v>1154</v>
      </c>
      <c r="I63" s="163"/>
      <c r="J63" s="163"/>
      <c r="K63" s="163">
        <f>'将来負担比率（分子）の構造'!L$44</f>
        <v>1016</v>
      </c>
      <c r="L63" s="163"/>
      <c r="M63" s="163"/>
      <c r="N63" s="163">
        <f>'将来負担比率（分子）の構造'!M$44</f>
        <v>871</v>
      </c>
      <c r="O63" s="163"/>
      <c r="P63" s="163"/>
    </row>
    <row r="64" spans="1:16" x14ac:dyDescent="0.2">
      <c r="A64" s="163" t="s">
        <v>33</v>
      </c>
      <c r="B64" s="163">
        <f>'将来負担比率（分子）の構造'!I$43</f>
        <v>5701</v>
      </c>
      <c r="C64" s="163"/>
      <c r="D64" s="163"/>
      <c r="E64" s="163">
        <f>'将来負担比率（分子）の構造'!J$43</f>
        <v>6118</v>
      </c>
      <c r="F64" s="163"/>
      <c r="G64" s="163"/>
      <c r="H64" s="163">
        <f>'将来負担比率（分子）の構造'!K$43</f>
        <v>6545</v>
      </c>
      <c r="I64" s="163"/>
      <c r="J64" s="163"/>
      <c r="K64" s="163">
        <f>'将来負担比率（分子）の構造'!L$43</f>
        <v>7365</v>
      </c>
      <c r="L64" s="163"/>
      <c r="M64" s="163"/>
      <c r="N64" s="163">
        <f>'将来負担比率（分子）の構造'!M$43</f>
        <v>8874</v>
      </c>
      <c r="O64" s="163"/>
      <c r="P64" s="163"/>
    </row>
    <row r="65" spans="1:16" x14ac:dyDescent="0.2">
      <c r="A65" s="163" t="s">
        <v>32</v>
      </c>
      <c r="B65" s="163">
        <f>'将来負担比率（分子）の構造'!I$42</f>
        <v>4314</v>
      </c>
      <c r="C65" s="163"/>
      <c r="D65" s="163"/>
      <c r="E65" s="163">
        <f>'将来負担比率（分子）の構造'!J$42</f>
        <v>4350</v>
      </c>
      <c r="F65" s="163"/>
      <c r="G65" s="163"/>
      <c r="H65" s="163">
        <f>'将来負担比率（分子）の構造'!K$42</f>
        <v>4249</v>
      </c>
      <c r="I65" s="163"/>
      <c r="J65" s="163"/>
      <c r="K65" s="163">
        <f>'将来負担比率（分子）の構造'!L$42</f>
        <v>4181</v>
      </c>
      <c r="L65" s="163"/>
      <c r="M65" s="163"/>
      <c r="N65" s="163">
        <f>'将来負担比率（分子）の構造'!M$42</f>
        <v>4181</v>
      </c>
      <c r="O65" s="163"/>
      <c r="P65" s="163"/>
    </row>
    <row r="66" spans="1:16" x14ac:dyDescent="0.2">
      <c r="A66" s="163" t="s">
        <v>31</v>
      </c>
      <c r="B66" s="163">
        <f>'将来負担比率（分子）の構造'!I$41</f>
        <v>28596</v>
      </c>
      <c r="C66" s="163"/>
      <c r="D66" s="163"/>
      <c r="E66" s="163">
        <f>'将来負担比率（分子）の構造'!J$41</f>
        <v>25479</v>
      </c>
      <c r="F66" s="163"/>
      <c r="G66" s="163"/>
      <c r="H66" s="163">
        <f>'将来負担比率（分子）の構造'!K$41</f>
        <v>25096</v>
      </c>
      <c r="I66" s="163"/>
      <c r="J66" s="163"/>
      <c r="K66" s="163">
        <f>'将来負担比率（分子）の構造'!L$41</f>
        <v>23772</v>
      </c>
      <c r="L66" s="163"/>
      <c r="M66" s="163"/>
      <c r="N66" s="163">
        <f>'将来負担比率（分子）の構造'!M$41</f>
        <v>24360</v>
      </c>
      <c r="O66" s="163"/>
      <c r="P66" s="163"/>
    </row>
    <row r="67" spans="1:16" x14ac:dyDescent="0.2">
      <c r="A67" s="163" t="s">
        <v>71</v>
      </c>
      <c r="B67" s="163" t="e">
        <f>NA()</f>
        <v>#N/A</v>
      </c>
      <c r="C67" s="163">
        <f>IF(ISNUMBER('将来負担比率（分子）の構造'!I$53), IF('将来負担比率（分子）の構造'!I$53 &lt; 0, 0, '将来負担比率（分子）の構造'!I$53), NA())</f>
        <v>9550</v>
      </c>
      <c r="D67" s="163" t="e">
        <f>NA()</f>
        <v>#N/A</v>
      </c>
      <c r="E67" s="163" t="e">
        <f>NA()</f>
        <v>#N/A</v>
      </c>
      <c r="F67" s="163">
        <f>IF(ISNUMBER('将来負担比率（分子）の構造'!J$53), IF('将来負担比率（分子）の構造'!J$53 &lt; 0, 0, '将来負担比率（分子）の構造'!J$53), NA())</f>
        <v>7379</v>
      </c>
      <c r="G67" s="163" t="e">
        <f>NA()</f>
        <v>#N/A</v>
      </c>
      <c r="H67" s="163" t="e">
        <f>NA()</f>
        <v>#N/A</v>
      </c>
      <c r="I67" s="163">
        <f>IF(ISNUMBER('将来負担比率（分子）の構造'!K$53), IF('将来負担比率（分子）の構造'!K$53 &lt; 0, 0, '将来負担比率（分子）の構造'!K$53), NA())</f>
        <v>6004</v>
      </c>
      <c r="J67" s="163" t="e">
        <f>NA()</f>
        <v>#N/A</v>
      </c>
      <c r="K67" s="163" t="e">
        <f>NA()</f>
        <v>#N/A</v>
      </c>
      <c r="L67" s="163">
        <f>IF(ISNUMBER('将来負担比率（分子）の構造'!L$53), IF('将来負担比率（分子）の構造'!L$53 &lt; 0, 0, '将来負担比率（分子）の構造'!L$53), NA())</f>
        <v>5666</v>
      </c>
      <c r="M67" s="163" t="e">
        <f>NA()</f>
        <v>#N/A</v>
      </c>
      <c r="N67" s="163" t="e">
        <f>NA()</f>
        <v>#N/A</v>
      </c>
      <c r="O67" s="163">
        <f>IF(ISNUMBER('将来負担比率（分子）の構造'!M$53), IF('将来負担比率（分子）の構造'!M$53 &lt; 0, 0, '将来負担比率（分子）の構造'!M$53), NA())</f>
        <v>7394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7391</v>
      </c>
      <c r="C72" s="167">
        <f>基金残高に係る経年分析!G55</f>
        <v>7398</v>
      </c>
      <c r="D72" s="167">
        <f>基金残高に係る経年分析!H55</f>
        <v>8274</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8147</v>
      </c>
      <c r="C74" s="167">
        <f>基金残高に係る経年分析!G57</f>
        <v>8401</v>
      </c>
      <c r="D74" s="167">
        <f>基金残高に係る経年分析!H57</f>
        <v>8116</v>
      </c>
    </row>
  </sheetData>
  <sheetProtection algorithmName="SHA-512" hashValue="H2zRTmYEZEakYXdSl4wDypviQ8pHWS6hWIzgYb7cFRb5k8YMiql5+HZOtIYBcZawePv7eWKpnjZGyD2rgORn1w==" saltValue="LgVHOGvn2ssVw7lVEqQ0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30886111</v>
      </c>
      <c r="S5" s="674"/>
      <c r="T5" s="674"/>
      <c r="U5" s="674"/>
      <c r="V5" s="674"/>
      <c r="W5" s="674"/>
      <c r="X5" s="674"/>
      <c r="Y5" s="702"/>
      <c r="Z5" s="715">
        <v>43.9</v>
      </c>
      <c r="AA5" s="715"/>
      <c r="AB5" s="715"/>
      <c r="AC5" s="715"/>
      <c r="AD5" s="716">
        <v>28931176</v>
      </c>
      <c r="AE5" s="716"/>
      <c r="AF5" s="716"/>
      <c r="AG5" s="716"/>
      <c r="AH5" s="716"/>
      <c r="AI5" s="716"/>
      <c r="AJ5" s="716"/>
      <c r="AK5" s="716"/>
      <c r="AL5" s="703">
        <v>82.7</v>
      </c>
      <c r="AM5" s="686"/>
      <c r="AN5" s="686"/>
      <c r="AO5" s="704"/>
      <c r="AP5" s="676" t="s">
        <v>216</v>
      </c>
      <c r="AQ5" s="677"/>
      <c r="AR5" s="677"/>
      <c r="AS5" s="677"/>
      <c r="AT5" s="677"/>
      <c r="AU5" s="677"/>
      <c r="AV5" s="677"/>
      <c r="AW5" s="677"/>
      <c r="AX5" s="677"/>
      <c r="AY5" s="677"/>
      <c r="AZ5" s="677"/>
      <c r="BA5" s="677"/>
      <c r="BB5" s="677"/>
      <c r="BC5" s="677"/>
      <c r="BD5" s="677"/>
      <c r="BE5" s="677"/>
      <c r="BF5" s="678"/>
      <c r="BG5" s="627">
        <v>28931176</v>
      </c>
      <c r="BH5" s="628"/>
      <c r="BI5" s="628"/>
      <c r="BJ5" s="628"/>
      <c r="BK5" s="628"/>
      <c r="BL5" s="628"/>
      <c r="BM5" s="628"/>
      <c r="BN5" s="629"/>
      <c r="BO5" s="663">
        <v>93.7</v>
      </c>
      <c r="BP5" s="663"/>
      <c r="BQ5" s="663"/>
      <c r="BR5" s="663"/>
      <c r="BS5" s="664">
        <v>581806</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243874</v>
      </c>
      <c r="S6" s="628"/>
      <c r="T6" s="628"/>
      <c r="U6" s="628"/>
      <c r="V6" s="628"/>
      <c r="W6" s="628"/>
      <c r="X6" s="628"/>
      <c r="Y6" s="629"/>
      <c r="Z6" s="663">
        <v>0.3</v>
      </c>
      <c r="AA6" s="663"/>
      <c r="AB6" s="663"/>
      <c r="AC6" s="663"/>
      <c r="AD6" s="664">
        <v>243874</v>
      </c>
      <c r="AE6" s="664"/>
      <c r="AF6" s="664"/>
      <c r="AG6" s="664"/>
      <c r="AH6" s="664"/>
      <c r="AI6" s="664"/>
      <c r="AJ6" s="664"/>
      <c r="AK6" s="664"/>
      <c r="AL6" s="630">
        <v>0.7</v>
      </c>
      <c r="AM6" s="631"/>
      <c r="AN6" s="631"/>
      <c r="AO6" s="665"/>
      <c r="AP6" s="624" t="s">
        <v>221</v>
      </c>
      <c r="AQ6" s="625"/>
      <c r="AR6" s="625"/>
      <c r="AS6" s="625"/>
      <c r="AT6" s="625"/>
      <c r="AU6" s="625"/>
      <c r="AV6" s="625"/>
      <c r="AW6" s="625"/>
      <c r="AX6" s="625"/>
      <c r="AY6" s="625"/>
      <c r="AZ6" s="625"/>
      <c r="BA6" s="625"/>
      <c r="BB6" s="625"/>
      <c r="BC6" s="625"/>
      <c r="BD6" s="625"/>
      <c r="BE6" s="625"/>
      <c r="BF6" s="626"/>
      <c r="BG6" s="627">
        <v>28931176</v>
      </c>
      <c r="BH6" s="628"/>
      <c r="BI6" s="628"/>
      <c r="BJ6" s="628"/>
      <c r="BK6" s="628"/>
      <c r="BL6" s="628"/>
      <c r="BM6" s="628"/>
      <c r="BN6" s="629"/>
      <c r="BO6" s="663">
        <v>93.7</v>
      </c>
      <c r="BP6" s="663"/>
      <c r="BQ6" s="663"/>
      <c r="BR6" s="663"/>
      <c r="BS6" s="664">
        <v>581806</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414078</v>
      </c>
      <c r="CS6" s="628"/>
      <c r="CT6" s="628"/>
      <c r="CU6" s="628"/>
      <c r="CV6" s="628"/>
      <c r="CW6" s="628"/>
      <c r="CX6" s="628"/>
      <c r="CY6" s="629"/>
      <c r="CZ6" s="703">
        <v>0.6</v>
      </c>
      <c r="DA6" s="686"/>
      <c r="DB6" s="686"/>
      <c r="DC6" s="705"/>
      <c r="DD6" s="633" t="s">
        <v>122</v>
      </c>
      <c r="DE6" s="628"/>
      <c r="DF6" s="628"/>
      <c r="DG6" s="628"/>
      <c r="DH6" s="628"/>
      <c r="DI6" s="628"/>
      <c r="DJ6" s="628"/>
      <c r="DK6" s="628"/>
      <c r="DL6" s="628"/>
      <c r="DM6" s="628"/>
      <c r="DN6" s="628"/>
      <c r="DO6" s="628"/>
      <c r="DP6" s="629"/>
      <c r="DQ6" s="633">
        <v>414078</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12501</v>
      </c>
      <c r="S7" s="628"/>
      <c r="T7" s="628"/>
      <c r="U7" s="628"/>
      <c r="V7" s="628"/>
      <c r="W7" s="628"/>
      <c r="X7" s="628"/>
      <c r="Y7" s="629"/>
      <c r="Z7" s="663">
        <v>0</v>
      </c>
      <c r="AA7" s="663"/>
      <c r="AB7" s="663"/>
      <c r="AC7" s="663"/>
      <c r="AD7" s="664">
        <v>12501</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13878830</v>
      </c>
      <c r="BH7" s="628"/>
      <c r="BI7" s="628"/>
      <c r="BJ7" s="628"/>
      <c r="BK7" s="628"/>
      <c r="BL7" s="628"/>
      <c r="BM7" s="628"/>
      <c r="BN7" s="629"/>
      <c r="BO7" s="663">
        <v>44.9</v>
      </c>
      <c r="BP7" s="663"/>
      <c r="BQ7" s="663"/>
      <c r="BR7" s="663"/>
      <c r="BS7" s="664">
        <v>581806</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10011672</v>
      </c>
      <c r="CS7" s="628"/>
      <c r="CT7" s="628"/>
      <c r="CU7" s="628"/>
      <c r="CV7" s="628"/>
      <c r="CW7" s="628"/>
      <c r="CX7" s="628"/>
      <c r="CY7" s="629"/>
      <c r="CZ7" s="663">
        <v>15.3</v>
      </c>
      <c r="DA7" s="663"/>
      <c r="DB7" s="663"/>
      <c r="DC7" s="663"/>
      <c r="DD7" s="633">
        <v>362883</v>
      </c>
      <c r="DE7" s="628"/>
      <c r="DF7" s="628"/>
      <c r="DG7" s="628"/>
      <c r="DH7" s="628"/>
      <c r="DI7" s="628"/>
      <c r="DJ7" s="628"/>
      <c r="DK7" s="628"/>
      <c r="DL7" s="628"/>
      <c r="DM7" s="628"/>
      <c r="DN7" s="628"/>
      <c r="DO7" s="628"/>
      <c r="DP7" s="629"/>
      <c r="DQ7" s="633">
        <v>9194442</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239127</v>
      </c>
      <c r="S8" s="628"/>
      <c r="T8" s="628"/>
      <c r="U8" s="628"/>
      <c r="V8" s="628"/>
      <c r="W8" s="628"/>
      <c r="X8" s="628"/>
      <c r="Y8" s="629"/>
      <c r="Z8" s="663">
        <v>0.3</v>
      </c>
      <c r="AA8" s="663"/>
      <c r="AB8" s="663"/>
      <c r="AC8" s="663"/>
      <c r="AD8" s="664">
        <v>239127</v>
      </c>
      <c r="AE8" s="664"/>
      <c r="AF8" s="664"/>
      <c r="AG8" s="664"/>
      <c r="AH8" s="664"/>
      <c r="AI8" s="664"/>
      <c r="AJ8" s="664"/>
      <c r="AK8" s="664"/>
      <c r="AL8" s="630">
        <v>0.7</v>
      </c>
      <c r="AM8" s="631"/>
      <c r="AN8" s="631"/>
      <c r="AO8" s="665"/>
      <c r="AP8" s="624" t="s">
        <v>227</v>
      </c>
      <c r="AQ8" s="625"/>
      <c r="AR8" s="625"/>
      <c r="AS8" s="625"/>
      <c r="AT8" s="625"/>
      <c r="AU8" s="625"/>
      <c r="AV8" s="625"/>
      <c r="AW8" s="625"/>
      <c r="AX8" s="625"/>
      <c r="AY8" s="625"/>
      <c r="AZ8" s="625"/>
      <c r="BA8" s="625"/>
      <c r="BB8" s="625"/>
      <c r="BC8" s="625"/>
      <c r="BD8" s="625"/>
      <c r="BE8" s="625"/>
      <c r="BF8" s="626"/>
      <c r="BG8" s="627">
        <v>244639</v>
      </c>
      <c r="BH8" s="628"/>
      <c r="BI8" s="628"/>
      <c r="BJ8" s="628"/>
      <c r="BK8" s="628"/>
      <c r="BL8" s="628"/>
      <c r="BM8" s="628"/>
      <c r="BN8" s="629"/>
      <c r="BO8" s="663">
        <v>0.8</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29682903</v>
      </c>
      <c r="CS8" s="628"/>
      <c r="CT8" s="628"/>
      <c r="CU8" s="628"/>
      <c r="CV8" s="628"/>
      <c r="CW8" s="628"/>
      <c r="CX8" s="628"/>
      <c r="CY8" s="629"/>
      <c r="CZ8" s="663">
        <v>45.4</v>
      </c>
      <c r="DA8" s="663"/>
      <c r="DB8" s="663"/>
      <c r="DC8" s="663"/>
      <c r="DD8" s="633">
        <v>658796</v>
      </c>
      <c r="DE8" s="628"/>
      <c r="DF8" s="628"/>
      <c r="DG8" s="628"/>
      <c r="DH8" s="628"/>
      <c r="DI8" s="628"/>
      <c r="DJ8" s="628"/>
      <c r="DK8" s="628"/>
      <c r="DL8" s="628"/>
      <c r="DM8" s="628"/>
      <c r="DN8" s="628"/>
      <c r="DO8" s="628"/>
      <c r="DP8" s="629"/>
      <c r="DQ8" s="633">
        <v>14569341</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344078</v>
      </c>
      <c r="S9" s="628"/>
      <c r="T9" s="628"/>
      <c r="U9" s="628"/>
      <c r="V9" s="628"/>
      <c r="W9" s="628"/>
      <c r="X9" s="628"/>
      <c r="Y9" s="629"/>
      <c r="Z9" s="663">
        <v>0.5</v>
      </c>
      <c r="AA9" s="663"/>
      <c r="AB9" s="663"/>
      <c r="AC9" s="663"/>
      <c r="AD9" s="664">
        <v>344078</v>
      </c>
      <c r="AE9" s="664"/>
      <c r="AF9" s="664"/>
      <c r="AG9" s="664"/>
      <c r="AH9" s="664"/>
      <c r="AI9" s="664"/>
      <c r="AJ9" s="664"/>
      <c r="AK9" s="664"/>
      <c r="AL9" s="630">
        <v>1</v>
      </c>
      <c r="AM9" s="631"/>
      <c r="AN9" s="631"/>
      <c r="AO9" s="665"/>
      <c r="AP9" s="624" t="s">
        <v>230</v>
      </c>
      <c r="AQ9" s="625"/>
      <c r="AR9" s="625"/>
      <c r="AS9" s="625"/>
      <c r="AT9" s="625"/>
      <c r="AU9" s="625"/>
      <c r="AV9" s="625"/>
      <c r="AW9" s="625"/>
      <c r="AX9" s="625"/>
      <c r="AY9" s="625"/>
      <c r="AZ9" s="625"/>
      <c r="BA9" s="625"/>
      <c r="BB9" s="625"/>
      <c r="BC9" s="625"/>
      <c r="BD9" s="625"/>
      <c r="BE9" s="625"/>
      <c r="BF9" s="626"/>
      <c r="BG9" s="627">
        <v>10698957</v>
      </c>
      <c r="BH9" s="628"/>
      <c r="BI9" s="628"/>
      <c r="BJ9" s="628"/>
      <c r="BK9" s="628"/>
      <c r="BL9" s="628"/>
      <c r="BM9" s="628"/>
      <c r="BN9" s="629"/>
      <c r="BO9" s="663">
        <v>34.6</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4431658</v>
      </c>
      <c r="CS9" s="628"/>
      <c r="CT9" s="628"/>
      <c r="CU9" s="628"/>
      <c r="CV9" s="628"/>
      <c r="CW9" s="628"/>
      <c r="CX9" s="628"/>
      <c r="CY9" s="629"/>
      <c r="CZ9" s="663">
        <v>6.8</v>
      </c>
      <c r="DA9" s="663"/>
      <c r="DB9" s="663"/>
      <c r="DC9" s="663"/>
      <c r="DD9" s="633">
        <v>14273</v>
      </c>
      <c r="DE9" s="628"/>
      <c r="DF9" s="628"/>
      <c r="DG9" s="628"/>
      <c r="DH9" s="628"/>
      <c r="DI9" s="628"/>
      <c r="DJ9" s="628"/>
      <c r="DK9" s="628"/>
      <c r="DL9" s="628"/>
      <c r="DM9" s="628"/>
      <c r="DN9" s="628"/>
      <c r="DO9" s="628"/>
      <c r="DP9" s="629"/>
      <c r="DQ9" s="633">
        <v>3698293</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531927</v>
      </c>
      <c r="BH10" s="628"/>
      <c r="BI10" s="628"/>
      <c r="BJ10" s="628"/>
      <c r="BK10" s="628"/>
      <c r="BL10" s="628"/>
      <c r="BM10" s="628"/>
      <c r="BN10" s="629"/>
      <c r="BO10" s="663">
        <v>1.7</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21262</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8262</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3628125</v>
      </c>
      <c r="S11" s="628"/>
      <c r="T11" s="628"/>
      <c r="U11" s="628"/>
      <c r="V11" s="628"/>
      <c r="W11" s="628"/>
      <c r="X11" s="628"/>
      <c r="Y11" s="629"/>
      <c r="Z11" s="630">
        <v>5.2</v>
      </c>
      <c r="AA11" s="631"/>
      <c r="AB11" s="631"/>
      <c r="AC11" s="632"/>
      <c r="AD11" s="633">
        <v>3628125</v>
      </c>
      <c r="AE11" s="628"/>
      <c r="AF11" s="628"/>
      <c r="AG11" s="628"/>
      <c r="AH11" s="628"/>
      <c r="AI11" s="628"/>
      <c r="AJ11" s="628"/>
      <c r="AK11" s="629"/>
      <c r="AL11" s="630">
        <v>10.4</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2403307</v>
      </c>
      <c r="BH11" s="628"/>
      <c r="BI11" s="628"/>
      <c r="BJ11" s="628"/>
      <c r="BK11" s="628"/>
      <c r="BL11" s="628"/>
      <c r="BM11" s="628"/>
      <c r="BN11" s="629"/>
      <c r="BO11" s="663">
        <v>7.8</v>
      </c>
      <c r="BP11" s="663"/>
      <c r="BQ11" s="663"/>
      <c r="BR11" s="663"/>
      <c r="BS11" s="664">
        <v>581806</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6081</v>
      </c>
      <c r="CS11" s="628"/>
      <c r="CT11" s="628"/>
      <c r="CU11" s="628"/>
      <c r="CV11" s="628"/>
      <c r="CW11" s="628"/>
      <c r="CX11" s="628"/>
      <c r="CY11" s="629"/>
      <c r="CZ11" s="663">
        <v>0</v>
      </c>
      <c r="DA11" s="663"/>
      <c r="DB11" s="663"/>
      <c r="DC11" s="663"/>
      <c r="DD11" s="633">
        <v>1023</v>
      </c>
      <c r="DE11" s="628"/>
      <c r="DF11" s="628"/>
      <c r="DG11" s="628"/>
      <c r="DH11" s="628"/>
      <c r="DI11" s="628"/>
      <c r="DJ11" s="628"/>
      <c r="DK11" s="628"/>
      <c r="DL11" s="628"/>
      <c r="DM11" s="628"/>
      <c r="DN11" s="628"/>
      <c r="DO11" s="628"/>
      <c r="DP11" s="629"/>
      <c r="DQ11" s="633">
        <v>3694</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v>6191</v>
      </c>
      <c r="S12" s="628"/>
      <c r="T12" s="628"/>
      <c r="U12" s="628"/>
      <c r="V12" s="628"/>
      <c r="W12" s="628"/>
      <c r="X12" s="628"/>
      <c r="Y12" s="629"/>
      <c r="Z12" s="663">
        <v>0</v>
      </c>
      <c r="AA12" s="663"/>
      <c r="AB12" s="663"/>
      <c r="AC12" s="663"/>
      <c r="AD12" s="664">
        <v>6191</v>
      </c>
      <c r="AE12" s="664"/>
      <c r="AF12" s="664"/>
      <c r="AG12" s="664"/>
      <c r="AH12" s="664"/>
      <c r="AI12" s="664"/>
      <c r="AJ12" s="664"/>
      <c r="AK12" s="664"/>
      <c r="AL12" s="630">
        <v>0</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13779934</v>
      </c>
      <c r="BH12" s="628"/>
      <c r="BI12" s="628"/>
      <c r="BJ12" s="628"/>
      <c r="BK12" s="628"/>
      <c r="BL12" s="628"/>
      <c r="BM12" s="628"/>
      <c r="BN12" s="629"/>
      <c r="BO12" s="663">
        <v>44.6</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768041</v>
      </c>
      <c r="CS12" s="628"/>
      <c r="CT12" s="628"/>
      <c r="CU12" s="628"/>
      <c r="CV12" s="628"/>
      <c r="CW12" s="628"/>
      <c r="CX12" s="628"/>
      <c r="CY12" s="629"/>
      <c r="CZ12" s="663">
        <v>1.2</v>
      </c>
      <c r="DA12" s="663"/>
      <c r="DB12" s="663"/>
      <c r="DC12" s="663"/>
      <c r="DD12" s="633" t="s">
        <v>122</v>
      </c>
      <c r="DE12" s="628"/>
      <c r="DF12" s="628"/>
      <c r="DG12" s="628"/>
      <c r="DH12" s="628"/>
      <c r="DI12" s="628"/>
      <c r="DJ12" s="628"/>
      <c r="DK12" s="628"/>
      <c r="DL12" s="628"/>
      <c r="DM12" s="628"/>
      <c r="DN12" s="628"/>
      <c r="DO12" s="628"/>
      <c r="DP12" s="629"/>
      <c r="DQ12" s="633">
        <v>676185</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13445811</v>
      </c>
      <c r="BH13" s="628"/>
      <c r="BI13" s="628"/>
      <c r="BJ13" s="628"/>
      <c r="BK13" s="628"/>
      <c r="BL13" s="628"/>
      <c r="BM13" s="628"/>
      <c r="BN13" s="629"/>
      <c r="BO13" s="663">
        <v>43.5</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5270449</v>
      </c>
      <c r="CS13" s="628"/>
      <c r="CT13" s="628"/>
      <c r="CU13" s="628"/>
      <c r="CV13" s="628"/>
      <c r="CW13" s="628"/>
      <c r="CX13" s="628"/>
      <c r="CY13" s="629"/>
      <c r="CZ13" s="663">
        <v>8.1</v>
      </c>
      <c r="DA13" s="663"/>
      <c r="DB13" s="663"/>
      <c r="DC13" s="663"/>
      <c r="DD13" s="633">
        <v>2568870</v>
      </c>
      <c r="DE13" s="628"/>
      <c r="DF13" s="628"/>
      <c r="DG13" s="628"/>
      <c r="DH13" s="628"/>
      <c r="DI13" s="628"/>
      <c r="DJ13" s="628"/>
      <c r="DK13" s="628"/>
      <c r="DL13" s="628"/>
      <c r="DM13" s="628"/>
      <c r="DN13" s="628"/>
      <c r="DO13" s="628"/>
      <c r="DP13" s="629"/>
      <c r="DQ13" s="633">
        <v>3066943</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148450</v>
      </c>
      <c r="BH14" s="628"/>
      <c r="BI14" s="628"/>
      <c r="BJ14" s="628"/>
      <c r="BK14" s="628"/>
      <c r="BL14" s="628"/>
      <c r="BM14" s="628"/>
      <c r="BN14" s="629"/>
      <c r="BO14" s="663">
        <v>0.5</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1729701</v>
      </c>
      <c r="CS14" s="628"/>
      <c r="CT14" s="628"/>
      <c r="CU14" s="628"/>
      <c r="CV14" s="628"/>
      <c r="CW14" s="628"/>
      <c r="CX14" s="628"/>
      <c r="CY14" s="629"/>
      <c r="CZ14" s="663">
        <v>2.6</v>
      </c>
      <c r="DA14" s="663"/>
      <c r="DB14" s="663"/>
      <c r="DC14" s="663"/>
      <c r="DD14" s="633">
        <v>113408</v>
      </c>
      <c r="DE14" s="628"/>
      <c r="DF14" s="628"/>
      <c r="DG14" s="628"/>
      <c r="DH14" s="628"/>
      <c r="DI14" s="628"/>
      <c r="DJ14" s="628"/>
      <c r="DK14" s="628"/>
      <c r="DL14" s="628"/>
      <c r="DM14" s="628"/>
      <c r="DN14" s="628"/>
      <c r="DO14" s="628"/>
      <c r="DP14" s="629"/>
      <c r="DQ14" s="633">
        <v>1612568</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51620</v>
      </c>
      <c r="S15" s="628"/>
      <c r="T15" s="628"/>
      <c r="U15" s="628"/>
      <c r="V15" s="628"/>
      <c r="W15" s="628"/>
      <c r="X15" s="628"/>
      <c r="Y15" s="629"/>
      <c r="Z15" s="663">
        <v>0.1</v>
      </c>
      <c r="AA15" s="663"/>
      <c r="AB15" s="663"/>
      <c r="AC15" s="663"/>
      <c r="AD15" s="664">
        <v>51620</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1123962</v>
      </c>
      <c r="BH15" s="628"/>
      <c r="BI15" s="628"/>
      <c r="BJ15" s="628"/>
      <c r="BK15" s="628"/>
      <c r="BL15" s="628"/>
      <c r="BM15" s="628"/>
      <c r="BN15" s="629"/>
      <c r="BO15" s="663">
        <v>3.6</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9788207</v>
      </c>
      <c r="CS15" s="628"/>
      <c r="CT15" s="628"/>
      <c r="CU15" s="628"/>
      <c r="CV15" s="628"/>
      <c r="CW15" s="628"/>
      <c r="CX15" s="628"/>
      <c r="CY15" s="629"/>
      <c r="CZ15" s="663">
        <v>15</v>
      </c>
      <c r="DA15" s="663"/>
      <c r="DB15" s="663"/>
      <c r="DC15" s="663"/>
      <c r="DD15" s="633">
        <v>4645765</v>
      </c>
      <c r="DE15" s="628"/>
      <c r="DF15" s="628"/>
      <c r="DG15" s="628"/>
      <c r="DH15" s="628"/>
      <c r="DI15" s="628"/>
      <c r="DJ15" s="628"/>
      <c r="DK15" s="628"/>
      <c r="DL15" s="628"/>
      <c r="DM15" s="628"/>
      <c r="DN15" s="628"/>
      <c r="DO15" s="628"/>
      <c r="DP15" s="629"/>
      <c r="DQ15" s="633">
        <v>5579917</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354973</v>
      </c>
      <c r="S16" s="628"/>
      <c r="T16" s="628"/>
      <c r="U16" s="628"/>
      <c r="V16" s="628"/>
      <c r="W16" s="628"/>
      <c r="X16" s="628"/>
      <c r="Y16" s="629"/>
      <c r="Z16" s="663">
        <v>0.5</v>
      </c>
      <c r="AA16" s="663"/>
      <c r="AB16" s="663"/>
      <c r="AC16" s="663"/>
      <c r="AD16" s="664">
        <v>354973</v>
      </c>
      <c r="AE16" s="664"/>
      <c r="AF16" s="664"/>
      <c r="AG16" s="664"/>
      <c r="AH16" s="664"/>
      <c r="AI16" s="664"/>
      <c r="AJ16" s="664"/>
      <c r="AK16" s="664"/>
      <c r="AL16" s="630">
        <v>1</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862693</v>
      </c>
      <c r="S17" s="628"/>
      <c r="T17" s="628"/>
      <c r="U17" s="628"/>
      <c r="V17" s="628"/>
      <c r="W17" s="628"/>
      <c r="X17" s="628"/>
      <c r="Y17" s="629"/>
      <c r="Z17" s="663">
        <v>1.2</v>
      </c>
      <c r="AA17" s="663"/>
      <c r="AB17" s="663"/>
      <c r="AC17" s="663"/>
      <c r="AD17" s="664">
        <v>862693</v>
      </c>
      <c r="AE17" s="664"/>
      <c r="AF17" s="664"/>
      <c r="AG17" s="664"/>
      <c r="AH17" s="664"/>
      <c r="AI17" s="664"/>
      <c r="AJ17" s="664"/>
      <c r="AK17" s="664"/>
      <c r="AL17" s="630">
        <v>2.5</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3237846</v>
      </c>
      <c r="CS17" s="628"/>
      <c r="CT17" s="628"/>
      <c r="CU17" s="628"/>
      <c r="CV17" s="628"/>
      <c r="CW17" s="628"/>
      <c r="CX17" s="628"/>
      <c r="CY17" s="629"/>
      <c r="CZ17" s="663">
        <v>5</v>
      </c>
      <c r="DA17" s="663"/>
      <c r="DB17" s="663"/>
      <c r="DC17" s="663"/>
      <c r="DD17" s="633" t="s">
        <v>122</v>
      </c>
      <c r="DE17" s="628"/>
      <c r="DF17" s="628"/>
      <c r="DG17" s="628"/>
      <c r="DH17" s="628"/>
      <c r="DI17" s="628"/>
      <c r="DJ17" s="628"/>
      <c r="DK17" s="628"/>
      <c r="DL17" s="628"/>
      <c r="DM17" s="628"/>
      <c r="DN17" s="628"/>
      <c r="DO17" s="628"/>
      <c r="DP17" s="629"/>
      <c r="DQ17" s="633">
        <v>3181372</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145639</v>
      </c>
      <c r="S18" s="628"/>
      <c r="T18" s="628"/>
      <c r="U18" s="628"/>
      <c r="V18" s="628"/>
      <c r="W18" s="628"/>
      <c r="X18" s="628"/>
      <c r="Y18" s="629"/>
      <c r="Z18" s="663">
        <v>0.2</v>
      </c>
      <c r="AA18" s="663"/>
      <c r="AB18" s="663"/>
      <c r="AC18" s="663"/>
      <c r="AD18" s="664">
        <v>145639</v>
      </c>
      <c r="AE18" s="664"/>
      <c r="AF18" s="664"/>
      <c r="AG18" s="664"/>
      <c r="AH18" s="664"/>
      <c r="AI18" s="664"/>
      <c r="AJ18" s="664"/>
      <c r="AK18" s="664"/>
      <c r="AL18" s="630">
        <v>0.4</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703822</v>
      </c>
      <c r="S19" s="628"/>
      <c r="T19" s="628"/>
      <c r="U19" s="628"/>
      <c r="V19" s="628"/>
      <c r="W19" s="628"/>
      <c r="X19" s="628"/>
      <c r="Y19" s="629"/>
      <c r="Z19" s="663">
        <v>1</v>
      </c>
      <c r="AA19" s="663"/>
      <c r="AB19" s="663"/>
      <c r="AC19" s="663"/>
      <c r="AD19" s="664">
        <v>703822</v>
      </c>
      <c r="AE19" s="664"/>
      <c r="AF19" s="664"/>
      <c r="AG19" s="664"/>
      <c r="AH19" s="664"/>
      <c r="AI19" s="664"/>
      <c r="AJ19" s="664"/>
      <c r="AK19" s="664"/>
      <c r="AL19" s="630">
        <v>2</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1954935</v>
      </c>
      <c r="BH19" s="628"/>
      <c r="BI19" s="628"/>
      <c r="BJ19" s="628"/>
      <c r="BK19" s="628"/>
      <c r="BL19" s="628"/>
      <c r="BM19" s="628"/>
      <c r="BN19" s="629"/>
      <c r="BO19" s="663">
        <v>6.3</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v>13232</v>
      </c>
      <c r="S20" s="628"/>
      <c r="T20" s="628"/>
      <c r="U20" s="628"/>
      <c r="V20" s="628"/>
      <c r="W20" s="628"/>
      <c r="X20" s="628"/>
      <c r="Y20" s="629"/>
      <c r="Z20" s="663">
        <v>0</v>
      </c>
      <c r="AA20" s="663"/>
      <c r="AB20" s="663"/>
      <c r="AC20" s="663"/>
      <c r="AD20" s="664">
        <v>13232</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1954935</v>
      </c>
      <c r="BH20" s="628"/>
      <c r="BI20" s="628"/>
      <c r="BJ20" s="628"/>
      <c r="BK20" s="628"/>
      <c r="BL20" s="628"/>
      <c r="BM20" s="628"/>
      <c r="BN20" s="629"/>
      <c r="BO20" s="663">
        <v>6.3</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65361898</v>
      </c>
      <c r="CS20" s="628"/>
      <c r="CT20" s="628"/>
      <c r="CU20" s="628"/>
      <c r="CV20" s="628"/>
      <c r="CW20" s="628"/>
      <c r="CX20" s="628"/>
      <c r="CY20" s="629"/>
      <c r="CZ20" s="663">
        <v>100</v>
      </c>
      <c r="DA20" s="663"/>
      <c r="DB20" s="663"/>
      <c r="DC20" s="663"/>
      <c r="DD20" s="633">
        <v>8365018</v>
      </c>
      <c r="DE20" s="628"/>
      <c r="DF20" s="628"/>
      <c r="DG20" s="628"/>
      <c r="DH20" s="628"/>
      <c r="DI20" s="628"/>
      <c r="DJ20" s="628"/>
      <c r="DK20" s="628"/>
      <c r="DL20" s="628"/>
      <c r="DM20" s="628"/>
      <c r="DN20" s="628"/>
      <c r="DO20" s="628"/>
      <c r="DP20" s="629"/>
      <c r="DQ20" s="633">
        <v>42005095</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25232</v>
      </c>
      <c r="S21" s="628"/>
      <c r="T21" s="628"/>
      <c r="U21" s="628"/>
      <c r="V21" s="628"/>
      <c r="W21" s="628"/>
      <c r="X21" s="628"/>
      <c r="Y21" s="629"/>
      <c r="Z21" s="663">
        <v>0</v>
      </c>
      <c r="AA21" s="663"/>
      <c r="AB21" s="663"/>
      <c r="AC21" s="663"/>
      <c r="AD21" s="664" t="s">
        <v>122</v>
      </c>
      <c r="AE21" s="664"/>
      <c r="AF21" s="664"/>
      <c r="AG21" s="664"/>
      <c r="AH21" s="664"/>
      <c r="AI21" s="664"/>
      <c r="AJ21" s="664"/>
      <c r="AK21" s="664"/>
      <c r="AL21" s="630" t="s">
        <v>122</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t="s">
        <v>122</v>
      </c>
      <c r="S22" s="628"/>
      <c r="T22" s="628"/>
      <c r="U22" s="628"/>
      <c r="V22" s="628"/>
      <c r="W22" s="628"/>
      <c r="X22" s="628"/>
      <c r="Y22" s="629"/>
      <c r="Z22" s="663" t="s">
        <v>122</v>
      </c>
      <c r="AA22" s="663"/>
      <c r="AB22" s="663"/>
      <c r="AC22" s="663"/>
      <c r="AD22" s="664" t="s">
        <v>122</v>
      </c>
      <c r="AE22" s="664"/>
      <c r="AF22" s="664"/>
      <c r="AG22" s="664"/>
      <c r="AH22" s="664"/>
      <c r="AI22" s="664"/>
      <c r="AJ22" s="664"/>
      <c r="AK22" s="664"/>
      <c r="AL22" s="630" t="s">
        <v>122</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25137</v>
      </c>
      <c r="S23" s="628"/>
      <c r="T23" s="628"/>
      <c r="U23" s="628"/>
      <c r="V23" s="628"/>
      <c r="W23" s="628"/>
      <c r="X23" s="628"/>
      <c r="Y23" s="629"/>
      <c r="Z23" s="663">
        <v>0</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v>1954935</v>
      </c>
      <c r="BH23" s="628"/>
      <c r="BI23" s="628"/>
      <c r="BJ23" s="628"/>
      <c r="BK23" s="628"/>
      <c r="BL23" s="628"/>
      <c r="BM23" s="628"/>
      <c r="BN23" s="629"/>
      <c r="BO23" s="663">
        <v>6.3</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v>95</v>
      </c>
      <c r="S24" s="628"/>
      <c r="T24" s="628"/>
      <c r="U24" s="628"/>
      <c r="V24" s="628"/>
      <c r="W24" s="628"/>
      <c r="X24" s="628"/>
      <c r="Y24" s="629"/>
      <c r="Z24" s="663">
        <v>0</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33221072</v>
      </c>
      <c r="CS24" s="674"/>
      <c r="CT24" s="674"/>
      <c r="CU24" s="674"/>
      <c r="CV24" s="674"/>
      <c r="CW24" s="674"/>
      <c r="CX24" s="674"/>
      <c r="CY24" s="702"/>
      <c r="CZ24" s="703">
        <v>50.8</v>
      </c>
      <c r="DA24" s="686"/>
      <c r="DB24" s="686"/>
      <c r="DC24" s="705"/>
      <c r="DD24" s="701">
        <v>19223947</v>
      </c>
      <c r="DE24" s="674"/>
      <c r="DF24" s="674"/>
      <c r="DG24" s="674"/>
      <c r="DH24" s="674"/>
      <c r="DI24" s="674"/>
      <c r="DJ24" s="674"/>
      <c r="DK24" s="702"/>
      <c r="DL24" s="701">
        <v>16803379</v>
      </c>
      <c r="DM24" s="674"/>
      <c r="DN24" s="674"/>
      <c r="DO24" s="674"/>
      <c r="DP24" s="674"/>
      <c r="DQ24" s="674"/>
      <c r="DR24" s="674"/>
      <c r="DS24" s="674"/>
      <c r="DT24" s="674"/>
      <c r="DU24" s="674"/>
      <c r="DV24" s="702"/>
      <c r="DW24" s="703">
        <v>48.1</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36654525</v>
      </c>
      <c r="S25" s="628"/>
      <c r="T25" s="628"/>
      <c r="U25" s="628"/>
      <c r="V25" s="628"/>
      <c r="W25" s="628"/>
      <c r="X25" s="628"/>
      <c r="Y25" s="629"/>
      <c r="Z25" s="663">
        <v>52.1</v>
      </c>
      <c r="AA25" s="663"/>
      <c r="AB25" s="663"/>
      <c r="AC25" s="663"/>
      <c r="AD25" s="664">
        <v>34674358</v>
      </c>
      <c r="AE25" s="664"/>
      <c r="AF25" s="664"/>
      <c r="AG25" s="664"/>
      <c r="AH25" s="664"/>
      <c r="AI25" s="664"/>
      <c r="AJ25" s="664"/>
      <c r="AK25" s="664"/>
      <c r="AL25" s="630">
        <v>99.2</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9630082</v>
      </c>
      <c r="CS25" s="636"/>
      <c r="CT25" s="636"/>
      <c r="CU25" s="636"/>
      <c r="CV25" s="636"/>
      <c r="CW25" s="636"/>
      <c r="CX25" s="636"/>
      <c r="CY25" s="637"/>
      <c r="CZ25" s="630">
        <v>14.7</v>
      </c>
      <c r="DA25" s="638"/>
      <c r="DB25" s="638"/>
      <c r="DC25" s="639"/>
      <c r="DD25" s="633">
        <v>8697229</v>
      </c>
      <c r="DE25" s="636"/>
      <c r="DF25" s="636"/>
      <c r="DG25" s="636"/>
      <c r="DH25" s="636"/>
      <c r="DI25" s="636"/>
      <c r="DJ25" s="636"/>
      <c r="DK25" s="637"/>
      <c r="DL25" s="633">
        <v>7567054</v>
      </c>
      <c r="DM25" s="636"/>
      <c r="DN25" s="636"/>
      <c r="DO25" s="636"/>
      <c r="DP25" s="636"/>
      <c r="DQ25" s="636"/>
      <c r="DR25" s="636"/>
      <c r="DS25" s="636"/>
      <c r="DT25" s="636"/>
      <c r="DU25" s="636"/>
      <c r="DV25" s="637"/>
      <c r="DW25" s="630">
        <v>21.6</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v>11176</v>
      </c>
      <c r="S26" s="628"/>
      <c r="T26" s="628"/>
      <c r="U26" s="628"/>
      <c r="V26" s="628"/>
      <c r="W26" s="628"/>
      <c r="X26" s="628"/>
      <c r="Y26" s="629"/>
      <c r="Z26" s="663">
        <v>0</v>
      </c>
      <c r="AA26" s="663"/>
      <c r="AB26" s="663"/>
      <c r="AC26" s="663"/>
      <c r="AD26" s="664">
        <v>11176</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6130304</v>
      </c>
      <c r="CS26" s="628"/>
      <c r="CT26" s="628"/>
      <c r="CU26" s="628"/>
      <c r="CV26" s="628"/>
      <c r="CW26" s="628"/>
      <c r="CX26" s="628"/>
      <c r="CY26" s="629"/>
      <c r="CZ26" s="630">
        <v>9.4</v>
      </c>
      <c r="DA26" s="638"/>
      <c r="DB26" s="638"/>
      <c r="DC26" s="639"/>
      <c r="DD26" s="633">
        <v>5690118</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492266</v>
      </c>
      <c r="S27" s="628"/>
      <c r="T27" s="628"/>
      <c r="U27" s="628"/>
      <c r="V27" s="628"/>
      <c r="W27" s="628"/>
      <c r="X27" s="628"/>
      <c r="Y27" s="629"/>
      <c r="Z27" s="663">
        <v>0.7</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30886111</v>
      </c>
      <c r="BH27" s="628"/>
      <c r="BI27" s="628"/>
      <c r="BJ27" s="628"/>
      <c r="BK27" s="628"/>
      <c r="BL27" s="628"/>
      <c r="BM27" s="628"/>
      <c r="BN27" s="629"/>
      <c r="BO27" s="663">
        <v>100</v>
      </c>
      <c r="BP27" s="663"/>
      <c r="BQ27" s="663"/>
      <c r="BR27" s="663"/>
      <c r="BS27" s="664">
        <v>581806</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20353144</v>
      </c>
      <c r="CS27" s="636"/>
      <c r="CT27" s="636"/>
      <c r="CU27" s="636"/>
      <c r="CV27" s="636"/>
      <c r="CW27" s="636"/>
      <c r="CX27" s="636"/>
      <c r="CY27" s="637"/>
      <c r="CZ27" s="630">
        <v>31.1</v>
      </c>
      <c r="DA27" s="638"/>
      <c r="DB27" s="638"/>
      <c r="DC27" s="639"/>
      <c r="DD27" s="633">
        <v>7345346</v>
      </c>
      <c r="DE27" s="636"/>
      <c r="DF27" s="636"/>
      <c r="DG27" s="636"/>
      <c r="DH27" s="636"/>
      <c r="DI27" s="636"/>
      <c r="DJ27" s="636"/>
      <c r="DK27" s="637"/>
      <c r="DL27" s="633">
        <v>6054953</v>
      </c>
      <c r="DM27" s="636"/>
      <c r="DN27" s="636"/>
      <c r="DO27" s="636"/>
      <c r="DP27" s="636"/>
      <c r="DQ27" s="636"/>
      <c r="DR27" s="636"/>
      <c r="DS27" s="636"/>
      <c r="DT27" s="636"/>
      <c r="DU27" s="636"/>
      <c r="DV27" s="637"/>
      <c r="DW27" s="630">
        <v>17.3</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785548</v>
      </c>
      <c r="S28" s="628"/>
      <c r="T28" s="628"/>
      <c r="U28" s="628"/>
      <c r="V28" s="628"/>
      <c r="W28" s="628"/>
      <c r="X28" s="628"/>
      <c r="Y28" s="629"/>
      <c r="Z28" s="663">
        <v>1.1000000000000001</v>
      </c>
      <c r="AA28" s="663"/>
      <c r="AB28" s="663"/>
      <c r="AC28" s="663"/>
      <c r="AD28" s="664">
        <v>1339</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3237846</v>
      </c>
      <c r="CS28" s="628"/>
      <c r="CT28" s="628"/>
      <c r="CU28" s="628"/>
      <c r="CV28" s="628"/>
      <c r="CW28" s="628"/>
      <c r="CX28" s="628"/>
      <c r="CY28" s="629"/>
      <c r="CZ28" s="630">
        <v>5</v>
      </c>
      <c r="DA28" s="638"/>
      <c r="DB28" s="638"/>
      <c r="DC28" s="639"/>
      <c r="DD28" s="633">
        <v>3181372</v>
      </c>
      <c r="DE28" s="628"/>
      <c r="DF28" s="628"/>
      <c r="DG28" s="628"/>
      <c r="DH28" s="628"/>
      <c r="DI28" s="628"/>
      <c r="DJ28" s="628"/>
      <c r="DK28" s="629"/>
      <c r="DL28" s="633">
        <v>3181372</v>
      </c>
      <c r="DM28" s="628"/>
      <c r="DN28" s="628"/>
      <c r="DO28" s="628"/>
      <c r="DP28" s="628"/>
      <c r="DQ28" s="628"/>
      <c r="DR28" s="628"/>
      <c r="DS28" s="628"/>
      <c r="DT28" s="628"/>
      <c r="DU28" s="628"/>
      <c r="DV28" s="629"/>
      <c r="DW28" s="630">
        <v>9.1</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110376</v>
      </c>
      <c r="S29" s="628"/>
      <c r="T29" s="628"/>
      <c r="U29" s="628"/>
      <c r="V29" s="628"/>
      <c r="W29" s="628"/>
      <c r="X29" s="628"/>
      <c r="Y29" s="629"/>
      <c r="Z29" s="663">
        <v>0.2</v>
      </c>
      <c r="AA29" s="663"/>
      <c r="AB29" s="663"/>
      <c r="AC29" s="663"/>
      <c r="AD29" s="664">
        <v>699</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3237846</v>
      </c>
      <c r="CS29" s="636"/>
      <c r="CT29" s="636"/>
      <c r="CU29" s="636"/>
      <c r="CV29" s="636"/>
      <c r="CW29" s="636"/>
      <c r="CX29" s="636"/>
      <c r="CY29" s="637"/>
      <c r="CZ29" s="630">
        <v>5</v>
      </c>
      <c r="DA29" s="638"/>
      <c r="DB29" s="638"/>
      <c r="DC29" s="639"/>
      <c r="DD29" s="633">
        <v>3181372</v>
      </c>
      <c r="DE29" s="636"/>
      <c r="DF29" s="636"/>
      <c r="DG29" s="636"/>
      <c r="DH29" s="636"/>
      <c r="DI29" s="636"/>
      <c r="DJ29" s="636"/>
      <c r="DK29" s="637"/>
      <c r="DL29" s="633">
        <v>3181372</v>
      </c>
      <c r="DM29" s="636"/>
      <c r="DN29" s="636"/>
      <c r="DO29" s="636"/>
      <c r="DP29" s="636"/>
      <c r="DQ29" s="636"/>
      <c r="DR29" s="636"/>
      <c r="DS29" s="636"/>
      <c r="DT29" s="636"/>
      <c r="DU29" s="636"/>
      <c r="DV29" s="637"/>
      <c r="DW29" s="630">
        <v>9.1</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13841751</v>
      </c>
      <c r="S30" s="628"/>
      <c r="T30" s="628"/>
      <c r="U30" s="628"/>
      <c r="V30" s="628"/>
      <c r="W30" s="628"/>
      <c r="X30" s="628"/>
      <c r="Y30" s="629"/>
      <c r="Z30" s="663">
        <v>19.7</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3110108</v>
      </c>
      <c r="CS30" s="628"/>
      <c r="CT30" s="628"/>
      <c r="CU30" s="628"/>
      <c r="CV30" s="628"/>
      <c r="CW30" s="628"/>
      <c r="CX30" s="628"/>
      <c r="CY30" s="629"/>
      <c r="CZ30" s="630">
        <v>4.8</v>
      </c>
      <c r="DA30" s="638"/>
      <c r="DB30" s="638"/>
      <c r="DC30" s="639"/>
      <c r="DD30" s="633">
        <v>3053733</v>
      </c>
      <c r="DE30" s="628"/>
      <c r="DF30" s="628"/>
      <c r="DG30" s="628"/>
      <c r="DH30" s="628"/>
      <c r="DI30" s="628"/>
      <c r="DJ30" s="628"/>
      <c r="DK30" s="629"/>
      <c r="DL30" s="633">
        <v>3053733</v>
      </c>
      <c r="DM30" s="628"/>
      <c r="DN30" s="628"/>
      <c r="DO30" s="628"/>
      <c r="DP30" s="628"/>
      <c r="DQ30" s="628"/>
      <c r="DR30" s="628"/>
      <c r="DS30" s="628"/>
      <c r="DT30" s="628"/>
      <c r="DU30" s="628"/>
      <c r="DV30" s="629"/>
      <c r="DW30" s="630">
        <v>8.6999999999999993</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98.8</v>
      </c>
      <c r="BN31" s="685"/>
      <c r="BO31" s="685"/>
      <c r="BP31" s="685"/>
      <c r="BQ31" s="687"/>
      <c r="BR31" s="684">
        <v>99.4</v>
      </c>
      <c r="BS31" s="685"/>
      <c r="BT31" s="685"/>
      <c r="BU31" s="685"/>
      <c r="BV31" s="685"/>
      <c r="BW31" s="685"/>
      <c r="BX31" s="686">
        <v>98.3</v>
      </c>
      <c r="BY31" s="685"/>
      <c r="BZ31" s="685"/>
      <c r="CA31" s="685"/>
      <c r="CB31" s="687"/>
      <c r="CD31" s="642"/>
      <c r="CE31" s="643"/>
      <c r="CF31" s="624" t="s">
        <v>300</v>
      </c>
      <c r="CG31" s="625"/>
      <c r="CH31" s="625"/>
      <c r="CI31" s="625"/>
      <c r="CJ31" s="625"/>
      <c r="CK31" s="625"/>
      <c r="CL31" s="625"/>
      <c r="CM31" s="625"/>
      <c r="CN31" s="625"/>
      <c r="CO31" s="625"/>
      <c r="CP31" s="625"/>
      <c r="CQ31" s="626"/>
      <c r="CR31" s="627">
        <v>127738</v>
      </c>
      <c r="CS31" s="636"/>
      <c r="CT31" s="636"/>
      <c r="CU31" s="636"/>
      <c r="CV31" s="636"/>
      <c r="CW31" s="636"/>
      <c r="CX31" s="636"/>
      <c r="CY31" s="637"/>
      <c r="CZ31" s="630">
        <v>0.2</v>
      </c>
      <c r="DA31" s="638"/>
      <c r="DB31" s="638"/>
      <c r="DC31" s="639"/>
      <c r="DD31" s="633">
        <v>127639</v>
      </c>
      <c r="DE31" s="636"/>
      <c r="DF31" s="636"/>
      <c r="DG31" s="636"/>
      <c r="DH31" s="636"/>
      <c r="DI31" s="636"/>
      <c r="DJ31" s="636"/>
      <c r="DK31" s="637"/>
      <c r="DL31" s="633">
        <v>127639</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3842777</v>
      </c>
      <c r="S32" s="628"/>
      <c r="T32" s="628"/>
      <c r="U32" s="628"/>
      <c r="V32" s="628"/>
      <c r="W32" s="628"/>
      <c r="X32" s="628"/>
      <c r="Y32" s="629"/>
      <c r="Z32" s="663">
        <v>5.5</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99.1</v>
      </c>
      <c r="BH32" s="636"/>
      <c r="BI32" s="636"/>
      <c r="BJ32" s="636"/>
      <c r="BK32" s="636"/>
      <c r="BL32" s="636"/>
      <c r="BM32" s="631">
        <v>97.9</v>
      </c>
      <c r="BN32" s="636"/>
      <c r="BO32" s="636"/>
      <c r="BP32" s="636"/>
      <c r="BQ32" s="661"/>
      <c r="BR32" s="683">
        <v>99</v>
      </c>
      <c r="BS32" s="636"/>
      <c r="BT32" s="636"/>
      <c r="BU32" s="636"/>
      <c r="BV32" s="636"/>
      <c r="BW32" s="636"/>
      <c r="BX32" s="631">
        <v>97</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302985</v>
      </c>
      <c r="S33" s="628"/>
      <c r="T33" s="628"/>
      <c r="U33" s="628"/>
      <c r="V33" s="628"/>
      <c r="W33" s="628"/>
      <c r="X33" s="628"/>
      <c r="Y33" s="629"/>
      <c r="Z33" s="663">
        <v>0.4</v>
      </c>
      <c r="AA33" s="663"/>
      <c r="AB33" s="663"/>
      <c r="AC33" s="663"/>
      <c r="AD33" s="664">
        <v>233842</v>
      </c>
      <c r="AE33" s="664"/>
      <c r="AF33" s="664"/>
      <c r="AG33" s="664"/>
      <c r="AH33" s="664"/>
      <c r="AI33" s="664"/>
      <c r="AJ33" s="664"/>
      <c r="AK33" s="664"/>
      <c r="AL33" s="630">
        <v>0.7</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99.8</v>
      </c>
      <c r="BH33" s="612"/>
      <c r="BI33" s="612"/>
      <c r="BJ33" s="612"/>
      <c r="BK33" s="612"/>
      <c r="BL33" s="612"/>
      <c r="BM33" s="656">
        <v>99.5</v>
      </c>
      <c r="BN33" s="612"/>
      <c r="BO33" s="612"/>
      <c r="BP33" s="612"/>
      <c r="BQ33" s="650"/>
      <c r="BR33" s="682">
        <v>99.8</v>
      </c>
      <c r="BS33" s="612"/>
      <c r="BT33" s="612"/>
      <c r="BU33" s="612"/>
      <c r="BV33" s="612"/>
      <c r="BW33" s="612"/>
      <c r="BX33" s="656">
        <v>99.3</v>
      </c>
      <c r="BY33" s="612"/>
      <c r="BZ33" s="612"/>
      <c r="CA33" s="612"/>
      <c r="CB33" s="650"/>
      <c r="CD33" s="624" t="s">
        <v>307</v>
      </c>
      <c r="CE33" s="625"/>
      <c r="CF33" s="625"/>
      <c r="CG33" s="625"/>
      <c r="CH33" s="625"/>
      <c r="CI33" s="625"/>
      <c r="CJ33" s="625"/>
      <c r="CK33" s="625"/>
      <c r="CL33" s="625"/>
      <c r="CM33" s="625"/>
      <c r="CN33" s="625"/>
      <c r="CO33" s="625"/>
      <c r="CP33" s="625"/>
      <c r="CQ33" s="626"/>
      <c r="CR33" s="627">
        <v>23775808</v>
      </c>
      <c r="CS33" s="636"/>
      <c r="CT33" s="636"/>
      <c r="CU33" s="636"/>
      <c r="CV33" s="636"/>
      <c r="CW33" s="636"/>
      <c r="CX33" s="636"/>
      <c r="CY33" s="637"/>
      <c r="CZ33" s="630">
        <v>36.4</v>
      </c>
      <c r="DA33" s="638"/>
      <c r="DB33" s="638"/>
      <c r="DC33" s="639"/>
      <c r="DD33" s="633">
        <v>20571610</v>
      </c>
      <c r="DE33" s="636"/>
      <c r="DF33" s="636"/>
      <c r="DG33" s="636"/>
      <c r="DH33" s="636"/>
      <c r="DI33" s="636"/>
      <c r="DJ33" s="636"/>
      <c r="DK33" s="637"/>
      <c r="DL33" s="633">
        <v>13386047</v>
      </c>
      <c r="DM33" s="636"/>
      <c r="DN33" s="636"/>
      <c r="DO33" s="636"/>
      <c r="DP33" s="636"/>
      <c r="DQ33" s="636"/>
      <c r="DR33" s="636"/>
      <c r="DS33" s="636"/>
      <c r="DT33" s="636"/>
      <c r="DU33" s="636"/>
      <c r="DV33" s="637"/>
      <c r="DW33" s="630">
        <v>38.299999999999997</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258099</v>
      </c>
      <c r="S34" s="628"/>
      <c r="T34" s="628"/>
      <c r="U34" s="628"/>
      <c r="V34" s="628"/>
      <c r="W34" s="628"/>
      <c r="X34" s="628"/>
      <c r="Y34" s="629"/>
      <c r="Z34" s="663">
        <v>0.4</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10703184</v>
      </c>
      <c r="CS34" s="628"/>
      <c r="CT34" s="628"/>
      <c r="CU34" s="628"/>
      <c r="CV34" s="628"/>
      <c r="CW34" s="628"/>
      <c r="CX34" s="628"/>
      <c r="CY34" s="629"/>
      <c r="CZ34" s="630">
        <v>16.399999999999999</v>
      </c>
      <c r="DA34" s="638"/>
      <c r="DB34" s="638"/>
      <c r="DC34" s="639"/>
      <c r="DD34" s="633">
        <v>9040781</v>
      </c>
      <c r="DE34" s="628"/>
      <c r="DF34" s="628"/>
      <c r="DG34" s="628"/>
      <c r="DH34" s="628"/>
      <c r="DI34" s="628"/>
      <c r="DJ34" s="628"/>
      <c r="DK34" s="629"/>
      <c r="DL34" s="633">
        <v>7820142</v>
      </c>
      <c r="DM34" s="628"/>
      <c r="DN34" s="628"/>
      <c r="DO34" s="628"/>
      <c r="DP34" s="628"/>
      <c r="DQ34" s="628"/>
      <c r="DR34" s="628"/>
      <c r="DS34" s="628"/>
      <c r="DT34" s="628"/>
      <c r="DU34" s="628"/>
      <c r="DV34" s="629"/>
      <c r="DW34" s="630">
        <v>22.4</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3446157</v>
      </c>
      <c r="S35" s="628"/>
      <c r="T35" s="628"/>
      <c r="U35" s="628"/>
      <c r="V35" s="628"/>
      <c r="W35" s="628"/>
      <c r="X35" s="628"/>
      <c r="Y35" s="629"/>
      <c r="Z35" s="663">
        <v>4.9000000000000004</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194061</v>
      </c>
      <c r="CS35" s="636"/>
      <c r="CT35" s="636"/>
      <c r="CU35" s="636"/>
      <c r="CV35" s="636"/>
      <c r="CW35" s="636"/>
      <c r="CX35" s="636"/>
      <c r="CY35" s="637"/>
      <c r="CZ35" s="630">
        <v>0.3</v>
      </c>
      <c r="DA35" s="638"/>
      <c r="DB35" s="638"/>
      <c r="DC35" s="639"/>
      <c r="DD35" s="633">
        <v>161281</v>
      </c>
      <c r="DE35" s="636"/>
      <c r="DF35" s="636"/>
      <c r="DG35" s="636"/>
      <c r="DH35" s="636"/>
      <c r="DI35" s="636"/>
      <c r="DJ35" s="636"/>
      <c r="DK35" s="637"/>
      <c r="DL35" s="633">
        <v>114404</v>
      </c>
      <c r="DM35" s="636"/>
      <c r="DN35" s="636"/>
      <c r="DO35" s="636"/>
      <c r="DP35" s="636"/>
      <c r="DQ35" s="636"/>
      <c r="DR35" s="636"/>
      <c r="DS35" s="636"/>
      <c r="DT35" s="636"/>
      <c r="DU35" s="636"/>
      <c r="DV35" s="637"/>
      <c r="DW35" s="630">
        <v>0.3</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4369511</v>
      </c>
      <c r="S36" s="628"/>
      <c r="T36" s="628"/>
      <c r="U36" s="628"/>
      <c r="V36" s="628"/>
      <c r="W36" s="628"/>
      <c r="X36" s="628"/>
      <c r="Y36" s="629"/>
      <c r="Z36" s="663">
        <v>6.2</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3489476</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317497</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5930555</v>
      </c>
      <c r="CS36" s="628"/>
      <c r="CT36" s="628"/>
      <c r="CU36" s="628"/>
      <c r="CV36" s="628"/>
      <c r="CW36" s="628"/>
      <c r="CX36" s="628"/>
      <c r="CY36" s="629"/>
      <c r="CZ36" s="630">
        <v>9.1</v>
      </c>
      <c r="DA36" s="638"/>
      <c r="DB36" s="638"/>
      <c r="DC36" s="639"/>
      <c r="DD36" s="633">
        <v>5086394</v>
      </c>
      <c r="DE36" s="628"/>
      <c r="DF36" s="628"/>
      <c r="DG36" s="628"/>
      <c r="DH36" s="628"/>
      <c r="DI36" s="628"/>
      <c r="DJ36" s="628"/>
      <c r="DK36" s="629"/>
      <c r="DL36" s="633">
        <v>3751356</v>
      </c>
      <c r="DM36" s="628"/>
      <c r="DN36" s="628"/>
      <c r="DO36" s="628"/>
      <c r="DP36" s="628"/>
      <c r="DQ36" s="628"/>
      <c r="DR36" s="628"/>
      <c r="DS36" s="628"/>
      <c r="DT36" s="628"/>
      <c r="DU36" s="628"/>
      <c r="DV36" s="629"/>
      <c r="DW36" s="630">
        <v>10.7</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2447937</v>
      </c>
      <c r="S37" s="628"/>
      <c r="T37" s="628"/>
      <c r="U37" s="628"/>
      <c r="V37" s="628"/>
      <c r="W37" s="628"/>
      <c r="X37" s="628"/>
      <c r="Y37" s="629"/>
      <c r="Z37" s="663">
        <v>3.5</v>
      </c>
      <c r="AA37" s="663"/>
      <c r="AB37" s="663"/>
      <c r="AC37" s="663"/>
      <c r="AD37" s="664">
        <v>46540</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610057</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12824</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907429</v>
      </c>
      <c r="CS37" s="636"/>
      <c r="CT37" s="636"/>
      <c r="CU37" s="636"/>
      <c r="CV37" s="636"/>
      <c r="CW37" s="636"/>
      <c r="CX37" s="636"/>
      <c r="CY37" s="637"/>
      <c r="CZ37" s="630">
        <v>1.4</v>
      </c>
      <c r="DA37" s="638"/>
      <c r="DB37" s="638"/>
      <c r="DC37" s="639"/>
      <c r="DD37" s="633">
        <v>907429</v>
      </c>
      <c r="DE37" s="636"/>
      <c r="DF37" s="636"/>
      <c r="DG37" s="636"/>
      <c r="DH37" s="636"/>
      <c r="DI37" s="636"/>
      <c r="DJ37" s="636"/>
      <c r="DK37" s="637"/>
      <c r="DL37" s="633">
        <v>907429</v>
      </c>
      <c r="DM37" s="636"/>
      <c r="DN37" s="636"/>
      <c r="DO37" s="636"/>
      <c r="DP37" s="636"/>
      <c r="DQ37" s="636"/>
      <c r="DR37" s="636"/>
      <c r="DS37" s="636"/>
      <c r="DT37" s="636"/>
      <c r="DU37" s="636"/>
      <c r="DV37" s="637"/>
      <c r="DW37" s="630">
        <v>2.6</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3751400</v>
      </c>
      <c r="S38" s="628"/>
      <c r="T38" s="628"/>
      <c r="U38" s="628"/>
      <c r="V38" s="628"/>
      <c r="W38" s="628"/>
      <c r="X38" s="628"/>
      <c r="Y38" s="629"/>
      <c r="Z38" s="663">
        <v>5.3</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257722</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15366</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2842701</v>
      </c>
      <c r="CS38" s="628"/>
      <c r="CT38" s="628"/>
      <c r="CU38" s="628"/>
      <c r="CV38" s="628"/>
      <c r="CW38" s="628"/>
      <c r="CX38" s="628"/>
      <c r="CY38" s="629"/>
      <c r="CZ38" s="630">
        <v>4.3</v>
      </c>
      <c r="DA38" s="638"/>
      <c r="DB38" s="638"/>
      <c r="DC38" s="639"/>
      <c r="DD38" s="633">
        <v>2298545</v>
      </c>
      <c r="DE38" s="628"/>
      <c r="DF38" s="628"/>
      <c r="DG38" s="628"/>
      <c r="DH38" s="628"/>
      <c r="DI38" s="628"/>
      <c r="DJ38" s="628"/>
      <c r="DK38" s="629"/>
      <c r="DL38" s="633">
        <v>1698057</v>
      </c>
      <c r="DM38" s="628"/>
      <c r="DN38" s="628"/>
      <c r="DO38" s="628"/>
      <c r="DP38" s="628"/>
      <c r="DQ38" s="628"/>
      <c r="DR38" s="628"/>
      <c r="DS38" s="628"/>
      <c r="DT38" s="628"/>
      <c r="DU38" s="628"/>
      <c r="DV38" s="629"/>
      <c r="DW38" s="630">
        <v>4.9000000000000004</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216842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21674</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3994779</v>
      </c>
      <c r="CS39" s="636"/>
      <c r="CT39" s="636"/>
      <c r="CU39" s="636"/>
      <c r="CV39" s="636"/>
      <c r="CW39" s="636"/>
      <c r="CX39" s="636"/>
      <c r="CY39" s="637"/>
      <c r="CZ39" s="630">
        <v>6.1</v>
      </c>
      <c r="DA39" s="638"/>
      <c r="DB39" s="638"/>
      <c r="DC39" s="639"/>
      <c r="DD39" s="633">
        <v>3982521</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t="s">
        <v>122</v>
      </c>
      <c r="S40" s="628"/>
      <c r="T40" s="628"/>
      <c r="U40" s="628"/>
      <c r="V40" s="628"/>
      <c r="W40" s="628"/>
      <c r="X40" s="628"/>
      <c r="Y40" s="629"/>
      <c r="Z40" s="663" t="s">
        <v>122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v>36718</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122</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110528</v>
      </c>
      <c r="CS40" s="628"/>
      <c r="CT40" s="628"/>
      <c r="CU40" s="628"/>
      <c r="CV40" s="628"/>
      <c r="CW40" s="628"/>
      <c r="CX40" s="628"/>
      <c r="CY40" s="629"/>
      <c r="CZ40" s="630">
        <v>0.2</v>
      </c>
      <c r="DA40" s="638"/>
      <c r="DB40" s="638"/>
      <c r="DC40" s="639"/>
      <c r="DD40" s="633">
        <v>2088</v>
      </c>
      <c r="DE40" s="628"/>
      <c r="DF40" s="628"/>
      <c r="DG40" s="628"/>
      <c r="DH40" s="628"/>
      <c r="DI40" s="628"/>
      <c r="DJ40" s="628"/>
      <c r="DK40" s="629"/>
      <c r="DL40" s="633">
        <v>2088</v>
      </c>
      <c r="DM40" s="628"/>
      <c r="DN40" s="628"/>
      <c r="DO40" s="628"/>
      <c r="DP40" s="628"/>
      <c r="DQ40" s="628"/>
      <c r="DR40" s="628"/>
      <c r="DS40" s="628"/>
      <c r="DT40" s="628"/>
      <c r="DU40" s="628"/>
      <c r="DV40" s="629"/>
      <c r="DW40" s="630">
        <v>0</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70314508</v>
      </c>
      <c r="S41" s="649"/>
      <c r="T41" s="649"/>
      <c r="U41" s="649"/>
      <c r="V41" s="649"/>
      <c r="W41" s="649"/>
      <c r="X41" s="649"/>
      <c r="Y41" s="653"/>
      <c r="Z41" s="654">
        <v>100</v>
      </c>
      <c r="AA41" s="654"/>
      <c r="AB41" s="654"/>
      <c r="AC41" s="654"/>
      <c r="AD41" s="655">
        <v>34967954</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904105</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1</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1464032</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293</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8365018</v>
      </c>
      <c r="CS42" s="636"/>
      <c r="CT42" s="636"/>
      <c r="CU42" s="636"/>
      <c r="CV42" s="636"/>
      <c r="CW42" s="636"/>
      <c r="CX42" s="636"/>
      <c r="CY42" s="637"/>
      <c r="CZ42" s="630">
        <v>12.8</v>
      </c>
      <c r="DA42" s="638"/>
      <c r="DB42" s="638"/>
      <c r="DC42" s="639"/>
      <c r="DD42" s="633">
        <v>2209538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108741</v>
      </c>
      <c r="CS43" s="636"/>
      <c r="CT43" s="636"/>
      <c r="CU43" s="636"/>
      <c r="CV43" s="636"/>
      <c r="CW43" s="636"/>
      <c r="CX43" s="636"/>
      <c r="CY43" s="637"/>
      <c r="CZ43" s="630">
        <v>0.2</v>
      </c>
      <c r="DA43" s="638"/>
      <c r="DB43" s="638"/>
      <c r="DC43" s="639"/>
      <c r="DD43" s="633">
        <v>108741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8365018</v>
      </c>
      <c r="CS44" s="628"/>
      <c r="CT44" s="628"/>
      <c r="CU44" s="628"/>
      <c r="CV44" s="628"/>
      <c r="CW44" s="628"/>
      <c r="CX44" s="628"/>
      <c r="CY44" s="629"/>
      <c r="CZ44" s="630">
        <v>12.8</v>
      </c>
      <c r="DA44" s="631"/>
      <c r="DB44" s="631"/>
      <c r="DC44" s="632"/>
      <c r="DD44" s="633">
        <v>2209538</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3068550</v>
      </c>
      <c r="CS45" s="636"/>
      <c r="CT45" s="636"/>
      <c r="CU45" s="636"/>
      <c r="CV45" s="636"/>
      <c r="CW45" s="636"/>
      <c r="CX45" s="636"/>
      <c r="CY45" s="637"/>
      <c r="CZ45" s="630">
        <v>4.7</v>
      </c>
      <c r="DA45" s="638"/>
      <c r="DB45" s="638"/>
      <c r="DC45" s="639"/>
      <c r="DD45" s="633">
        <v>845547</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5296468</v>
      </c>
      <c r="CS46" s="628"/>
      <c r="CT46" s="628"/>
      <c r="CU46" s="628"/>
      <c r="CV46" s="628"/>
      <c r="CW46" s="628"/>
      <c r="CX46" s="628"/>
      <c r="CY46" s="629"/>
      <c r="CZ46" s="630">
        <v>8.1</v>
      </c>
      <c r="DA46" s="631"/>
      <c r="DB46" s="631"/>
      <c r="DC46" s="632"/>
      <c r="DD46" s="633">
        <v>1363991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0.8"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65361898</v>
      </c>
      <c r="CS49" s="612"/>
      <c r="CT49" s="612"/>
      <c r="CU49" s="612"/>
      <c r="CV49" s="612"/>
      <c r="CW49" s="612"/>
      <c r="CX49" s="612"/>
      <c r="CY49" s="613"/>
      <c r="CZ49" s="614">
        <v>100</v>
      </c>
      <c r="DA49" s="615"/>
      <c r="DB49" s="615"/>
      <c r="DC49" s="616"/>
      <c r="DD49" s="617">
        <v>42005095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5KuaEwu0pQXtTlmMbdFiHN1JZXdBZUjCFo9ubVMwKcFTAh2lX1oEF9jYUq8YPVARizM3WQle+PkZRW3Je4s0ug==" saltValue="mQjEivwVH25o7biswZT2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c r="R7" s="1088"/>
      <c r="S7" s="1088"/>
      <c r="T7" s="1088"/>
      <c r="U7" s="1088"/>
      <c r="V7" s="1088"/>
      <c r="W7" s="1088"/>
      <c r="X7" s="1088"/>
      <c r="Y7" s="1088"/>
      <c r="Z7" s="1088"/>
      <c r="AA7" s="1088"/>
      <c r="AB7" s="1088"/>
      <c r="AC7" s="1088"/>
      <c r="AD7" s="1088"/>
      <c r="AE7" s="1089"/>
      <c r="AF7" s="1090">
        <v>4376</v>
      </c>
      <c r="AG7" s="1091"/>
      <c r="AH7" s="1091"/>
      <c r="AI7" s="1091"/>
      <c r="AJ7" s="1092"/>
      <c r="AK7" s="1093"/>
      <c r="AL7" s="1094"/>
      <c r="AM7" s="1094"/>
      <c r="AN7" s="1094"/>
      <c r="AO7" s="1094"/>
      <c r="AP7" s="1094"/>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24</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v>0</v>
      </c>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v>0</v>
      </c>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v>108</v>
      </c>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t="s">
        <v>379</v>
      </c>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v>54</v>
      </c>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381</v>
      </c>
      <c r="B23" s="937" t="s">
        <v>382</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4563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5" t="s">
        <v>388</v>
      </c>
      <c r="AG26" s="1008"/>
      <c r="AH26" s="1008"/>
      <c r="AI26" s="1008"/>
      <c r="AJ26" s="1056"/>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336</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317</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70</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12</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15</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1</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397</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1948</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399</v>
      </c>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v>1858</v>
      </c>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381</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4222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381</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2">
      <c r="A110" s="809" t="s">
        <v>418</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3560704</v>
      </c>
      <c r="AB110" s="889"/>
      <c r="AC110" s="889"/>
      <c r="AD110" s="889"/>
      <c r="AE110" s="890"/>
      <c r="AF110" s="891">
        <v>3405358</v>
      </c>
      <c r="AG110" s="889"/>
      <c r="AH110" s="889"/>
      <c r="AI110" s="889"/>
      <c r="AJ110" s="890"/>
      <c r="AK110" s="891">
        <v>3472995</v>
      </c>
      <c r="AL110" s="889"/>
      <c r="AM110" s="889"/>
      <c r="AN110" s="889"/>
      <c r="AO110" s="890"/>
      <c r="AP110" s="892">
        <v>10.9</v>
      </c>
      <c r="AQ110" s="893"/>
      <c r="AR110" s="893"/>
      <c r="AS110" s="893"/>
      <c r="AT110" s="894"/>
      <c r="AU110" s="930" t="s">
        <v>69</v>
      </c>
      <c r="AV110" s="931"/>
      <c r="AW110" s="931"/>
      <c r="AX110" s="931"/>
      <c r="AY110" s="931"/>
      <c r="AZ110" s="860" t="s">
        <v>419</v>
      </c>
      <c r="BA110" s="810"/>
      <c r="BB110" s="810"/>
      <c r="BC110" s="810"/>
      <c r="BD110" s="810"/>
      <c r="BE110" s="810"/>
      <c r="BF110" s="810"/>
      <c r="BG110" s="810"/>
      <c r="BH110" s="810"/>
      <c r="BI110" s="810"/>
      <c r="BJ110" s="810"/>
      <c r="BK110" s="810"/>
      <c r="BL110" s="810"/>
      <c r="BM110" s="810"/>
      <c r="BN110" s="810"/>
      <c r="BO110" s="810"/>
      <c r="BP110" s="811"/>
      <c r="BQ110" s="861">
        <v>25095511</v>
      </c>
      <c r="BR110" s="842"/>
      <c r="BS110" s="842"/>
      <c r="BT110" s="842"/>
      <c r="BU110" s="842"/>
      <c r="BV110" s="842">
        <v>23771848</v>
      </c>
      <c r="BW110" s="842"/>
      <c r="BX110" s="842"/>
      <c r="BY110" s="842"/>
      <c r="BZ110" s="842"/>
      <c r="CA110" s="842">
        <v>24359510</v>
      </c>
      <c r="CB110" s="842"/>
      <c r="CC110" s="842"/>
      <c r="CD110" s="842"/>
      <c r="CE110" s="842"/>
      <c r="CF110" s="866">
        <v>76.099999999999994</v>
      </c>
      <c r="CG110" s="867"/>
      <c r="CH110" s="867"/>
      <c r="CI110" s="867"/>
      <c r="CJ110" s="867"/>
      <c r="CK110" s="926" t="s">
        <v>420</v>
      </c>
      <c r="CL110" s="819"/>
      <c r="CM110" s="860" t="s">
        <v>421</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423</v>
      </c>
      <c r="BA111" s="752"/>
      <c r="BB111" s="752"/>
      <c r="BC111" s="752"/>
      <c r="BD111" s="752"/>
      <c r="BE111" s="752"/>
      <c r="BF111" s="752"/>
      <c r="BG111" s="752"/>
      <c r="BH111" s="752"/>
      <c r="BI111" s="752"/>
      <c r="BJ111" s="752"/>
      <c r="BK111" s="752"/>
      <c r="BL111" s="752"/>
      <c r="BM111" s="752"/>
      <c r="BN111" s="752"/>
      <c r="BO111" s="752"/>
      <c r="BP111" s="753"/>
      <c r="BQ111" s="789">
        <v>4249464</v>
      </c>
      <c r="BR111" s="790"/>
      <c r="BS111" s="790"/>
      <c r="BT111" s="790"/>
      <c r="BU111" s="790"/>
      <c r="BV111" s="790">
        <v>4180943</v>
      </c>
      <c r="BW111" s="790"/>
      <c r="BX111" s="790"/>
      <c r="BY111" s="790"/>
      <c r="BZ111" s="790"/>
      <c r="CA111" s="790">
        <v>4180632</v>
      </c>
      <c r="CB111" s="790"/>
      <c r="CC111" s="790"/>
      <c r="CD111" s="790"/>
      <c r="CE111" s="790"/>
      <c r="CF111" s="875">
        <v>13.1</v>
      </c>
      <c r="CG111" s="876"/>
      <c r="CH111" s="876"/>
      <c r="CI111" s="876"/>
      <c r="CJ111" s="876"/>
      <c r="CK111" s="927"/>
      <c r="CL111" s="821"/>
      <c r="CM111" s="817"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427</v>
      </c>
      <c r="BA112" s="752"/>
      <c r="BB112" s="752"/>
      <c r="BC112" s="752"/>
      <c r="BD112" s="752"/>
      <c r="BE112" s="752"/>
      <c r="BF112" s="752"/>
      <c r="BG112" s="752"/>
      <c r="BH112" s="752"/>
      <c r="BI112" s="752"/>
      <c r="BJ112" s="752"/>
      <c r="BK112" s="752"/>
      <c r="BL112" s="752"/>
      <c r="BM112" s="752"/>
      <c r="BN112" s="752"/>
      <c r="BO112" s="752"/>
      <c r="BP112" s="753"/>
      <c r="BQ112" s="789">
        <v>6545460</v>
      </c>
      <c r="BR112" s="790"/>
      <c r="BS112" s="790"/>
      <c r="BT112" s="790"/>
      <c r="BU112" s="790"/>
      <c r="BV112" s="790">
        <v>7364717</v>
      </c>
      <c r="BW112" s="790"/>
      <c r="BX112" s="790"/>
      <c r="BY112" s="790"/>
      <c r="BZ112" s="790"/>
      <c r="CA112" s="790">
        <v>8874210</v>
      </c>
      <c r="CB112" s="790"/>
      <c r="CC112" s="790"/>
      <c r="CD112" s="790"/>
      <c r="CE112" s="790"/>
      <c r="CF112" s="875">
        <v>27.7</v>
      </c>
      <c r="CG112" s="876"/>
      <c r="CH112" s="876"/>
      <c r="CI112" s="876"/>
      <c r="CJ112" s="876"/>
      <c r="CK112" s="927"/>
      <c r="CL112" s="821"/>
      <c r="CM112" s="817"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396385</v>
      </c>
      <c r="AB113" s="919"/>
      <c r="AC113" s="919"/>
      <c r="AD113" s="919"/>
      <c r="AE113" s="920"/>
      <c r="AF113" s="921">
        <v>395070</v>
      </c>
      <c r="AG113" s="919"/>
      <c r="AH113" s="919"/>
      <c r="AI113" s="919"/>
      <c r="AJ113" s="920"/>
      <c r="AK113" s="921">
        <v>404287</v>
      </c>
      <c r="AL113" s="919"/>
      <c r="AM113" s="919"/>
      <c r="AN113" s="919"/>
      <c r="AO113" s="920"/>
      <c r="AP113" s="922">
        <v>1.3</v>
      </c>
      <c r="AQ113" s="923"/>
      <c r="AR113" s="923"/>
      <c r="AS113" s="923"/>
      <c r="AT113" s="924"/>
      <c r="AU113" s="932"/>
      <c r="AV113" s="933"/>
      <c r="AW113" s="933"/>
      <c r="AX113" s="933"/>
      <c r="AY113" s="933"/>
      <c r="AZ113" s="817" t="s">
        <v>430</v>
      </c>
      <c r="BA113" s="752"/>
      <c r="BB113" s="752"/>
      <c r="BC113" s="752"/>
      <c r="BD113" s="752"/>
      <c r="BE113" s="752"/>
      <c r="BF113" s="752"/>
      <c r="BG113" s="752"/>
      <c r="BH113" s="752"/>
      <c r="BI113" s="752"/>
      <c r="BJ113" s="752"/>
      <c r="BK113" s="752"/>
      <c r="BL113" s="752"/>
      <c r="BM113" s="752"/>
      <c r="BN113" s="752"/>
      <c r="BO113" s="752"/>
      <c r="BP113" s="753"/>
      <c r="BQ113" s="789">
        <v>1154375</v>
      </c>
      <c r="BR113" s="790"/>
      <c r="BS113" s="790"/>
      <c r="BT113" s="790"/>
      <c r="BU113" s="790"/>
      <c r="BV113" s="790">
        <v>1016122</v>
      </c>
      <c r="BW113" s="790"/>
      <c r="BX113" s="790"/>
      <c r="BY113" s="790"/>
      <c r="BZ113" s="790"/>
      <c r="CA113" s="790">
        <v>870751</v>
      </c>
      <c r="CB113" s="790"/>
      <c r="CC113" s="790"/>
      <c r="CD113" s="790"/>
      <c r="CE113" s="790"/>
      <c r="CF113" s="875">
        <v>2.7</v>
      </c>
      <c r="CG113" s="876"/>
      <c r="CH113" s="876"/>
      <c r="CI113" s="876"/>
      <c r="CJ113" s="876"/>
      <c r="CK113" s="927"/>
      <c r="CL113" s="821"/>
      <c r="CM113" s="817"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65451</v>
      </c>
      <c r="AB114" s="780"/>
      <c r="AC114" s="780"/>
      <c r="AD114" s="780"/>
      <c r="AE114" s="781"/>
      <c r="AF114" s="782">
        <v>88695</v>
      </c>
      <c r="AG114" s="780"/>
      <c r="AH114" s="780"/>
      <c r="AI114" s="780"/>
      <c r="AJ114" s="781"/>
      <c r="AK114" s="782">
        <v>95853</v>
      </c>
      <c r="AL114" s="780"/>
      <c r="AM114" s="780"/>
      <c r="AN114" s="780"/>
      <c r="AO114" s="781"/>
      <c r="AP114" s="824">
        <v>0.3</v>
      </c>
      <c r="AQ114" s="825"/>
      <c r="AR114" s="825"/>
      <c r="AS114" s="825"/>
      <c r="AT114" s="826"/>
      <c r="AU114" s="932"/>
      <c r="AV114" s="933"/>
      <c r="AW114" s="933"/>
      <c r="AX114" s="933"/>
      <c r="AY114" s="933"/>
      <c r="AZ114" s="817" t="s">
        <v>433</v>
      </c>
      <c r="BA114" s="752"/>
      <c r="BB114" s="752"/>
      <c r="BC114" s="752"/>
      <c r="BD114" s="752"/>
      <c r="BE114" s="752"/>
      <c r="BF114" s="752"/>
      <c r="BG114" s="752"/>
      <c r="BH114" s="752"/>
      <c r="BI114" s="752"/>
      <c r="BJ114" s="752"/>
      <c r="BK114" s="752"/>
      <c r="BL114" s="752"/>
      <c r="BM114" s="752"/>
      <c r="BN114" s="752"/>
      <c r="BO114" s="752"/>
      <c r="BP114" s="753"/>
      <c r="BQ114" s="789">
        <v>5970593</v>
      </c>
      <c r="BR114" s="790"/>
      <c r="BS114" s="790"/>
      <c r="BT114" s="790"/>
      <c r="BU114" s="790"/>
      <c r="BV114" s="790">
        <v>5807249</v>
      </c>
      <c r="BW114" s="790"/>
      <c r="BX114" s="790"/>
      <c r="BY114" s="790"/>
      <c r="BZ114" s="790"/>
      <c r="CA114" s="790">
        <v>5975573</v>
      </c>
      <c r="CB114" s="790"/>
      <c r="CC114" s="790"/>
      <c r="CD114" s="790"/>
      <c r="CE114" s="790"/>
      <c r="CF114" s="875">
        <v>18.7</v>
      </c>
      <c r="CG114" s="876"/>
      <c r="CH114" s="876"/>
      <c r="CI114" s="876"/>
      <c r="CJ114" s="876"/>
      <c r="CK114" s="927"/>
      <c r="CL114" s="821"/>
      <c r="CM114" s="817"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74479</v>
      </c>
      <c r="AB115" s="919"/>
      <c r="AC115" s="919"/>
      <c r="AD115" s="919"/>
      <c r="AE115" s="920"/>
      <c r="AF115" s="921">
        <v>32109</v>
      </c>
      <c r="AG115" s="919"/>
      <c r="AH115" s="919"/>
      <c r="AI115" s="919"/>
      <c r="AJ115" s="920"/>
      <c r="AK115" s="921">
        <v>310</v>
      </c>
      <c r="AL115" s="919"/>
      <c r="AM115" s="919"/>
      <c r="AN115" s="919"/>
      <c r="AO115" s="920"/>
      <c r="AP115" s="922">
        <v>0</v>
      </c>
      <c r="AQ115" s="923"/>
      <c r="AR115" s="923"/>
      <c r="AS115" s="923"/>
      <c r="AT115" s="924"/>
      <c r="AU115" s="932"/>
      <c r="AV115" s="933"/>
      <c r="AW115" s="933"/>
      <c r="AX115" s="933"/>
      <c r="AY115" s="933"/>
      <c r="AZ115" s="817" t="s">
        <v>436</v>
      </c>
      <c r="BA115" s="752"/>
      <c r="BB115" s="752"/>
      <c r="BC115" s="752"/>
      <c r="BD115" s="752"/>
      <c r="BE115" s="752"/>
      <c r="BF115" s="752"/>
      <c r="BG115" s="752"/>
      <c r="BH115" s="752"/>
      <c r="BI115" s="752"/>
      <c r="BJ115" s="752"/>
      <c r="BK115" s="752"/>
      <c r="BL115" s="752"/>
      <c r="BM115" s="752"/>
      <c r="BN115" s="752"/>
      <c r="BO115" s="752"/>
      <c r="BP115" s="753"/>
      <c r="BQ115" s="789">
        <v>345</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4248533</v>
      </c>
      <c r="DH115" s="780"/>
      <c r="DI115" s="780"/>
      <c r="DJ115" s="780"/>
      <c r="DK115" s="781"/>
      <c r="DL115" s="782">
        <v>4180632</v>
      </c>
      <c r="DM115" s="780"/>
      <c r="DN115" s="780"/>
      <c r="DO115" s="780"/>
      <c r="DP115" s="781"/>
      <c r="DQ115" s="782">
        <v>4180632</v>
      </c>
      <c r="DR115" s="780"/>
      <c r="DS115" s="780"/>
      <c r="DT115" s="780"/>
      <c r="DU115" s="781"/>
      <c r="DV115" s="824">
        <v>13.1</v>
      </c>
      <c r="DW115" s="825"/>
      <c r="DX115" s="825"/>
      <c r="DY115" s="825"/>
      <c r="DZ115" s="826"/>
    </row>
    <row r="116" spans="1:130" s="218"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931</v>
      </c>
      <c r="DH116" s="780"/>
      <c r="DI116" s="780"/>
      <c r="DJ116" s="780"/>
      <c r="DK116" s="781"/>
      <c r="DL116" s="782">
        <v>311</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4097019</v>
      </c>
      <c r="AB117" s="903"/>
      <c r="AC117" s="903"/>
      <c r="AD117" s="903"/>
      <c r="AE117" s="904"/>
      <c r="AF117" s="905">
        <v>3921232</v>
      </c>
      <c r="AG117" s="903"/>
      <c r="AH117" s="903"/>
      <c r="AI117" s="903"/>
      <c r="AJ117" s="904"/>
      <c r="AK117" s="905">
        <v>3973445</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420</v>
      </c>
      <c r="B119" s="819"/>
      <c r="C119" s="860" t="s">
        <v>421</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43015748</v>
      </c>
      <c r="BR119" s="845"/>
      <c r="BS119" s="845"/>
      <c r="BT119" s="845"/>
      <c r="BU119" s="845"/>
      <c r="BV119" s="845">
        <v>42140879</v>
      </c>
      <c r="BW119" s="845"/>
      <c r="BX119" s="845"/>
      <c r="BY119" s="845"/>
      <c r="BZ119" s="845"/>
      <c r="CA119" s="845">
        <v>44260676</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10"/>
      <c r="BB120" s="810"/>
      <c r="BC120" s="810"/>
      <c r="BD120" s="810"/>
      <c r="BE120" s="810"/>
      <c r="BF120" s="810"/>
      <c r="BG120" s="810"/>
      <c r="BH120" s="810"/>
      <c r="BI120" s="810"/>
      <c r="BJ120" s="810"/>
      <c r="BK120" s="810"/>
      <c r="BL120" s="810"/>
      <c r="BM120" s="810"/>
      <c r="BN120" s="810"/>
      <c r="BO120" s="810"/>
      <c r="BP120" s="811"/>
      <c r="BQ120" s="861">
        <v>16540104</v>
      </c>
      <c r="BR120" s="842"/>
      <c r="BS120" s="842"/>
      <c r="BT120" s="842"/>
      <c r="BU120" s="842"/>
      <c r="BV120" s="842">
        <v>17088468</v>
      </c>
      <c r="BW120" s="842"/>
      <c r="BX120" s="842"/>
      <c r="BY120" s="842"/>
      <c r="BZ120" s="842"/>
      <c r="CA120" s="842">
        <v>17587890</v>
      </c>
      <c r="CB120" s="842"/>
      <c r="CC120" s="842"/>
      <c r="CD120" s="842"/>
      <c r="CE120" s="842"/>
      <c r="CF120" s="866">
        <v>55</v>
      </c>
      <c r="CG120" s="867"/>
      <c r="CH120" s="867"/>
      <c r="CI120" s="867"/>
      <c r="CJ120" s="867"/>
      <c r="CK120" s="868" t="s">
        <v>450</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6545460</v>
      </c>
      <c r="DH120" s="842"/>
      <c r="DI120" s="842"/>
      <c r="DJ120" s="842"/>
      <c r="DK120" s="842"/>
      <c r="DL120" s="842">
        <v>7364717</v>
      </c>
      <c r="DM120" s="842"/>
      <c r="DN120" s="842"/>
      <c r="DO120" s="842"/>
      <c r="DP120" s="842"/>
      <c r="DQ120" s="842">
        <v>8874210</v>
      </c>
      <c r="DR120" s="842"/>
      <c r="DS120" s="842"/>
      <c r="DT120" s="842"/>
      <c r="DU120" s="842"/>
      <c r="DV120" s="843">
        <v>27.7</v>
      </c>
      <c r="DW120" s="843"/>
      <c r="DX120" s="843"/>
      <c r="DY120" s="843"/>
      <c r="DZ120" s="844"/>
    </row>
    <row r="121" spans="1:130" s="218"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452</v>
      </c>
      <c r="BA121" s="752"/>
      <c r="BB121" s="752"/>
      <c r="BC121" s="752"/>
      <c r="BD121" s="752"/>
      <c r="BE121" s="752"/>
      <c r="BF121" s="752"/>
      <c r="BG121" s="752"/>
      <c r="BH121" s="752"/>
      <c r="BI121" s="752"/>
      <c r="BJ121" s="752"/>
      <c r="BK121" s="752"/>
      <c r="BL121" s="752"/>
      <c r="BM121" s="752"/>
      <c r="BN121" s="752"/>
      <c r="BO121" s="752"/>
      <c r="BP121" s="753"/>
      <c r="BQ121" s="789">
        <v>9523600</v>
      </c>
      <c r="BR121" s="790"/>
      <c r="BS121" s="790"/>
      <c r="BT121" s="790"/>
      <c r="BU121" s="790"/>
      <c r="BV121" s="790">
        <v>9095509</v>
      </c>
      <c r="BW121" s="790"/>
      <c r="BX121" s="790"/>
      <c r="BY121" s="790"/>
      <c r="BZ121" s="790"/>
      <c r="CA121" s="790">
        <v>8832237</v>
      </c>
      <c r="CB121" s="790"/>
      <c r="CC121" s="790"/>
      <c r="CD121" s="790"/>
      <c r="CE121" s="790"/>
      <c r="CF121" s="875">
        <v>27.6</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2">
      <c r="A122" s="820"/>
      <c r="B122" s="821"/>
      <c r="C122" s="817"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10948054</v>
      </c>
      <c r="BR122" s="845"/>
      <c r="BS122" s="845"/>
      <c r="BT122" s="845"/>
      <c r="BU122" s="845"/>
      <c r="BV122" s="845">
        <v>10291014</v>
      </c>
      <c r="BW122" s="845"/>
      <c r="BX122" s="845"/>
      <c r="BY122" s="845"/>
      <c r="BZ122" s="845"/>
      <c r="CA122" s="845">
        <v>10446318</v>
      </c>
      <c r="CB122" s="845"/>
      <c r="CC122" s="845"/>
      <c r="CD122" s="845"/>
      <c r="CE122" s="845"/>
      <c r="CF122" s="846">
        <v>32.6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18" customFormat="1" ht="26.25" customHeight="1" x14ac:dyDescent="0.2">
      <c r="A123" s="820"/>
      <c r="B123" s="821"/>
      <c r="C123" s="817"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931</v>
      </c>
      <c r="AB123" s="780"/>
      <c r="AC123" s="780"/>
      <c r="AD123" s="780"/>
      <c r="AE123" s="781"/>
      <c r="AF123" s="782">
        <v>311</v>
      </c>
      <c r="AG123" s="780"/>
      <c r="AH123" s="780"/>
      <c r="AI123" s="780"/>
      <c r="AJ123" s="781"/>
      <c r="AK123" s="782">
        <v>310</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37011758</v>
      </c>
      <c r="BR123" s="833"/>
      <c r="BS123" s="833"/>
      <c r="BT123" s="833"/>
      <c r="BU123" s="833"/>
      <c r="BV123" s="833">
        <v>36474991</v>
      </c>
      <c r="BW123" s="833"/>
      <c r="BX123" s="833"/>
      <c r="BY123" s="833"/>
      <c r="BZ123" s="833"/>
      <c r="CA123" s="833">
        <v>36866445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7"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19.8</v>
      </c>
      <c r="BR124" s="831"/>
      <c r="BS124" s="831"/>
      <c r="BT124" s="831"/>
      <c r="BU124" s="831"/>
      <c r="BV124" s="831">
        <v>18.100000000000001</v>
      </c>
      <c r="BW124" s="831"/>
      <c r="BX124" s="831"/>
      <c r="BY124" s="831"/>
      <c r="BZ124" s="831"/>
      <c r="CA124" s="831">
        <v>23.1</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73548</v>
      </c>
      <c r="AB126" s="780"/>
      <c r="AC126" s="780"/>
      <c r="AD126" s="780"/>
      <c r="AE126" s="781"/>
      <c r="AF126" s="782">
        <v>31798</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459</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4"/>
      <c r="AZ127" s="814"/>
      <c r="BA127" s="814"/>
      <c r="BB127" s="814"/>
      <c r="BC127" s="814"/>
      <c r="BD127" s="814"/>
      <c r="BE127" s="815"/>
      <c r="BF127" s="813" t="s">
        <v>462</v>
      </c>
      <c r="BG127" s="814"/>
      <c r="BH127" s="814"/>
      <c r="BI127" s="814"/>
      <c r="BJ127" s="814"/>
      <c r="BK127" s="814"/>
      <c r="BL127" s="815"/>
      <c r="BM127" s="813" t="s">
        <v>463</v>
      </c>
      <c r="BN127" s="814"/>
      <c r="BO127" s="814"/>
      <c r="BP127" s="814"/>
      <c r="BQ127" s="814"/>
      <c r="BR127" s="814"/>
      <c r="BS127" s="815"/>
      <c r="BT127" s="813" t="s">
        <v>464</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465</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466</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467</v>
      </c>
      <c r="X128" s="800"/>
      <c r="Y128" s="800"/>
      <c r="Z128" s="801"/>
      <c r="AA128" s="802">
        <v>392492</v>
      </c>
      <c r="AB128" s="803"/>
      <c r="AC128" s="803"/>
      <c r="AD128" s="803"/>
      <c r="AE128" s="804"/>
      <c r="AF128" s="805">
        <v>410722</v>
      </c>
      <c r="AG128" s="803"/>
      <c r="AH128" s="803"/>
      <c r="AI128" s="803"/>
      <c r="AJ128" s="804"/>
      <c r="AK128" s="805">
        <v>398778</v>
      </c>
      <c r="AL128" s="803"/>
      <c r="AM128" s="803"/>
      <c r="AN128" s="803"/>
      <c r="AO128" s="804"/>
      <c r="AP128" s="806"/>
      <c r="AQ128" s="807"/>
      <c r="AR128" s="807"/>
      <c r="AS128" s="807"/>
      <c r="AT128" s="808"/>
      <c r="AU128" s="220"/>
      <c r="AV128" s="220"/>
      <c r="AW128" s="220"/>
      <c r="AX128" s="809" t="s">
        <v>468</v>
      </c>
      <c r="AY128" s="810"/>
      <c r="AZ128" s="810"/>
      <c r="BA128" s="810"/>
      <c r="BB128" s="810"/>
      <c r="BC128" s="810"/>
      <c r="BD128" s="810"/>
      <c r="BE128" s="811"/>
      <c r="BF128" s="786" t="s">
        <v>122</v>
      </c>
      <c r="BG128" s="787"/>
      <c r="BH128" s="787"/>
      <c r="BI128" s="787"/>
      <c r="BJ128" s="787"/>
      <c r="BK128" s="787"/>
      <c r="BL128" s="812"/>
      <c r="BM128" s="786">
        <v>11.68</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469</v>
      </c>
      <c r="CQ128" s="730"/>
      <c r="CR128" s="730"/>
      <c r="CS128" s="730"/>
      <c r="CT128" s="730"/>
      <c r="CU128" s="730"/>
      <c r="CV128" s="730"/>
      <c r="CW128" s="730"/>
      <c r="CX128" s="730"/>
      <c r="CY128" s="730"/>
      <c r="CZ128" s="730"/>
      <c r="DA128" s="730"/>
      <c r="DB128" s="730"/>
      <c r="DC128" s="730"/>
      <c r="DD128" s="730"/>
      <c r="DE128" s="730"/>
      <c r="DF128" s="731"/>
      <c r="DG128" s="792">
        <v>345</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31460632</v>
      </c>
      <c r="AB129" s="780"/>
      <c r="AC129" s="780"/>
      <c r="AD129" s="780"/>
      <c r="AE129" s="781"/>
      <c r="AF129" s="782">
        <v>32316224</v>
      </c>
      <c r="AG129" s="780"/>
      <c r="AH129" s="780"/>
      <c r="AI129" s="780"/>
      <c r="AJ129" s="781"/>
      <c r="AK129" s="782">
        <v>33066688</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16.68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1253806</v>
      </c>
      <c r="AB130" s="780"/>
      <c r="AC130" s="780"/>
      <c r="AD130" s="780"/>
      <c r="AE130" s="781"/>
      <c r="AF130" s="782">
        <v>1144242</v>
      </c>
      <c r="AG130" s="780"/>
      <c r="AH130" s="780"/>
      <c r="AI130" s="780"/>
      <c r="AJ130" s="781"/>
      <c r="AK130" s="782">
        <v>1071598</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30206826</v>
      </c>
      <c r="AB131" s="764"/>
      <c r="AC131" s="764"/>
      <c r="AD131" s="764"/>
      <c r="AE131" s="765"/>
      <c r="AF131" s="766">
        <v>31171982</v>
      </c>
      <c r="AG131" s="764"/>
      <c r="AH131" s="764"/>
      <c r="AI131" s="764"/>
      <c r="AJ131" s="765"/>
      <c r="AK131" s="766">
        <v>31995090</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23.1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8.1131364149999996</v>
      </c>
      <c r="AB132" s="745"/>
      <c r="AC132" s="745"/>
      <c r="AD132" s="745"/>
      <c r="AE132" s="746"/>
      <c r="AF132" s="747">
        <v>7.5910091309999999</v>
      </c>
      <c r="AG132" s="745"/>
      <c r="AH132" s="745"/>
      <c r="AI132" s="745"/>
      <c r="AJ132" s="746"/>
      <c r="AK132" s="747">
        <v>7.8232910110000002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8.3000000000000007</v>
      </c>
      <c r="AB133" s="724"/>
      <c r="AC133" s="724"/>
      <c r="AD133" s="724"/>
      <c r="AE133" s="725"/>
      <c r="AF133" s="723">
        <v>8.1999999999999993</v>
      </c>
      <c r="AG133" s="724"/>
      <c r="AH133" s="724"/>
      <c r="AI133" s="724"/>
      <c r="AJ133" s="725"/>
      <c r="AK133" s="723">
        <v>7.8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lCqAUnRe8a7SpclIpLVnQvUSuBIV1vNjYpP0Dj+PR3/RQ3AahOdmmcBuvcA714hlScD7rXFL3GkE3TtsPAzGQ==" saltValue="aDcSvJdwpCJ3H9YC9KNG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C30" sqref="DC3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wgsGATkLmaFxQepZ/ogXcjtUdiv+xBMYapIdWqiXLefwx4KHfJavHfaUfy1UFApBq73+8kttMbzsNDdliEWNw==" saltValue="1wofu5XA/EPQo7WToUda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72" zoomScaleNormal="72"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LBY3hIKjOLYOGZCdLyv4UKNmrcNrdUOYTkfW/mgPPSk0ivQJd51RvzNpskWEague0h7EBa9ubyWWV44+6yZCA==" saltValue="4QNLpKwu3jG2+WcgWQm/C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9630082</v>
      </c>
      <c r="AP9" s="269">
        <v>67784</v>
      </c>
      <c r="AQ9" s="270">
        <v>68274</v>
      </c>
      <c r="AR9" s="271">
        <v>-0.7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54457</v>
      </c>
      <c r="AP10" s="272">
        <v>383</v>
      </c>
      <c r="AQ10" s="273">
        <v>4860</v>
      </c>
      <c r="AR10" s="274">
        <v>-92.1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50411</v>
      </c>
      <c r="AP11" s="272">
        <v>355</v>
      </c>
      <c r="AQ11" s="273">
        <v>567</v>
      </c>
      <c r="AR11" s="274">
        <v>-37.4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16</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186285</v>
      </c>
      <c r="AP13" s="272">
        <v>1311</v>
      </c>
      <c r="AQ13" s="273">
        <v>2777</v>
      </c>
      <c r="AR13" s="274">
        <v>-52.8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108741</v>
      </c>
      <c r="AP14" s="272">
        <v>765</v>
      </c>
      <c r="AQ14" s="273">
        <v>1330</v>
      </c>
      <c r="AR14" s="274">
        <v>-42.5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-498195</v>
      </c>
      <c r="AP15" s="272">
        <v>-3507</v>
      </c>
      <c r="AQ15" s="273">
        <v>-3833</v>
      </c>
      <c r="AR15" s="274">
        <v>-8.5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9531781</v>
      </c>
      <c r="AP16" s="272">
        <v>67092</v>
      </c>
      <c r="AQ16" s="273">
        <v>73991</v>
      </c>
      <c r="AR16" s="274">
        <v>-9.3000000000000007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6.56</v>
      </c>
      <c r="AP21" s="286">
        <v>6.28</v>
      </c>
      <c r="AQ21" s="287">
        <v>0.28000000000000003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99</v>
      </c>
      <c r="AP22" s="291">
        <v>98.7</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3472995</v>
      </c>
      <c r="AP32" s="300">
        <v>24446</v>
      </c>
      <c r="AQ32" s="301">
        <v>32402</v>
      </c>
      <c r="AR32" s="302">
        <v>-24.6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16</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404287</v>
      </c>
      <c r="AP35" s="300">
        <v>2846</v>
      </c>
      <c r="AQ35" s="301">
        <v>5520</v>
      </c>
      <c r="AR35" s="302">
        <v>-48.4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95853</v>
      </c>
      <c r="AP36" s="300">
        <v>675</v>
      </c>
      <c r="AQ36" s="301">
        <v>1296</v>
      </c>
      <c r="AR36" s="302">
        <v>-47.9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310</v>
      </c>
      <c r="AP37" s="300">
        <v>2</v>
      </c>
      <c r="AQ37" s="301">
        <v>571</v>
      </c>
      <c r="AR37" s="302">
        <v>-99.6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0</v>
      </c>
      <c r="AR38" s="292" t="s">
        <v>492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-398778</v>
      </c>
      <c r="AP39" s="300">
        <v>-2807</v>
      </c>
      <c r="AQ39" s="301">
        <v>-6093</v>
      </c>
      <c r="AR39" s="302">
        <v>-53.9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-1071598</v>
      </c>
      <c r="AP40" s="300">
        <v>-7543</v>
      </c>
      <c r="AQ40" s="301">
        <v>-23816</v>
      </c>
      <c r="AR40" s="302">
        <v>-68.3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2503069</v>
      </c>
      <c r="AP41" s="300">
        <v>17619</v>
      </c>
      <c r="AQ41" s="301">
        <v>9896</v>
      </c>
      <c r="AR41" s="302">
        <v>78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10067404</v>
      </c>
      <c r="AN51" s="322">
        <v>71383</v>
      </c>
      <c r="AO51" s="323">
        <v>36</v>
      </c>
      <c r="AP51" s="324">
        <v>44161</v>
      </c>
      <c r="AQ51" s="325">
        <v>3.1</v>
      </c>
      <c r="AR51" s="326">
        <v>32.9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6837516</v>
      </c>
      <c r="AN52" s="330">
        <v>48482</v>
      </c>
      <c r="AO52" s="331">
        <v>30.9</v>
      </c>
      <c r="AP52" s="332">
        <v>23644</v>
      </c>
      <c r="AQ52" s="333">
        <v>3.1</v>
      </c>
      <c r="AR52" s="334">
        <v>27.8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5023376</v>
      </c>
      <c r="AN53" s="322">
        <v>35545</v>
      </c>
      <c r="AO53" s="323">
        <v>-50.2</v>
      </c>
      <c r="AP53" s="324">
        <v>43955</v>
      </c>
      <c r="AQ53" s="325">
        <v>-0.5</v>
      </c>
      <c r="AR53" s="326">
        <v>-49.7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2825823</v>
      </c>
      <c r="AN54" s="330">
        <v>19995</v>
      </c>
      <c r="AO54" s="331">
        <v>-58.8</v>
      </c>
      <c r="AP54" s="332">
        <v>21318</v>
      </c>
      <c r="AQ54" s="333">
        <v>-9.8000000000000007</v>
      </c>
      <c r="AR54" s="334">
        <v>-49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7722801</v>
      </c>
      <c r="AN55" s="322">
        <v>54429</v>
      </c>
      <c r="AO55" s="323">
        <v>53.1</v>
      </c>
      <c r="AP55" s="324">
        <v>41921</v>
      </c>
      <c r="AQ55" s="325">
        <v>-4.5999999999999996</v>
      </c>
      <c r="AR55" s="326">
        <v>57.7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5109536</v>
      </c>
      <c r="AN56" s="330">
        <v>36011</v>
      </c>
      <c r="AO56" s="331">
        <v>80.099999999999994</v>
      </c>
      <c r="AP56" s="332">
        <v>21655</v>
      </c>
      <c r="AQ56" s="333">
        <v>1.6</v>
      </c>
      <c r="AR56" s="334">
        <v>78.5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5866662</v>
      </c>
      <c r="AN57" s="322">
        <v>41267</v>
      </c>
      <c r="AO57" s="323">
        <v>-24.2</v>
      </c>
      <c r="AP57" s="324">
        <v>44585</v>
      </c>
      <c r="AQ57" s="325">
        <v>6.4</v>
      </c>
      <c r="AR57" s="326">
        <v>-30.6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4232928</v>
      </c>
      <c r="AN58" s="330">
        <v>29775</v>
      </c>
      <c r="AO58" s="331">
        <v>-17.3</v>
      </c>
      <c r="AP58" s="332">
        <v>23077</v>
      </c>
      <c r="AQ58" s="333">
        <v>6.6</v>
      </c>
      <c r="AR58" s="334">
        <v>-23.9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8365018</v>
      </c>
      <c r="AN59" s="322">
        <v>58880</v>
      </c>
      <c r="AO59" s="323">
        <v>42.7</v>
      </c>
      <c r="AP59" s="324">
        <v>49779</v>
      </c>
      <c r="AQ59" s="325">
        <v>11.6</v>
      </c>
      <c r="AR59" s="326">
        <v>31.1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5296468</v>
      </c>
      <c r="AN60" s="330">
        <v>37281</v>
      </c>
      <c r="AO60" s="331">
        <v>25.2</v>
      </c>
      <c r="AP60" s="332">
        <v>28921</v>
      </c>
      <c r="AQ60" s="333">
        <v>25.3</v>
      </c>
      <c r="AR60" s="334">
        <v>-0.1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7409052</v>
      </c>
      <c r="AN61" s="337">
        <v>52301</v>
      </c>
      <c r="AO61" s="338">
        <v>11.5</v>
      </c>
      <c r="AP61" s="339">
        <v>44880</v>
      </c>
      <c r="AQ61" s="340">
        <v>3.2</v>
      </c>
      <c r="AR61" s="326">
        <v>8.3000000000000007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4860454</v>
      </c>
      <c r="AN62" s="330">
        <v>34309</v>
      </c>
      <c r="AO62" s="331">
        <v>12</v>
      </c>
      <c r="AP62" s="332">
        <v>23723</v>
      </c>
      <c r="AQ62" s="333">
        <v>5.4</v>
      </c>
      <c r="AR62" s="334">
        <v>6.6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3vjyH2ia9VW3HBaMqWSM59L2wMGBU3LrO4TPzUn2JqIJfmel787OTa4REyU+BCLINn7Bkf1hh9jEOLu8mDXp2w==" saltValue="5PyHji+3KRqhmS9u8gVP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6" zoomScale="85" zoomScaleNormal="85" zoomScaleSheetLayoutView="55" workbookViewId="0">
      <selection activeCell="BJ85" sqref="BJ85"/>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fZUFBBndQ5MVysdUVaS7fIZdJ1Tz0B4L3RHHzvEUQ/iJRb3hem/p9lT2R6hMRvxf/XCYS4wR49ndZJRW1DMciA==" saltValue="fuhavTlMtr/8XNrLoPeQ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CT89" sqref="CT8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fE4RNCOdl8OxKaxaJMPiEvGBRHiMd4n/z8xqgiXRV15uoEF1lBSwRSysN+EpAXaOF6E3e1gGlpmkDl7YhR7WJA==" saltValue="2agjaAcV9jQzLv1ZpcaT6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L44" sqref="L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18.510000000000002</v>
      </c>
      <c r="G47" s="12">
        <v>21.3</v>
      </c>
      <c r="H47" s="12">
        <v>23.49</v>
      </c>
      <c r="I47" s="12">
        <v>22.89</v>
      </c>
      <c r="J47" s="13">
        <v>25.02</v>
      </c>
    </row>
    <row r="48" spans="2:10" ht="57.75" customHeight="1" x14ac:dyDescent="0.2">
      <c r="B48" s="14"/>
      <c r="C48" s="1141" t="s">
        <v>4</v>
      </c>
      <c r="D48" s="1141"/>
      <c r="E48" s="1142"/>
      <c r="F48" s="15">
        <v>13.11</v>
      </c>
      <c r="G48" s="16">
        <v>14.56</v>
      </c>
      <c r="H48" s="16">
        <v>14.26</v>
      </c>
      <c r="I48" s="16">
        <v>11.32</v>
      </c>
      <c r="J48" s="17">
        <v>13.8</v>
      </c>
    </row>
    <row r="49" spans="2:10" ht="57.75" customHeight="1" thickBot="1" x14ac:dyDescent="0.25">
      <c r="B49" s="18"/>
      <c r="C49" s="1143" t="s">
        <v>5</v>
      </c>
      <c r="D49" s="1143"/>
      <c r="E49" s="1144"/>
      <c r="F49" s="19">
        <v>0.02</v>
      </c>
      <c r="G49" s="20">
        <v>7.14</v>
      </c>
      <c r="H49" s="20">
        <v>4.1900000000000004</v>
      </c>
      <c r="I49" s="20" t="s">
        <v>535</v>
      </c>
      <c r="J49" s="21">
        <v>5.39</v>
      </c>
    </row>
    <row r="50" spans="2:10" ht="13.2" x14ac:dyDescent="0.2"/>
  </sheetData>
  <sheetProtection algorithmName="SHA-512" hashValue="1FRXbHIUJJrEvqmwesr5pCbYLMRsUMpyH/mAupL0N+OFS+xTabiWuI1YtZedBCnWtwAq+yutwLE5CDfzvzHjBw==" saltValue="ywxxXRbsaCQt0z+PSTbI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平井　亘</cp:lastModifiedBy>
  <dcterms:created xsi:type="dcterms:W3CDTF">2026-02-23T05:27:44Z</dcterms:created>
  <dcterms:modified xsi:type="dcterms:W3CDTF">2026-03-09T05:27:41Z</dcterms:modified>
  <cp:category/>
</cp:coreProperties>
</file>