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file-sv\各課フォルダ\財政課\財政係\○照会、回答、通知\【翌2月】財政状況資料集（財政比較分析）\R6決算\★提出\"/>
    </mc:Choice>
  </mc:AlternateContent>
  <xr:revisionPtr revIDLastSave="0" documentId="13_ncr:1_{F7915842-8CBD-4F46-9B13-15505578D2D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BW35" i="10"/>
  <c r="BE35" i="10"/>
  <c r="BW34" i="10"/>
  <c r="CO34" i="10" s="1"/>
  <c r="CO35"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s="1"/>
  <c r="U35" i="10" s="1"/>
  <c r="U36" i="10" s="1"/>
  <c r="AM34" i="10" l="1"/>
  <c r="AM35" i="10" s="1"/>
  <c r="AM36" i="10" s="1"/>
</calcChain>
</file>

<file path=xl/sharedStrings.xml><?xml version="1.0" encoding="utf-8"?>
<sst xmlns="http://schemas.openxmlformats.org/spreadsheetml/2006/main" count="1084" uniqueCount="566">
  <si>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</si>
  <si>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</si>
  <si>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</si>
  <si>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</si>
  <si>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</si>
  <si>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</si>
  <si>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</si>
  <si>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</si>
  <si>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</si>
  <si>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</si>
  <si>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</si>
  <si>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</si>
  <si>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</si>
  <si>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</si>
  <si>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</si>
  <si>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</si>
  <si>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</si>
  <si>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</si>
  <si>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</si>
  <si>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</si>
  <si>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</si>
  <si>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</si>
  <si>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</si>
  <si>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</si>
  <si>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</si>
  <si>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</si>
  <si>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</si>
  <si>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</si>
  <si>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</si>
  <si>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</si>
  <si>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</si>
  <si>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</si>
  <si>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</si>
  <si>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</si>
  <si>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</si>
  <si>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</si>
  <si>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</si>
  <si>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</si>
  <si>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</si>
  <si>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</si>
  <si>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</si>
  <si>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</si>
  <si>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</si>
  <si>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</si>
  <si>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</si>
  <si>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</si>
  <si>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</si>
  <si>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</si>
  <si>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</si>
  <si>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</si>
  <si>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</si>
  <si>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</si>
  <si>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</si>
  <si>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</si>
  <si>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</si>
  <si>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</si>
  <si>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</si>
  <si>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</si>
  <si>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</si>
  <si>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</si>
  <si>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</si>
  <si>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</si>
  <si>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</si>
  <si>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</si>
  <si>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</si>
  <si>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</si>
  <si>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</si>
  <si>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</si>
  <si>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</si>
  <si>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</si>
  <si>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</si>
  <si>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</si>
  <si>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</si>
  <si>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</si>
  <si>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</si>
  <si>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</si>
  <si>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</si>
  <si>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</si>
  <si>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</si>
  <si>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</si>
  <si>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</si>
  <si>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</si>
  <si>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</si>
  <si>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</si>
  <si>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</si>
  <si>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</si>
  <si>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</si>
  <si>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</si>
  <si>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</si>
  <si>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</si>
  <si>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</si>
  <si>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</si>
  <si>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</si>
  <si>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</si>
  <si>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蕨市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</si>
  <si>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</si>
  <si>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</si>
  <si>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</si>
  <si>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</si>
  <si>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</si>
  <si>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</si>
  <si>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</si>
  <si>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</si>
  <si>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</si>
  <si>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</si>
  <si>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</si>
  <si>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</si>
  <si>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</si>
  <si>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</si>
  <si>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</si>
  <si>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</si>
  <si>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</si>
  <si>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</si>
  <si>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</si>
  <si>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</si>
  <si>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</si>
  <si>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</si>
  <si>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</si>
  <si>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</si>
  <si>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</si>
  <si>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</si>
  <si>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</si>
  <si>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</si>
  <si>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</si>
  <si>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</si>
  <si>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</si>
  <si>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</si>
  <si>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</si>
  <si>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</si>
  <si>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</si>
  <si>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</si>
  <si>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</si>
  <si>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</si>
  <si>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</si>
  <si>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</si>
  <si>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</si>
  <si>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</si>
  <si>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</si>
  <si>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</si>
  <si>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</si>
  <si>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</si>
  <si>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</si>
  <si>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</si>
  <si>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</si>
  <si>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</si>
  <si>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</si>
  <si>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</si>
  <si>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</si>
  <si>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</si>
  <si>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</si>
  <si>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</si>
  <si>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</si>
  <si>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</si>
  <si>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</si>
  <si>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</si>
  <si>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</si>
  <si>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</si>
  <si>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</si>
  <si>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</si>
  <si>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</si>
  <si>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</si>
  <si>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</si>
  <si>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</si>
  <si>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</si>
  <si>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</si>
  <si>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</si>
  <si>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</si>
  <si>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</si>
  <si>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</si>
  <si>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</si>
  <si>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</si>
  <si>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</si>
  <si>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</si>
  <si>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</si>
  <si>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</si>
  <si>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</si>
  <si>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</si>
  <si>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</si>
  <si>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</si>
  <si>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</si>
  <si>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</si>
  <si>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</si>
  <si>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</si>
  <si>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</si>
  <si>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</si>
  <si>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</si>
  <si>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</si>
  <si>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</si>
  <si>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</si>
  <si>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</si>
  <si>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</si>
  <si>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</si>
  <si>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</si>
  <si>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</si>
  <si>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</si>
  <si>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</si>
  <si>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</si>
  <si>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</si>
  <si>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</si>
  <si>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</si>
  <si>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</si>
  <si>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</si>
  <si>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</si>
  <si>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</si>
  <si>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</si>
  <si>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</si>
  <si>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</si>
  <si>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</si>
  <si>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</si>
  <si>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</si>
  <si>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</si>
  <si>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</si>
  <si>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</si>
  <si>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</si>
  <si>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</si>
  <si>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</si>
  <si>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</si>
  <si>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</si>
  <si>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</si>
  <si>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</si>
  <si>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</si>
  <si>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</si>
  <si>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</si>
  <si>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</si>
  <si>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</si>
  <si>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</si>
  <si>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</si>
  <si>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</si>
  <si>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</si>
  <si>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</si>
  <si>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</si>
  <si>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</si>
  <si>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</si>
  <si>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</si>
  <si>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</si>
  <si>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</si>
  <si>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</si>
  <si>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</si>
  <si>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</si>
  <si>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</si>
  <si>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</si>
  <si>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</si>
  <si>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</si>
  <si>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</si>
  <si>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</si>
  <si>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</si>
  <si>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</si>
  <si>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</si>
  <si>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</si>
  <si>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</si>
  <si>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</si>
  <si>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</si>
  <si>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</si>
  <si>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</si>
  <si>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</si>
  <si>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</si>
  <si>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</si>
  <si>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</si>
  <si>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</si>
  <si>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</si>
  <si>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</si>
  <si>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</si>
  <si>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</si>
  <si>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</si>
  <si>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</si>
  <si>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</si>
  <si>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</si>
  <si>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</si>
  <si>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</si>
  <si>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</si>
  <si>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</si>
  <si>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</si>
  <si>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</si>
  <si>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</si>
  <si>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</si>
  <si>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</si>
  <si>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</si>
  <si>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</si>
  <si>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</si>
  <si>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</si>
  <si>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</si>
  <si>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</si>
  <si>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</si>
  <si>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</si>
  <si>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</si>
  <si>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</si>
  <si>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</si>
  <si>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</si>
  <si>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</si>
  <si>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</si>
  <si>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</si>
  <si>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</si>
  <si>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</si>
  <si>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</si>
  <si>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</si>
  <si>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</si>
  <si>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</si>
  <si>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</si>
  <si>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</si>
  <si>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</si>
  <si>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</si>
  <si>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</si>
  <si>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</si>
  <si>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</si>
  <si>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</si>
  <si>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</si>
  <si>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</si>
  <si>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</si>
  <si>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</si>
  <si>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</si>
  <si>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</si>
  <si>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</si>
  <si>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</si>
  <si>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</si>
  <si>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</si>
  <si>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</si>
  <si>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</si>
  <si>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</si>
  <si>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</si>
  <si>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</si>
  <si>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</si>
  <si>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</si>
  <si>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</si>
  <si>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</si>
  <si>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</si>
  <si>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</si>
  <si>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</si>
  <si>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</si>
  <si>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</si>
  <si>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</si>
  <si>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</si>
  <si>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</si>
  <si>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</si>
  <si>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</si>
  <si>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</si>
  <si>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</si>
  <si>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</si>
  <si>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</si>
  <si>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</si>
  <si>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</si>
  <si>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</si>
  <si>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</si>
  <si>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</si>
  <si>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</si>
  <si>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</si>
  <si>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</si>
  <si>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</si>
  <si>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</si>
  <si>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</si>
  <si>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</si>
  <si>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</si>
  <si>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</si>
  <si>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</si>
  <si>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</si>
  <si>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</si>
  <si>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</si>
  <si>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</si>
  <si>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</si>
  <si>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</si>
  <si>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</si>
  <si>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</si>
  <si>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</si>
  <si>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</si>
  <si>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</si>
  <si>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</si>
  <si>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</si>
  <si>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</si>
  <si>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</si>
  <si>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</si>
  <si>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</si>
  <si>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</si>
  <si>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</si>
  <si>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</si>
  <si>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</si>
  <si>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</si>
  <si>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</si>
  <si>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蕨都市計画事業錦町土地区画整理事業特別会計</t>
    <phoneticPr fontId="5"/>
  </si>
  <si>
    <t>蕨市公共用地先行取得事業特別会計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</si>
  <si>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</si>
  <si>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</si>
  <si>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</si>
  <si>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</si>
  <si>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</si>
  <si>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</si>
  <si>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</si>
  <si>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</si>
  <si>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</si>
  <si>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</si>
  <si>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</si>
  <si>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</si>
  <si>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</si>
  <si>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蕨市国民健康保険特別会計</t>
    <phoneticPr fontId="5"/>
  </si>
  <si>
    <t>蕨市介護保険特別会計</t>
    <phoneticPr fontId="5"/>
  </si>
  <si>
    <t>蕨市後期高齢者医療特別会計</t>
    <phoneticPr fontId="5"/>
  </si>
  <si>
    <t>蕨市水道事業会計</t>
    <phoneticPr fontId="5"/>
  </si>
  <si>
    <t>法適用企業</t>
    <phoneticPr fontId="5"/>
  </si>
  <si>
    <t>蕨市立病院事業会計</t>
    <phoneticPr fontId="5"/>
  </si>
  <si>
    <t>蕨市公共下水道事業会計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</si>
  <si>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</si>
  <si>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</si>
  <si>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</si>
  <si>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</si>
  <si>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</si>
  <si>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</si>
  <si>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</si>
  <si>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</si>
  <si>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</si>
  <si>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</si>
  <si>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</si>
  <si>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</si>
  <si>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</si>
  <si>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</si>
  <si>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</si>
  <si>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</si>
  <si>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</si>
  <si>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</si>
  <si>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</si>
  <si>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</si>
  <si>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</si>
  <si>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</si>
  <si>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</si>
  <si>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</si>
  <si>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</si>
  <si>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</si>
  <si>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</si>
  <si>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</si>
  <si>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</si>
  <si>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</si>
  <si>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</si>
  <si>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</si>
  <si>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</si>
  <si>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</si>
  <si>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</si>
  <si>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</si>
  <si>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</si>
  <si>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</si>
  <si>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</si>
  <si>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</si>
  <si>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</si>
  <si>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</si>
  <si>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</si>
  <si>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</si>
  <si>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</si>
  <si>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</si>
  <si>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</si>
  <si>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</si>
  <si>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</si>
  <si>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</si>
  <si>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</si>
  <si>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</si>
  <si>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</si>
  <si>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</si>
  <si>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</si>
  <si>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</si>
  <si>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</si>
  <si>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</si>
  <si>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</si>
  <si>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</si>
  <si>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</si>
  <si>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</si>
  <si>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</si>
  <si>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</si>
  <si>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</si>
  <si>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</si>
  <si>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</si>
  <si>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</si>
  <si>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</si>
  <si>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</si>
  <si>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</si>
  <si>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</si>
  <si>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</si>
  <si>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</si>
  <si>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</si>
  <si>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</si>
  <si>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</si>
  <si>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</si>
  <si>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</si>
  <si>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</si>
  <si>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</si>
  <si>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</si>
  <si>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</si>
  <si>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</si>
  <si>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</si>
  <si>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</si>
  <si>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</si>
  <si>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</si>
  <si>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</si>
  <si>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</si>
  <si>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</si>
  <si>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</si>
  <si>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</si>
  <si>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</si>
  <si>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</si>
  <si>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</si>
  <si>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</si>
  <si>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</si>
  <si>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</si>
  <si>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</si>
  <si>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</si>
  <si>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</si>
  <si>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</si>
  <si>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</si>
  <si>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</si>
  <si>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</si>
  <si>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</si>
  <si>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</si>
  <si>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</si>
  <si>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</si>
  <si>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</si>
  <si>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</si>
  <si>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</si>
  <si>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</si>
  <si>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</si>
  <si>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</si>
  <si>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</si>
  <si>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</si>
  <si>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</si>
  <si>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</si>
  <si>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</si>
  <si>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</si>
  <si>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</si>
  <si>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</si>
  <si>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</si>
  <si>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</si>
  <si>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</si>
  <si>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</si>
  <si>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</si>
  <si>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</si>
  <si>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</si>
  <si>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</si>
  <si>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</si>
  <si>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</si>
  <si>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</si>
  <si>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3.28</t>
  </si>
  <si>
    <t>▲ 2.38</t>
  </si>
  <si>
    <t>一般会計</t>
  </si>
  <si>
    <t>蕨市水道事業会計</t>
  </si>
  <si>
    <t>蕨市公共下水道事業会計</t>
  </si>
  <si>
    <t>蕨市立病院事業会計</t>
  </si>
  <si>
    <t>蕨市介護保険特別会計</t>
  </si>
  <si>
    <t>蕨市国民健康保険特別会計</t>
  </si>
  <si>
    <t>蕨都市計画事業錦町土地区画整理事業特別会計</t>
  </si>
  <si>
    <t>蕨市後期高齢者医療特別会計</t>
  </si>
  <si>
    <t>その他会計（赤字）</t>
  </si>
  <si>
    <t>その他会計（黒字）</t>
  </si>
  <si>
    <t>R02</t>
    <phoneticPr fontId="5"/>
  </si>
  <si>
    <t>R03</t>
    <phoneticPr fontId="5"/>
  </si>
  <si>
    <t>R04</t>
    <phoneticPr fontId="5"/>
  </si>
  <si>
    <t>R05</t>
    <phoneticPr fontId="5"/>
  </si>
  <si>
    <t>R06</t>
    <phoneticPr fontId="5"/>
  </si>
  <si>
    <t>蕨市土地開発公社</t>
    <rPh sb="0" eb="2">
      <t>ワラビシ</t>
    </rPh>
    <rPh sb="2" eb="4">
      <t>トチ</t>
    </rPh>
    <rPh sb="4" eb="6">
      <t>カイハツ</t>
    </rPh>
    <rPh sb="6" eb="8">
      <t>コウシャ</t>
    </rPh>
    <phoneticPr fontId="2"/>
  </si>
  <si>
    <t>蕨市施設管理公社</t>
    <rPh sb="0" eb="2">
      <t>ワラビシ</t>
    </rPh>
    <rPh sb="2" eb="4">
      <t>シセツ</t>
    </rPh>
    <rPh sb="4" eb="6">
      <t>カンリ</t>
    </rPh>
    <rPh sb="6" eb="8">
      <t>コウシャ</t>
    </rPh>
    <phoneticPr fontId="2"/>
  </si>
  <si>
    <t>戸田ボートレース企業団（モーターボート競走事業会計）</t>
    <phoneticPr fontId="2"/>
  </si>
  <si>
    <t>蕨戸田衛生センター組合（一般会計）</t>
    <phoneticPr fontId="2"/>
  </si>
  <si>
    <t>埼玉県後期高齢者医療広域連合（一般会計）</t>
    <phoneticPr fontId="2"/>
  </si>
  <si>
    <t>埼玉県後期高齢者医療広域連合（後期高齢者医療事業特別会計）</t>
    <phoneticPr fontId="2"/>
  </si>
  <si>
    <t>埼玉県市町村総合事務組合（一般会計）</t>
    <phoneticPr fontId="2"/>
  </si>
  <si>
    <t>埼玉県市町村総合事務組合（交通災害共済事業特別会計）</t>
    <phoneticPr fontId="2"/>
  </si>
  <si>
    <t>彩の国さいたま人づくり広域連合（一般会計）</t>
    <phoneticPr fontId="2"/>
  </si>
  <si>
    <t>-</t>
    <phoneticPr fontId="2"/>
  </si>
  <si>
    <t>公共施設改修基金</t>
  </si>
  <si>
    <t>市立病院建設基金</t>
  </si>
  <si>
    <t>蕨駅西口市街地再開発事業基金</t>
  </si>
  <si>
    <t>職員退職手当基金</t>
  </si>
  <si>
    <t>ふるさとわらび応援基金</t>
    <rPh sb="7" eb="9">
      <t>オウエン</t>
    </rPh>
    <rPh sb="9" eb="11">
      <t>キキン</t>
    </rPh>
    <phoneticPr fontId="5"/>
  </si>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</sst>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45945</c:v>
                </c:pt>
                <c:pt idx="2">
                  <c:v>44475</c:v>
                </c:pt>
                <c:pt idx="3">
                  <c:v>45982</c:v>
                </c:pt>
                <c:pt idx="4">
                  <c:v>50538</c:v>
                </c:pt>
              </c:numCache>
            </c:numRef>
          </c:val>
          <c:smooth val="0"/>
          <c:extLst>
            <c:ext xmlns:c16="http://schemas.microsoft.com/office/drawing/2014/chart" uri="{C3380CC4-5D6E-409C-BE32-E72D297353CC}">
              <c16:uniqueId val="{00000000-D94E-4755-B664-44CB6734B7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38511</c:v>
                </c:pt>
                <c:pt idx="1">
                  <c:v>46551</c:v>
                </c:pt>
                <c:pt idx="2">
                  <c:v>47300</c:v>
                </c:pt>
                <c:pt idx="3">
                  <c:v>50431</c:v>
                </c:pt>
                <c:pt idx="4">
                  <c:v>39933</c:v>
                </c:pt>
              </c:numCache>
            </c:numRef>
          </c:val>
          <c:smooth val="0"/>
          <c:extLst>
            <c:ext xmlns:c16="http://schemas.microsoft.com/office/drawing/2014/chart" uri="{C3380CC4-5D6E-409C-BE32-E72D297353CC}">
              <c16:uniqueId val="{00000001-D94E-4755-B664-44CB6734B7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12.05</c:v>
                </c:pt>
                <c:pt idx="1">
                  <c:v>16.66</c:v>
                </c:pt>
                <c:pt idx="2">
                  <c:v>16.36</c:v>
                </c:pt>
                <c:pt idx="3">
                  <c:v>12.64</c:v>
                </c:pt>
                <c:pt idx="4">
                  <c:v>10.78</c:v>
                </c:pt>
              </c:numCache>
            </c:numRef>
          </c:val>
          <c:extLst>
            <c:ext xmlns:c16="http://schemas.microsoft.com/office/drawing/2014/chart" uri="{C3380CC4-5D6E-409C-BE32-E72D297353CC}">
              <c16:uniqueId val="{00000000-0945-4C62-8D60-FB767E41252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16.53</c:v>
                </c:pt>
                <c:pt idx="1">
                  <c:v>18.850000000000001</c:v>
                </c:pt>
                <c:pt idx="2">
                  <c:v>22.69</c:v>
                </c:pt>
                <c:pt idx="3">
                  <c:v>22.37</c:v>
                </c:pt>
                <c:pt idx="4">
                  <c:v>20.54</c:v>
                </c:pt>
              </c:numCache>
            </c:numRef>
          </c:val>
          <c:extLst>
            <c:ext xmlns:c16="http://schemas.microsoft.com/office/drawing/2014/chart" uri="{C3380CC4-5D6E-409C-BE32-E72D297353CC}">
              <c16:uniqueId val="{00000001-0945-4C62-8D60-FB767E41252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3.26</c:v>
                </c:pt>
                <c:pt idx="1">
                  <c:v>8.51</c:v>
                </c:pt>
                <c:pt idx="2">
                  <c:v>2.95</c:v>
                </c:pt>
                <c:pt idx="3">
                  <c:v>-3.28</c:v>
                </c:pt>
                <c:pt idx="4">
                  <c:v>-2.38</c:v>
                </c:pt>
              </c:numCache>
            </c:numRef>
          </c:val>
          <c:smooth val="0"/>
          <c:extLst>
            <c:ext xmlns:c16="http://schemas.microsoft.com/office/drawing/2014/chart" uri="{C3380CC4-5D6E-409C-BE32-E72D297353CC}">
              <c16:uniqueId val="{00000002-0945-4C62-8D60-FB767E41252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0.02</c:v>
                </c:pt>
                <c:pt idx="6">
                  <c:v>#N/A</c:v>
                </c:pt>
                <c:pt idx="7">
                  <c:v>0.02</c:v>
                </c:pt>
                <c:pt idx="8">
                  <c:v>#N/A</c:v>
                </c:pt>
                <c:pt idx="9">
                  <c:v>0.01</c:v>
                </c:pt>
              </c:numCache>
            </c:numRef>
          </c:val>
          <c:extLst>
            <c:ext xmlns:c16="http://schemas.microsoft.com/office/drawing/2014/chart" uri="{C3380CC4-5D6E-409C-BE32-E72D297353CC}">
              <c16:uniqueId val="{00000000-7B38-4009-8BC4-2EE65D67328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B38-4009-8BC4-2EE65D673285}"/>
            </c:ext>
          </c:extLst>
        </c:ser>
        <c:ser>
          <c:idx val="2"/>
          <c:order val="2"/>
          <c:tx>
            <c:strRef>
              <c:f>データシート!$A$29</c:f>
              <c:strCache>
                <c:ptCount val="1"/>
                <c:pt idx="0">
                  <c:v>蕨市後期高齢者医療特別会計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0.04</c:v>
                </c:pt>
                <c:pt idx="4">
                  <c:v>#N/A</c:v>
                </c:pt>
                <c:pt idx="5">
                  <c:v>0.04</c:v>
                </c:pt>
                <c:pt idx="6">
                  <c:v>#N/A</c:v>
                </c:pt>
                <c:pt idx="7">
                  <c:v>0.03</c:v>
                </c:pt>
                <c:pt idx="8">
                  <c:v>#N/A</c:v>
                </c:pt>
                <c:pt idx="9">
                  <c:v>0.03</c:v>
                </c:pt>
              </c:numCache>
            </c:numRef>
          </c:val>
          <c:extLst>
            <c:ext xmlns:c16="http://schemas.microsoft.com/office/drawing/2014/chart" uri="{C3380CC4-5D6E-409C-BE32-E72D297353CC}">
              <c16:uniqueId val="{00000002-7B38-4009-8BC4-2EE65D673285}"/>
            </c:ext>
          </c:extLst>
        </c:ser>
        <c:ser>
          <c:idx val="3"/>
          <c:order val="3"/>
          <c:tx>
            <c:strRef>
              <c:f>データシート!$A$30</c:f>
              <c:strCache>
                <c:ptCount val="1"/>
                <c:pt idx="0">
                  <c:v>蕨都市計画事業錦町土地区画整理事業特別会計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0.34</c:v>
                </c:pt>
                <c:pt idx="2">
                  <c:v>#N/A</c:v>
                </c:pt>
                <c:pt idx="3">
                  <c:v>0.22</c:v>
                </c:pt>
                <c:pt idx="4">
                  <c:v>#N/A</c:v>
                </c:pt>
                <c:pt idx="5">
                  <c:v>0.24</c:v>
                </c:pt>
                <c:pt idx="6">
                  <c:v>#N/A</c:v>
                </c:pt>
                <c:pt idx="7">
                  <c:v>0.19</c:v>
                </c:pt>
                <c:pt idx="8">
                  <c:v>#N/A</c:v>
                </c:pt>
                <c:pt idx="9">
                  <c:v>0.38</c:v>
                </c:pt>
              </c:numCache>
            </c:numRef>
          </c:val>
          <c:extLst>
            <c:ext xmlns:c16="http://schemas.microsoft.com/office/drawing/2014/chart" uri="{C3380CC4-5D6E-409C-BE32-E72D297353CC}">
              <c16:uniqueId val="{00000003-7B38-4009-8BC4-2EE65D673285}"/>
            </c:ext>
          </c:extLst>
        </c:ser>
        <c:ser>
          <c:idx val="4"/>
          <c:order val="4"/>
          <c:tx>
            <c:strRef>
              <c:f>データシート!$A$31</c:f>
              <c:strCache>
                <c:ptCount val="1"/>
                <c:pt idx="0">
                  <c:v>蕨市国民健康保険特別会計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0.35</c:v>
                </c:pt>
                <c:pt idx="2">
                  <c:v>#N/A</c:v>
                </c:pt>
                <c:pt idx="3">
                  <c:v>0.3</c:v>
                </c:pt>
                <c:pt idx="4">
                  <c:v>#N/A</c:v>
                </c:pt>
                <c:pt idx="5">
                  <c:v>0.32</c:v>
                </c:pt>
                <c:pt idx="6">
                  <c:v>#N/A</c:v>
                </c:pt>
                <c:pt idx="7">
                  <c:v>0.34</c:v>
                </c:pt>
                <c:pt idx="8">
                  <c:v>#N/A</c:v>
                </c:pt>
                <c:pt idx="9">
                  <c:v>0.54</c:v>
                </c:pt>
              </c:numCache>
            </c:numRef>
          </c:val>
          <c:extLst>
            <c:ext xmlns:c16="http://schemas.microsoft.com/office/drawing/2014/chart" uri="{C3380CC4-5D6E-409C-BE32-E72D297353CC}">
              <c16:uniqueId val="{00000004-7B38-4009-8BC4-2EE65D673285}"/>
            </c:ext>
          </c:extLst>
        </c:ser>
        <c:ser>
          <c:idx val="5"/>
          <c:order val="5"/>
          <c:tx>
            <c:strRef>
              <c:f>データシート!$A$32</c:f>
              <c:strCache>
                <c:ptCount val="1"/>
                <c:pt idx="0">
                  <c:v>蕨市介護保険特別会計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1.94</c:v>
                </c:pt>
                <c:pt idx="2">
                  <c:v>#N/A</c:v>
                </c:pt>
                <c:pt idx="3">
                  <c:v>1.5</c:v>
                </c:pt>
                <c:pt idx="4">
                  <c:v>#N/A</c:v>
                </c:pt>
                <c:pt idx="5">
                  <c:v>1.48</c:v>
                </c:pt>
                <c:pt idx="6">
                  <c:v>#N/A</c:v>
                </c:pt>
                <c:pt idx="7">
                  <c:v>0.76</c:v>
                </c:pt>
                <c:pt idx="8">
                  <c:v>#N/A</c:v>
                </c:pt>
                <c:pt idx="9">
                  <c:v>0.88</c:v>
                </c:pt>
              </c:numCache>
            </c:numRef>
          </c:val>
          <c:extLst>
            <c:ext xmlns:c16="http://schemas.microsoft.com/office/drawing/2014/chart" uri="{C3380CC4-5D6E-409C-BE32-E72D297353CC}">
              <c16:uniqueId val="{00000005-7B38-4009-8BC4-2EE65D673285}"/>
            </c:ext>
          </c:extLst>
        </c:ser>
        <c:ser>
          <c:idx val="6"/>
          <c:order val="6"/>
          <c:tx>
            <c:strRef>
              <c:f>データシート!$A$33</c:f>
              <c:strCache>
                <c:ptCount val="1"/>
                <c:pt idx="0">
                  <c:v>蕨市立病院事業会計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5.54</c:v>
                </c:pt>
                <c:pt idx="2">
                  <c:v>#N/A</c:v>
                </c:pt>
                <c:pt idx="3">
                  <c:v>4.76</c:v>
                </c:pt>
                <c:pt idx="4">
                  <c:v>#N/A</c:v>
                </c:pt>
                <c:pt idx="5">
                  <c:v>4.72</c:v>
                </c:pt>
                <c:pt idx="6">
                  <c:v>#N/A</c:v>
                </c:pt>
                <c:pt idx="7">
                  <c:v>3.28</c:v>
                </c:pt>
                <c:pt idx="8">
                  <c:v>#N/A</c:v>
                </c:pt>
                <c:pt idx="9">
                  <c:v>1.29</c:v>
                </c:pt>
              </c:numCache>
            </c:numRef>
          </c:val>
          <c:extLst>
            <c:ext xmlns:c16="http://schemas.microsoft.com/office/drawing/2014/chart" uri="{C3380CC4-5D6E-409C-BE32-E72D297353CC}">
              <c16:uniqueId val="{00000006-7B38-4009-8BC4-2EE65D673285}"/>
            </c:ext>
          </c:extLst>
        </c:ser>
        <c:ser>
          <c:idx val="7"/>
          <c:order val="7"/>
          <c:tx>
            <c:strRef>
              <c:f>データシート!$A$34</c:f>
              <c:strCache>
                <c:ptCount val="1"/>
                <c:pt idx="0">
                  <c:v>蕨市公共下水道事業会計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0.46</c:v>
                </c:pt>
                <c:pt idx="2">
                  <c:v>#N/A</c:v>
                </c:pt>
                <c:pt idx="3">
                  <c:v>0.91</c:v>
                </c:pt>
                <c:pt idx="4">
                  <c:v>#N/A</c:v>
                </c:pt>
                <c:pt idx="5">
                  <c:v>1.1599999999999999</c:v>
                </c:pt>
                <c:pt idx="6">
                  <c:v>#N/A</c:v>
                </c:pt>
                <c:pt idx="7">
                  <c:v>1.49</c:v>
                </c:pt>
                <c:pt idx="8">
                  <c:v>#N/A</c:v>
                </c:pt>
                <c:pt idx="9">
                  <c:v>1.51</c:v>
                </c:pt>
              </c:numCache>
            </c:numRef>
          </c:val>
          <c:extLst>
            <c:ext xmlns:c16="http://schemas.microsoft.com/office/drawing/2014/chart" uri="{C3380CC4-5D6E-409C-BE32-E72D297353CC}">
              <c16:uniqueId val="{00000007-7B38-4009-8BC4-2EE65D673285}"/>
            </c:ext>
          </c:extLst>
        </c:ser>
        <c:ser>
          <c:idx val="8"/>
          <c:order val="8"/>
          <c:tx>
            <c:strRef>
              <c:f>データシート!$A$35</c:f>
              <c:strCache>
                <c:ptCount val="1"/>
                <c:pt idx="0">
                  <c:v>蕨市水道事業会計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10.32</c:v>
                </c:pt>
                <c:pt idx="2">
                  <c:v>#N/A</c:v>
                </c:pt>
                <c:pt idx="3">
                  <c:v>9.9600000000000009</c:v>
                </c:pt>
                <c:pt idx="4">
                  <c:v>#N/A</c:v>
                </c:pt>
                <c:pt idx="5">
                  <c:v>8.6999999999999993</c:v>
                </c:pt>
                <c:pt idx="6">
                  <c:v>#N/A</c:v>
                </c:pt>
                <c:pt idx="7">
                  <c:v>7.38</c:v>
                </c:pt>
                <c:pt idx="8">
                  <c:v>#N/A</c:v>
                </c:pt>
                <c:pt idx="9">
                  <c:v>6.38</c:v>
                </c:pt>
              </c:numCache>
            </c:numRef>
          </c:val>
          <c:extLst>
            <c:ext xmlns:c16="http://schemas.microsoft.com/office/drawing/2014/chart" uri="{C3380CC4-5D6E-409C-BE32-E72D297353CC}">
              <c16:uniqueId val="{00000008-7B38-4009-8BC4-2EE65D67328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11.69</c:v>
                </c:pt>
                <c:pt idx="2">
                  <c:v>#N/A</c:v>
                </c:pt>
                <c:pt idx="3">
                  <c:v>16.420000000000002</c:v>
                </c:pt>
                <c:pt idx="4">
                  <c:v>#N/A</c:v>
                </c:pt>
                <c:pt idx="5">
                  <c:v>16.09</c:v>
                </c:pt>
                <c:pt idx="6">
                  <c:v>#N/A</c:v>
                </c:pt>
                <c:pt idx="7">
                  <c:v>12.42</c:v>
                </c:pt>
                <c:pt idx="8">
                  <c:v>#N/A</c:v>
                </c:pt>
                <c:pt idx="9">
                  <c:v>10.38</c:v>
                </c:pt>
              </c:numCache>
            </c:numRef>
          </c:val>
          <c:extLst>
            <c:ext xmlns:c16="http://schemas.microsoft.com/office/drawing/2014/chart" uri="{C3380CC4-5D6E-409C-BE32-E72D297353CC}">
              <c16:uniqueId val="{00000009-7B38-4009-8BC4-2EE65D67328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1880</c:v>
                </c:pt>
                <c:pt idx="5">
                  <c:v>1926</c:v>
                </c:pt>
                <c:pt idx="8">
                  <c:v>1928</c:v>
                </c:pt>
                <c:pt idx="11">
                  <c:v>1858</c:v>
                </c:pt>
                <c:pt idx="14">
                  <c:v>1770</c:v>
                </c:pt>
              </c:numCache>
            </c:numRef>
          </c:val>
          <c:extLst>
            <c:ext xmlns:c16="http://schemas.microsoft.com/office/drawing/2014/chart" uri="{C3380CC4-5D6E-409C-BE32-E72D297353CC}">
              <c16:uniqueId val="{00000000-4D85-41CA-9B72-F8FA01AAD4D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D85-41CA-9B72-F8FA01AAD4D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261</c:v>
                </c:pt>
                <c:pt idx="3">
                  <c:v>1259</c:v>
                </c:pt>
                <c:pt idx="6">
                  <c:v>91</c:v>
                </c:pt>
                <c:pt idx="9">
                  <c:v>84</c:v>
                </c:pt>
                <c:pt idx="12">
                  <c:v>3</c:v>
                </c:pt>
              </c:numCache>
            </c:numRef>
          </c:val>
          <c:extLst>
            <c:ext xmlns:c16="http://schemas.microsoft.com/office/drawing/2014/chart" uri="{C3380CC4-5D6E-409C-BE32-E72D297353CC}">
              <c16:uniqueId val="{00000002-4D85-41CA-9B72-F8FA01AAD4D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18</c:v>
                </c:pt>
                <c:pt idx="3">
                  <c:v>17</c:v>
                </c:pt>
                <c:pt idx="6">
                  <c:v>47</c:v>
                </c:pt>
                <c:pt idx="9">
                  <c:v>63</c:v>
                </c:pt>
                <c:pt idx="12">
                  <c:v>68</c:v>
                </c:pt>
              </c:numCache>
            </c:numRef>
          </c:val>
          <c:extLst>
            <c:ext xmlns:c16="http://schemas.microsoft.com/office/drawing/2014/chart" uri="{C3380CC4-5D6E-409C-BE32-E72D297353CC}">
              <c16:uniqueId val="{00000003-4D85-41CA-9B72-F8FA01AAD4D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334</c:v>
                </c:pt>
                <c:pt idx="3">
                  <c:v>323</c:v>
                </c:pt>
                <c:pt idx="6">
                  <c:v>329</c:v>
                </c:pt>
                <c:pt idx="9">
                  <c:v>356</c:v>
                </c:pt>
                <c:pt idx="12">
                  <c:v>316</c:v>
                </c:pt>
              </c:numCache>
            </c:numRef>
          </c:val>
          <c:extLst>
            <c:ext xmlns:c16="http://schemas.microsoft.com/office/drawing/2014/chart" uri="{C3380CC4-5D6E-409C-BE32-E72D297353CC}">
              <c16:uniqueId val="{00000004-4D85-41CA-9B72-F8FA01AAD4D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D85-41CA-9B72-F8FA01AAD4D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D85-41CA-9B72-F8FA01AAD4D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1643</c:v>
                </c:pt>
                <c:pt idx="3">
                  <c:v>1724</c:v>
                </c:pt>
                <c:pt idx="6">
                  <c:v>1760</c:v>
                </c:pt>
                <c:pt idx="9">
                  <c:v>1788</c:v>
                </c:pt>
                <c:pt idx="12">
                  <c:v>1929</c:v>
                </c:pt>
              </c:numCache>
            </c:numRef>
          </c:val>
          <c:extLst>
            <c:ext xmlns:c16="http://schemas.microsoft.com/office/drawing/2014/chart" uri="{C3380CC4-5D6E-409C-BE32-E72D297353CC}">
              <c16:uniqueId val="{00000007-4D85-41CA-9B72-F8FA01AAD4D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376</c:v>
                </c:pt>
                <c:pt idx="2">
                  <c:v>#N/A</c:v>
                </c:pt>
                <c:pt idx="3">
                  <c:v>#N/A</c:v>
                </c:pt>
                <c:pt idx="4">
                  <c:v>1397</c:v>
                </c:pt>
                <c:pt idx="5">
                  <c:v>#N/A</c:v>
                </c:pt>
                <c:pt idx="6">
                  <c:v>#N/A</c:v>
                </c:pt>
                <c:pt idx="7">
                  <c:v>299</c:v>
                </c:pt>
                <c:pt idx="8">
                  <c:v>#N/A</c:v>
                </c:pt>
                <c:pt idx="9">
                  <c:v>#N/A</c:v>
                </c:pt>
                <c:pt idx="10">
                  <c:v>433</c:v>
                </c:pt>
                <c:pt idx="11">
                  <c:v>#N/A</c:v>
                </c:pt>
                <c:pt idx="12">
                  <c:v>#N/A</c:v>
                </c:pt>
                <c:pt idx="13">
                  <c:v>546</c:v>
                </c:pt>
                <c:pt idx="14">
                  <c:v>#N/A</c:v>
                </c:pt>
              </c:numCache>
            </c:numRef>
          </c:val>
          <c:smooth val="0"/>
          <c:extLst>
            <c:ext xmlns:c16="http://schemas.microsoft.com/office/drawing/2014/chart" uri="{C3380CC4-5D6E-409C-BE32-E72D297353CC}">
              <c16:uniqueId val="{00000008-4D85-41CA-9B72-F8FA01AAD4D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16615</c:v>
                </c:pt>
                <c:pt idx="5">
                  <c:v>16841</c:v>
                </c:pt>
                <c:pt idx="8">
                  <c:v>16574</c:v>
                </c:pt>
                <c:pt idx="11">
                  <c:v>15866</c:v>
                </c:pt>
                <c:pt idx="14">
                  <c:v>14755</c:v>
                </c:pt>
              </c:numCache>
            </c:numRef>
          </c:val>
          <c:extLst>
            <c:ext xmlns:c16="http://schemas.microsoft.com/office/drawing/2014/chart" uri="{C3380CC4-5D6E-409C-BE32-E72D297353CC}">
              <c16:uniqueId val="{00000000-F4C9-4782-97A4-B8A3FFDF1F0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6086</c:v>
                </c:pt>
                <c:pt idx="5">
                  <c:v>5263</c:v>
                </c:pt>
                <c:pt idx="8">
                  <c:v>5639</c:v>
                </c:pt>
                <c:pt idx="11">
                  <c:v>5827</c:v>
                </c:pt>
                <c:pt idx="14">
                  <c:v>5833</c:v>
                </c:pt>
              </c:numCache>
            </c:numRef>
          </c:val>
          <c:extLst>
            <c:ext xmlns:c16="http://schemas.microsoft.com/office/drawing/2014/chart" uri="{C3380CC4-5D6E-409C-BE32-E72D297353CC}">
              <c16:uniqueId val="{00000001-F4C9-4782-97A4-B8A3FFDF1F0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6948</c:v>
                </c:pt>
                <c:pt idx="5">
                  <c:v>8438</c:v>
                </c:pt>
                <c:pt idx="8">
                  <c:v>10435</c:v>
                </c:pt>
                <c:pt idx="11">
                  <c:v>10566</c:v>
                </c:pt>
                <c:pt idx="14">
                  <c:v>11111</c:v>
                </c:pt>
              </c:numCache>
            </c:numRef>
          </c:val>
          <c:extLst>
            <c:ext xmlns:c16="http://schemas.microsoft.com/office/drawing/2014/chart" uri="{C3380CC4-5D6E-409C-BE32-E72D297353CC}">
              <c16:uniqueId val="{00000002-F4C9-4782-97A4-B8A3FFDF1F0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4C9-4782-97A4-B8A3FFDF1F0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4C9-4782-97A4-B8A3FFDF1F0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4C9-4782-97A4-B8A3FFDF1F0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2726</c:v>
                </c:pt>
                <c:pt idx="3">
                  <c:v>2848</c:v>
                </c:pt>
                <c:pt idx="6">
                  <c:v>3089</c:v>
                </c:pt>
                <c:pt idx="9">
                  <c:v>3242</c:v>
                </c:pt>
                <c:pt idx="12">
                  <c:v>3458</c:v>
                </c:pt>
              </c:numCache>
            </c:numRef>
          </c:val>
          <c:extLst>
            <c:ext xmlns:c16="http://schemas.microsoft.com/office/drawing/2014/chart" uri="{C3380CC4-5D6E-409C-BE32-E72D297353CC}">
              <c16:uniqueId val="{00000006-F4C9-4782-97A4-B8A3FFDF1F0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647</c:v>
                </c:pt>
                <c:pt idx="3">
                  <c:v>860</c:v>
                </c:pt>
                <c:pt idx="6">
                  <c:v>818</c:v>
                </c:pt>
                <c:pt idx="9">
                  <c:v>720</c:v>
                </c:pt>
                <c:pt idx="12">
                  <c:v>617</c:v>
                </c:pt>
              </c:numCache>
            </c:numRef>
          </c:val>
          <c:extLst>
            <c:ext xmlns:c16="http://schemas.microsoft.com/office/drawing/2014/chart" uri="{C3380CC4-5D6E-409C-BE32-E72D297353CC}">
              <c16:uniqueId val="{00000007-F4C9-4782-97A4-B8A3FFDF1F0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3655</c:v>
                </c:pt>
                <c:pt idx="3">
                  <c:v>3718</c:v>
                </c:pt>
                <c:pt idx="6">
                  <c:v>3637</c:v>
                </c:pt>
                <c:pt idx="9">
                  <c:v>3524</c:v>
                </c:pt>
                <c:pt idx="12">
                  <c:v>3374</c:v>
                </c:pt>
              </c:numCache>
            </c:numRef>
          </c:val>
          <c:extLst>
            <c:ext xmlns:c16="http://schemas.microsoft.com/office/drawing/2014/chart" uri="{C3380CC4-5D6E-409C-BE32-E72D297353CC}">
              <c16:uniqueId val="{00000008-F4C9-4782-97A4-B8A3FFDF1F0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2598</c:v>
                </c:pt>
                <c:pt idx="3">
                  <c:v>1341</c:v>
                </c:pt>
                <c:pt idx="6">
                  <c:v>1250</c:v>
                </c:pt>
                <c:pt idx="9">
                  <c:v>1167</c:v>
                </c:pt>
                <c:pt idx="12">
                  <c:v>1167</c:v>
                </c:pt>
              </c:numCache>
            </c:numRef>
          </c:val>
          <c:extLst>
            <c:ext xmlns:c16="http://schemas.microsoft.com/office/drawing/2014/chart" uri="{C3380CC4-5D6E-409C-BE32-E72D297353CC}">
              <c16:uniqueId val="{00000009-F4C9-4782-97A4-B8A3FFDF1F0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17845</c:v>
                </c:pt>
                <c:pt idx="3">
                  <c:v>19376</c:v>
                </c:pt>
                <c:pt idx="6">
                  <c:v>19924</c:v>
                </c:pt>
                <c:pt idx="9">
                  <c:v>20236</c:v>
                </c:pt>
                <c:pt idx="12">
                  <c:v>19289</c:v>
                </c:pt>
              </c:numCache>
            </c:numRef>
          </c:val>
          <c:extLst>
            <c:ext xmlns:c16="http://schemas.microsoft.com/office/drawing/2014/chart" uri="{C3380CC4-5D6E-409C-BE32-E72D297353CC}">
              <c16:uniqueId val="{0000000A-F4C9-4782-97A4-B8A3FFDF1F0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4C9-4782-97A4-B8A3FFDF1F0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3512</c:v>
                </c:pt>
                <c:pt idx="1">
                  <c:v>3532</c:v>
                </c:pt>
                <c:pt idx="2">
                  <c:v>3369</c:v>
                </c:pt>
              </c:numCache>
            </c:numRef>
          </c:val>
          <c:extLst>
            <c:ext xmlns:c16="http://schemas.microsoft.com/office/drawing/2014/chart" uri="{C3380CC4-5D6E-409C-BE32-E72D297353CC}">
              <c16:uniqueId val="{00000000-0250-49D9-AFF2-75B4302D677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250-49D9-AFF2-75B4302D677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6148</c:v>
                </c:pt>
                <c:pt idx="1">
                  <c:v>6260</c:v>
                </c:pt>
                <c:pt idx="2">
                  <c:v>7039</c:v>
                </c:pt>
              </c:numCache>
            </c:numRef>
          </c:val>
          <c:extLst>
            <c:ext xmlns:c16="http://schemas.microsoft.com/office/drawing/2014/chart" uri="{C3380CC4-5D6E-409C-BE32-E72D297353CC}">
              <c16:uniqueId val="{00000002-0250-49D9-AFF2-75B4302D677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毎年発行している臨時財政対策債に係る元利償還金及び算入公債費等は増加傾向にあったが、臨時財政対策債の償還が進んだことにより、令和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年度は減少に転じた。また、債務負担行為に基づく支出額の大部分は、蕨市土地開発公社からの土地の買戻し費用であるが、令和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年度は市債を活用して大規模な買い戻しを実行しており、多額となっている。この土地開発公社に係る市債の据置期間が経過したことに伴い、令和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年度の元利償還金は前年と比べて増加している。引き続き、他の財源確保を図り、市債に依存しない財政運営に努める。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満期一括償還に係る積立なし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臨時財政対策債などの償還が進んだことにより、増加が続いていた一般会計等に係る地方債の現在高が減少したことなどから、令和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将来負担額は減少に転じた。また、充当可能財源等は、後年度に事業が見込まれる市立病院の整備に係る一般会計の財政負担に備え基金を積み増すなど、充当可能基金を増額したことから、依然として将来負担比率の分子はマイナスとなっている。引き続き、将来世代に負担を先送りしないよう、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・中学校校舎等改修工事や小学校校舎等改修工事の設計などへ充当するため「公共施設改修基金」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万円を取り崩す一方で、後年度に事業が見込まれる市立病院の整備に係る一般会計の財政負担に備え「市立病院建設基金」約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万円を積み立てたことなどにより、基金全体としては約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・後年度に事業が見込まれる公共施設の老朽化対策などの財政負担に備えるため、各特定目的基金に積み立てていくことを予定している。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・公共施設改修基金：公共施設の改修事業に要する資金に充てるため。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・ふるさとわらび応援基金：ふるさとに愛着を持つ人々から蕨市を応援するために寄せられた寄附金を財源として魅力あふれる多様なまちづくりを推進。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・市立病院建設基金：原資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・公共施設改修基金：中学校校舎等改修工事や小学校校舎等改修工事の設計などへ充当するため、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・蕨駅西口市街地再開発事業基金：蕨駅西口市街地再開発事業への充当により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・公共施設改修基金：公共施設の老朽化対策のため基金の取り崩しを行う予定であるため、令和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・蕨駅西口市街地再開発事業基金：事業の進捗に応じて基金の取り崩しを行う予定であるため、令和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年度以降は減少見込み。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・扶助費などの社会保障経費の増加など財源不足が見込まれたため、財源調整として約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・扶助費などの社会保障経費の増加に加え、税収等歳入確保の先行きが不透明なため、今後は減少していく見込み。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76,342
66,812
5.11
33,161,723
30,786,390
1,768,601
16,401,569
19,288,904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社会福祉費やこども子育て費をはじめとする厚生費の増や令和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年度以降は臨時経済対策費などの追加がある一方で、臨時財政対策債振替相当額が令和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より減少に転じたことなどから、基準財政需要額は増加し、基準財政収入額の増を上回る状況が続いている。この結果、財政力指数は減少傾向であるが、類似団体内平均値は上回っている。引き続き、徴収業務の強化や自主財源の確保、事務事業の見直しに努めるとともに、人口減少社会への対応、公共施設のファシリティマネジメントの推進などに力を注ぎ、多様化する行政サービスへの対応と市財政の健全化の両立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86783</xdr:rowOff>
    </xdr:from>
    <xdr:to>
      <xdr:col>23</xdr:col>
      <xdr:colOff>133350</xdr:colOff>
      <xdr:row>40</xdr:row>
      <xdr:rowOff>106892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447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26458</xdr:rowOff>
    </xdr:from>
    <xdr:to>
      <xdr:col>19</xdr:col>
      <xdr:colOff>133350</xdr:colOff>
      <xdr:row>40</xdr:row>
      <xdr:rowOff>86783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8445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26458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8643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137583</xdr:rowOff>
    </xdr:from>
    <xdr:to>
      <xdr:col>11</xdr:col>
      <xdr:colOff>31750</xdr:colOff>
      <xdr:row>40</xdr:row>
      <xdr:rowOff>6350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8241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35983</xdr:rowOff>
    </xdr:from>
    <xdr:to>
      <xdr:col>19</xdr:col>
      <xdr:colOff>184150</xdr:colOff>
      <xdr:row>40</xdr:row>
      <xdr:rowOff>137583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147760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147108</xdr:rowOff>
    </xdr:from>
    <xdr:to>
      <xdr:col>15</xdr:col>
      <xdr:colOff>133350</xdr:colOff>
      <xdr:row>40</xdr:row>
      <xdr:rowOff>77258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87435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0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86783</xdr:rowOff>
    </xdr:from>
    <xdr:to>
      <xdr:col>7</xdr:col>
      <xdr:colOff>31750</xdr:colOff>
      <xdr:row>40</xdr:row>
      <xdr:rowOff>16933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27110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障害者自立支援給付事業費の増などによる扶助費の増や市立病院事業会計負担金の増などによる補助費等の増など、経常的経費に充当された一般財源が</a:t>
          </a:r>
          <a:r>
            <a:rPr kumimoji="1" lang="en-US" altLang="ja-JP" sz="1300">
              <a:latin typeface="ＭＳ Ｐゴシック" panose="020B0600070205080204" pitchFamily="50" charset="-128"/>
              <a:ea typeface="ＭＳ Ｐゴシック" panose="020B0600070205080204" pitchFamily="50" charset="-128"/>
            </a:rPr>
            <a:t>1,409,923</a:t>
          </a:r>
          <a:r>
            <a:rPr kumimoji="1" lang="ja-JP" altLang="en-US" sz="1300">
              <a:latin typeface="ＭＳ Ｐゴシック" panose="020B0600070205080204" pitchFamily="50" charset="-128"/>
              <a:ea typeface="ＭＳ Ｐゴシック" panose="020B0600070205080204" pitchFamily="50" charset="-128"/>
            </a:rPr>
            <a:t>千円の増となったことなどから、令和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の増となった。今後も、社会保障関連経費や老朽化が進む公共施設の改修費に充当する地方債の償還に係る公債費など、経常経費の増加が見込まれる一方で、歳入は先行き不透明な状況である。厳しい財政状況ではあるが、「コンパクトシティ蕨」将来ビジョン</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実施計画に基づき、事業の見直しや自主財源の確保などに努め、自律した行財政運営を図る。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5715</xdr:rowOff>
    </xdr:from>
    <xdr:to>
      <xdr:col>23</xdr:col>
      <xdr:colOff>133350</xdr:colOff>
      <xdr:row>63</xdr:row>
      <xdr:rowOff>138430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07065"/>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63</xdr:row>
      <xdr:rowOff>5715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2609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91757</xdr:rowOff>
    </xdr:from>
    <xdr:to>
      <xdr:col>15</xdr:col>
      <xdr:colOff>82550</xdr:colOff>
      <xdr:row>61</xdr:row>
      <xdr:rowOff>167640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78757"/>
          <a:ext cx="8890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155909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91757</xdr:rowOff>
    </xdr:from>
    <xdr:to>
      <xdr:col>11</xdr:col>
      <xdr:colOff>31750</xdr:colOff>
      <xdr:row>61</xdr:row>
      <xdr:rowOff>40957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7875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104157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126365</xdr:rowOff>
    </xdr:from>
    <xdr:to>
      <xdr:col>19</xdr:col>
      <xdr:colOff>184150</xdr:colOff>
      <xdr:row>63</xdr:row>
      <xdr:rowOff>56515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66692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40957</xdr:rowOff>
    </xdr:from>
    <xdr:to>
      <xdr:col>11</xdr:col>
      <xdr:colOff>82550</xdr:colOff>
      <xdr:row>60</xdr:row>
      <xdr:rowOff>142557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2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152734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09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161607</xdr:rowOff>
    </xdr:from>
    <xdr:to>
      <xdr:col>7</xdr:col>
      <xdr:colOff>31750</xdr:colOff>
      <xdr:row>61</xdr:row>
      <xdr:rowOff>91757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101934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給与改定に伴い人件費が増加した一方で、暮らし応援券支給事業や新庁舎建設事業に係る物件費が皆減となったため、令和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％の減となった。また、職員の定数管理により平成</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から定員の削減を実施し人件費の削減に努めるとともに、民間委託や非常勤職員の活用に取り組んできたことから、トータルコストが抑制され、依然として類似団体内平均値を下回る状況となっている。引き続き、限られた財源を有効に活用するため、民間活力の活用や業務の効率化を図り、効果的な財政運営を推進す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66539</xdr:rowOff>
    </xdr:from>
    <xdr:to>
      <xdr:col>23</xdr:col>
      <xdr:colOff>133350</xdr:colOff>
      <xdr:row>80</xdr:row>
      <xdr:rowOff>85964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782539"/>
          <a:ext cx="838200" cy="1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81118</xdr:rowOff>
    </xdr:from>
    <xdr:to>
      <xdr:col>19</xdr:col>
      <xdr:colOff>133350</xdr:colOff>
      <xdr:row>80</xdr:row>
      <xdr:rowOff>85964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97118"/>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65574</xdr:rowOff>
    </xdr:from>
    <xdr:to>
      <xdr:col>15</xdr:col>
      <xdr:colOff>82550</xdr:colOff>
      <xdr:row>80</xdr:row>
      <xdr:rowOff>81118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81574"/>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34781</xdr:rowOff>
    </xdr:from>
    <xdr:to>
      <xdr:col>11</xdr:col>
      <xdr:colOff>31750</xdr:colOff>
      <xdr:row>80</xdr:row>
      <xdr:rowOff>65574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50781"/>
          <a:ext cx="889000" cy="3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169278</xdr:rowOff>
    </xdr:from>
    <xdr:to>
      <xdr:col>7</xdr:col>
      <xdr:colOff>31750</xdr:colOff>
      <xdr:row>81</xdr:row>
      <xdr:rowOff>99428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8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84205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15739</xdr:rowOff>
    </xdr:from>
    <xdr:to>
      <xdr:col>23</xdr:col>
      <xdr:colOff>184150</xdr:colOff>
      <xdr:row>80</xdr:row>
      <xdr:rowOff>117339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3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108466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5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35164</xdr:rowOff>
    </xdr:from>
    <xdr:to>
      <xdr:col>19</xdr:col>
      <xdr:colOff>184150</xdr:colOff>
      <xdr:row>80</xdr:row>
      <xdr:rowOff>136764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5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146941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200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30318</xdr:rowOff>
    </xdr:from>
    <xdr:to>
      <xdr:col>15</xdr:col>
      <xdr:colOff>133350</xdr:colOff>
      <xdr:row>80</xdr:row>
      <xdr:rowOff>131918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4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142095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14774</xdr:rowOff>
    </xdr:from>
    <xdr:to>
      <xdr:col>11</xdr:col>
      <xdr:colOff>82550</xdr:colOff>
      <xdr:row>80</xdr:row>
      <xdr:rowOff>116374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30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126551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9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155431</xdr:rowOff>
    </xdr:from>
    <xdr:to>
      <xdr:col>7</xdr:col>
      <xdr:colOff>31750</xdr:colOff>
      <xdr:row>80</xdr:row>
      <xdr:rowOff>85581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9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95758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職員の給与については、これまでも特殊勤務手当の見直し（平成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月）や地域手当支給率の抑制（国指定基準</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％に抑制）を行うなど、その抑制に努めてきたところで、今後も引き続き適正な給与水準となるよう必要に応じて見直しを行っていく。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6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119743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669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119743</xdr:rowOff>
    </xdr:from>
    <xdr:to>
      <xdr:col>72</xdr:col>
      <xdr:colOff>203200</xdr:colOff>
      <xdr:row>87</xdr:row>
      <xdr:rowOff>136979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358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136979</xdr:rowOff>
    </xdr:from>
    <xdr:to>
      <xdr:col>68</xdr:col>
      <xdr:colOff>152400</xdr:colOff>
      <xdr:row>87</xdr:row>
      <xdr:rowOff>136979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5053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年の期間で</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名の大幅な削減を実施。平成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年度以降は、保育需要の増大への対応等により、職員数は微増傾向ではあるものの、類似団体内平均値を下回っている。今後も定員管理の方針（令和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年度）に基づき、引き続き単純労務職員は不補充、その他の職については、医療職を除き、住民サービスの確保に配慮しつつ、各業務にかかる行政需要の変化や行財政運営の状況等をふまえ、第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次蕨市定員適正化計画終了時点の職員数を基準とし、超えない範囲で適正な定員管理を行っていく。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123931</xdr:rowOff>
    </xdr:from>
    <xdr:to>
      <xdr:col>81</xdr:col>
      <xdr:colOff>44450</xdr:colOff>
      <xdr:row>60</xdr:row>
      <xdr:rowOff>135996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041093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60</xdr:row>
      <xdr:rowOff>135996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0892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121920</xdr:rowOff>
    </xdr:from>
    <xdr:to>
      <xdr:col>72</xdr:col>
      <xdr:colOff>203200</xdr:colOff>
      <xdr:row>60</xdr:row>
      <xdr:rowOff>123931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089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117898</xdr:rowOff>
    </xdr:from>
    <xdr:to>
      <xdr:col>68</xdr:col>
      <xdr:colOff>152400</xdr:colOff>
      <xdr:row>60</xdr:row>
      <xdr:rowOff>123931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0489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73131</xdr:rowOff>
    </xdr:from>
    <xdr:to>
      <xdr:col>81</xdr:col>
      <xdr:colOff>95250</xdr:colOff>
      <xdr:row>61</xdr:row>
      <xdr:rowOff>3281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89658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0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85196</xdr:rowOff>
    </xdr:from>
    <xdr:to>
      <xdr:col>77</xdr:col>
      <xdr:colOff>95250</xdr:colOff>
      <xdr:row>61</xdr:row>
      <xdr:rowOff>15346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25523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41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71120</xdr:rowOff>
    </xdr:from>
    <xdr:to>
      <xdr:col>73</xdr:col>
      <xdr:colOff>44450</xdr:colOff>
      <xdr:row>61</xdr:row>
      <xdr:rowOff>1270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11447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73131</xdr:rowOff>
    </xdr:from>
    <xdr:to>
      <xdr:col>68</xdr:col>
      <xdr:colOff>203200</xdr:colOff>
      <xdr:row>61</xdr:row>
      <xdr:rowOff>3281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13458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67098</xdr:rowOff>
    </xdr:from>
    <xdr:to>
      <xdr:col>64</xdr:col>
      <xdr:colOff>152400</xdr:colOff>
      <xdr:row>60</xdr:row>
      <xdr:rowOff>168698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7425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元利償還金の額が増加した一方で、多額であった令和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年度の蕨市土地開発公社からの土地買戻しに係る経費が皆減したことなどから、令和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の減となり、依然として類似団体内平均値を下回っている。しかし、今後市庁舎建設等事業などに係る借入の元金償還が始まることにより、実質公債費比率の上昇が見込まれる。起債については、優先性・緊急性・住民ニーズなどの視点から、起債対象事業の必要性の有無を十分に検討するとともに、他の財源確保にも努め、財政の硬直化を招かないように計画的な運用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40</xdr:row>
      <xdr:rowOff>118956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816090"/>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110913</xdr:rowOff>
    </xdr:from>
    <xdr:to>
      <xdr:col>77</xdr:col>
      <xdr:colOff>44450</xdr:colOff>
      <xdr:row>40</xdr:row>
      <xdr:rowOff>118956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689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40</xdr:row>
      <xdr:rowOff>127000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689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81280</xdr:rowOff>
    </xdr:from>
    <xdr:to>
      <xdr:col>68</xdr:col>
      <xdr:colOff>152400</xdr:colOff>
      <xdr:row>40</xdr:row>
      <xdr:rowOff>127000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6783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76200</xdr:rowOff>
    </xdr:from>
    <xdr:to>
      <xdr:col>68</xdr:col>
      <xdr:colOff>203200</xdr:colOff>
      <xdr:row>41</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30480</xdr:rowOff>
    </xdr:from>
    <xdr:to>
      <xdr:col>64</xdr:col>
      <xdr:colOff>152400</xdr:colOff>
      <xdr:row>39</xdr:row>
      <xdr:rowOff>132080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142257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臨時財政対策債において、新規借入以上に元金償還が進んだことなどにより地方債の現在高が減少し、引き続き、充当可能財源等が将来負担額を上回ったため、令和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も継続して指標が算定されていない。しかし、今後蕨駅西口市街地再開発事業などに係る借入を予定しており、地方債残高の伸びが見込まれるため、引き続き、将来世代に負担を先送りしないよう、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47007</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75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76,342
66,812
5.11
33,161,723
30,786,390
1,768,601
16,401,569
19,288,904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勤勉手当などの増に伴う会計年度任用職員報酬の増や、給与改定に伴う職員給与の増などにより、令和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ポイントの増となった。本市は、職員の定数管理により、平成</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から定員の削減を実施し、また民間委託や非常勤職員の活用に取り組んできた。今後においても、各業務における行政需要の変化や行財政運営の状況等を踏まえながら、適正な定員管理を行う中で、人件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78994</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26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19558</xdr:rowOff>
    </xdr:from>
    <xdr:to>
      <xdr:col>19</xdr:col>
      <xdr:colOff>187325</xdr:colOff>
      <xdr:row>37</xdr:row>
      <xdr:rowOff>78994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632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14986</xdr:rowOff>
    </xdr:from>
    <xdr:to>
      <xdr:col>15</xdr:col>
      <xdr:colOff>98425</xdr:colOff>
      <xdr:row>37</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586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10414</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540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28194</xdr:rowOff>
    </xdr:from>
    <xdr:to>
      <xdr:col>20</xdr:col>
      <xdr:colOff>38100</xdr:colOff>
      <xdr:row>37</xdr:row>
      <xdr:rowOff>129794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80535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71391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小中学校の給食費</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ヵ月無償化の終了に伴う給食事業収入の増による特定財源の増などから、令和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ポイントの減となり、依然として類似団体内平均値を下回っている。今後は、物価高騰や賃金の上昇に伴う物件費の増が見込まれるが、施策・事業の見直しなどにより、引き続き物件費の抑制に努める。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41275</xdr:rowOff>
    </xdr:from>
    <xdr:to>
      <xdr:col>82</xdr:col>
      <xdr:colOff>107950</xdr:colOff>
      <xdr:row>16</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844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16</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17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146050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41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69850</xdr:rowOff>
    </xdr:from>
    <xdr:to>
      <xdr:col>69</xdr:col>
      <xdr:colOff>92075</xdr:colOff>
      <xdr:row>15</xdr:row>
      <xdr:rowOff>98425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416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161925</xdr:rowOff>
    </xdr:from>
    <xdr:to>
      <xdr:col>82</xdr:col>
      <xdr:colOff>158750</xdr:colOff>
      <xdr:row>16</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3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7002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7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47625</xdr:rowOff>
    </xdr:from>
    <xdr:to>
      <xdr:col>65</xdr:col>
      <xdr:colOff>53975</xdr:colOff>
      <xdr:row>15</xdr:row>
      <xdr:rowOff>149225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134002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70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障害者自立支援給付事業や民間保育園管理運営費の増などにより、令和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ポイントの増となった。依然として類似団体内平均値を上回っており、高い水準となる要因としては、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までのこどもに係る医療費の助成や待機児童の解消のための留守家庭児童指導室・保育園の増設による運営経費の増などが挙げられる。今後も増加が見込まれるが、各種給付の適正受給の推進や自主財源の確保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9377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57</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937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41275</xdr:rowOff>
    </xdr:from>
    <xdr:to>
      <xdr:col>15</xdr:col>
      <xdr:colOff>98425</xdr:colOff>
      <xdr:row>57</xdr:row>
      <xdr:rowOff>165100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8139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41275</xdr:rowOff>
    </xdr:from>
    <xdr:to>
      <xdr:col>11</xdr:col>
      <xdr:colOff>9525</xdr:colOff>
      <xdr:row>57</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8139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114300</xdr:rowOff>
    </xdr:from>
    <xdr:to>
      <xdr:col>15</xdr:col>
      <xdr:colOff>149225</xdr:colOff>
      <xdr:row>58</xdr:row>
      <xdr:rowOff>44450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29227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161925</xdr:rowOff>
    </xdr:from>
    <xdr:to>
      <xdr:col>11</xdr:col>
      <xdr:colOff>60325</xdr:colOff>
      <xdr:row>57</xdr:row>
      <xdr:rowOff>92075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76852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4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その他に占める割合は繰出金が大部分を占めており、依然として類似団体内平均値を下回り、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台で推移している。しかし、今後は、特に後期高齢者医療特別会計や介護保険特別会計への繰出金が、被保険者となる高齢者数の増に伴い増加する見込みである。引き続き、収納率の向上や事務の効率化などにより、普通会計の負担軽減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58420</xdr:rowOff>
    </xdr:from>
    <xdr:to>
      <xdr:col>82</xdr:col>
      <xdr:colOff>107950</xdr:colOff>
      <xdr:row>56</xdr:row>
      <xdr:rowOff>94996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6596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94996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59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58420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12700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160291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xdr:rowOff>
    </xdr:from>
    <xdr:to>
      <xdr:col>82</xdr:col>
      <xdr:colOff>158750</xdr:colOff>
      <xdr:row>56</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24147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44196</xdr:rowOff>
    </xdr:from>
    <xdr:to>
      <xdr:col>78</xdr:col>
      <xdr:colOff>120650</xdr:colOff>
      <xdr:row>56</xdr:row>
      <xdr:rowOff>145796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市立病院事業会計負担金や蕨戸田衛生センター組合負担金の増などにより、令和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ポイントの増となり、類似団体内平均値と同数値となった。今後も、負担金の増が見込まれるが、引き続き、各種補助制度については、その目的や効果などを検証し、適切で効果的な実現に努める。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40132</xdr:rowOff>
    </xdr:from>
    <xdr:to>
      <xdr:col>82</xdr:col>
      <xdr:colOff>107950</xdr:colOff>
      <xdr:row>36</xdr:row>
      <xdr:rowOff>122428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1233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35560</xdr:rowOff>
    </xdr:from>
    <xdr:to>
      <xdr:col>78</xdr:col>
      <xdr:colOff>69850</xdr:colOff>
      <xdr:row>36</xdr:row>
      <xdr:rowOff>40132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077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165862</xdr:rowOff>
    </xdr:from>
    <xdr:to>
      <xdr:col>73</xdr:col>
      <xdr:colOff>180975</xdr:colOff>
      <xdr:row>36</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1666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165862</xdr:rowOff>
    </xdr:from>
    <xdr:to>
      <xdr:col>69</xdr:col>
      <xdr:colOff>92075</xdr:colOff>
      <xdr:row>36</xdr:row>
      <xdr:rowOff>30988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1666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43705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156210</xdr:rowOff>
    </xdr:from>
    <xdr:to>
      <xdr:col>74</xdr:col>
      <xdr:colOff>31750</xdr:colOff>
      <xdr:row>36</xdr:row>
      <xdr:rowOff>86360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96537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115062</xdr:rowOff>
    </xdr:from>
    <xdr:to>
      <xdr:col>69</xdr:col>
      <xdr:colOff>142875</xdr:colOff>
      <xdr:row>36</xdr:row>
      <xdr:rowOff>45212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55389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91965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21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据置期間経過に伴い、令和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年度土地開発公社経営健全化事業に係る借入の元金が増額したものの、分母となる歳入も増額となったことから、令和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増減はなく、依然として類似団体内平均値を下回っている。今後、蕨駅西口市街地再開発事業などに係る借入を予定しており、増加が見込まれるが、優先性・緊急性・住民ニーズなどの視点から、起債対象事業の必要性の有無を十分に検討し、公債費の増加を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115570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2974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115570</xdr:rowOff>
    </xdr:from>
    <xdr:to>
      <xdr:col>19</xdr:col>
      <xdr:colOff>187325</xdr:colOff>
      <xdr:row>75</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74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77470</xdr:rowOff>
    </xdr:from>
    <xdr:to>
      <xdr:col>15</xdr:col>
      <xdr:colOff>98425</xdr:colOff>
      <xdr:row>75</xdr:row>
      <xdr:rowOff>115570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36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85090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36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26670</xdr:rowOff>
    </xdr:from>
    <xdr:to>
      <xdr:col>11</xdr:col>
      <xdr:colOff>60325</xdr:colOff>
      <xdr:row>75</xdr:row>
      <xdr:rowOff>128270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138447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ポイント増加し、類似団体内平均値を上回った。このうち扶助費は類似団体</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団体のうち</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番目となり、経常収支比率を高める要因となっている。社会保障関連経費については、少子高齢化の進展や経済状況の影響など社会的な要因が大きいところではあるが、引き続き、事業の見直しや適切な定員管理など、全体的な経費の節減を図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143002</xdr:rowOff>
    </xdr:from>
    <xdr:to>
      <xdr:col>82</xdr:col>
      <xdr:colOff>107950</xdr:colOff>
      <xdr:row>76</xdr:row>
      <xdr:rowOff>72137</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01752"/>
          <a:ext cx="8382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5842</xdr:rowOff>
    </xdr:from>
    <xdr:to>
      <xdr:col>78</xdr:col>
      <xdr:colOff>69850</xdr:colOff>
      <xdr:row>75</xdr:row>
      <xdr:rowOff>143002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864592"/>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29990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060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75</xdr:row>
      <xdr:rowOff>5842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00000"/>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119142</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9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74</xdr:row>
      <xdr:rowOff>99568</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0000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25908</xdr:rowOff>
    </xdr:from>
    <xdr:to>
      <xdr:col>65</xdr:col>
      <xdr:colOff>53975</xdr:colOff>
      <xdr:row>74</xdr:row>
      <xdr:rowOff>127508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71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137685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164864</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92202</xdr:rowOff>
    </xdr:from>
    <xdr:to>
      <xdr:col>78</xdr:col>
      <xdr:colOff>120650</xdr:colOff>
      <xdr:row>76</xdr:row>
      <xdr:rowOff>22352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32529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19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126492</xdr:rowOff>
    </xdr:from>
    <xdr:to>
      <xdr:col>74</xdr:col>
      <xdr:colOff>31750</xdr:colOff>
      <xdr:row>75</xdr:row>
      <xdr:rowOff>56642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66819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48768</xdr:rowOff>
    </xdr:from>
    <xdr:to>
      <xdr:col>65</xdr:col>
      <xdr:colOff>53975</xdr:colOff>
      <xdr:row>74</xdr:row>
      <xdr:rowOff>150368</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135145</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22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94171</xdr:rowOff>
    </xdr:from>
    <xdr:to>
      <xdr:col>29</xdr:col>
      <xdr:colOff>127000</xdr:colOff>
      <xdr:row>20</xdr:row>
      <xdr:rowOff>33363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99346"/>
          <a:ext cx="647700" cy="110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29985</xdr:rowOff>
    </xdr:from>
    <xdr:to>
      <xdr:col>26</xdr:col>
      <xdr:colOff>50800</xdr:colOff>
      <xdr:row>20</xdr:row>
      <xdr:rowOff>33363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506610"/>
          <a:ext cx="698500" cy="3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29985</xdr:rowOff>
    </xdr:from>
    <xdr:to>
      <xdr:col>22</xdr:col>
      <xdr:colOff>114300</xdr:colOff>
      <xdr:row>20</xdr:row>
      <xdr:rowOff>34163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06610"/>
          <a:ext cx="698500" cy="4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34163</xdr:rowOff>
    </xdr:from>
    <xdr:to>
      <xdr:col>18</xdr:col>
      <xdr:colOff>177800</xdr:colOff>
      <xdr:row>20</xdr:row>
      <xdr:rowOff>57798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10788"/>
          <a:ext cx="698500" cy="23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43371</xdr:rowOff>
    </xdr:from>
    <xdr:to>
      <xdr:col>29</xdr:col>
      <xdr:colOff>177800</xdr:colOff>
      <xdr:row>19</xdr:row>
      <xdr:rowOff>144971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485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15448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2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154013</xdr:rowOff>
    </xdr:from>
    <xdr:to>
      <xdr:col>26</xdr:col>
      <xdr:colOff>101600</xdr:colOff>
      <xdr:row>20</xdr:row>
      <xdr:rowOff>84163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459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68940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4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150635</xdr:rowOff>
    </xdr:from>
    <xdr:to>
      <xdr:col>22</xdr:col>
      <xdr:colOff>165100</xdr:colOff>
      <xdr:row>20</xdr:row>
      <xdr:rowOff>80785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55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65562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4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154813</xdr:rowOff>
    </xdr:from>
    <xdr:to>
      <xdr:col>19</xdr:col>
      <xdr:colOff>38100</xdr:colOff>
      <xdr:row>20</xdr:row>
      <xdr:rowOff>84963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59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69740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4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6998</xdr:rowOff>
    </xdr:from>
    <xdr:to>
      <xdr:col>15</xdr:col>
      <xdr:colOff>101600</xdr:colOff>
      <xdr:row>20</xdr:row>
      <xdr:rowOff>108598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83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93375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70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96825</xdr:rowOff>
    </xdr:from>
    <xdr:to>
      <xdr:col>29</xdr:col>
      <xdr:colOff>127000</xdr:colOff>
      <xdr:row>36</xdr:row>
      <xdr:rowOff>143818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50075"/>
          <a:ext cx="647700" cy="46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143818</xdr:rowOff>
    </xdr:from>
    <xdr:to>
      <xdr:col>26</xdr:col>
      <xdr:colOff>50800</xdr:colOff>
      <xdr:row>37</xdr:row>
      <xdr:rowOff>30335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097068"/>
          <a:ext cx="698500" cy="57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68773</xdr:rowOff>
    </xdr:from>
    <xdr:to>
      <xdr:col>22</xdr:col>
      <xdr:colOff>114300</xdr:colOff>
      <xdr:row>37</xdr:row>
      <xdr:rowOff>30335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679123"/>
          <a:ext cx="698500" cy="4759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68773</xdr:rowOff>
    </xdr:from>
    <xdr:to>
      <xdr:col>18</xdr:col>
      <xdr:colOff>177800</xdr:colOff>
      <xdr:row>36</xdr:row>
      <xdr:rowOff>168736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679123"/>
          <a:ext cx="698500" cy="442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320377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46025</xdr:rowOff>
    </xdr:from>
    <xdr:to>
      <xdr:col>29</xdr:col>
      <xdr:colOff>177800</xdr:colOff>
      <xdr:row>36</xdr:row>
      <xdr:rowOff>147625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99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18102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7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93018</xdr:rowOff>
    </xdr:from>
    <xdr:to>
      <xdr:col>26</xdr:col>
      <xdr:colOff>101600</xdr:colOff>
      <xdr:row>37</xdr:row>
      <xdr:rowOff>23168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46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7945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3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150985</xdr:rowOff>
    </xdr:from>
    <xdr:to>
      <xdr:col>22</xdr:col>
      <xdr:colOff>165100</xdr:colOff>
      <xdr:row>37</xdr:row>
      <xdr:rowOff>81135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04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65912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9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17973</xdr:rowOff>
    </xdr:from>
    <xdr:to>
      <xdr:col>19</xdr:col>
      <xdr:colOff>38100</xdr:colOff>
      <xdr:row>35</xdr:row>
      <xdr:rowOff>119573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28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129749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39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117936</xdr:rowOff>
    </xdr:from>
    <xdr:to>
      <xdr:col>15</xdr:col>
      <xdr:colOff>101600</xdr:colOff>
      <xdr:row>37</xdr:row>
      <xdr:rowOff>48086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71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32863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5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76,342
66,812
5.11
33,161,723
30,786,390
1,768,601
16,401,569
19,288,904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59478</xdr:rowOff>
    </xdr:from>
    <xdr:to>
      <xdr:col>24</xdr:col>
      <xdr:colOff>63500</xdr:colOff>
      <xdr:row>37</xdr:row>
      <xdr:rowOff>119518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03128"/>
          <a:ext cx="838200" cy="6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119518</xdr:rowOff>
    </xdr:from>
    <xdr:to>
      <xdr:col>19</xdr:col>
      <xdr:colOff>177800</xdr:colOff>
      <xdr:row>38</xdr:row>
      <xdr:rowOff>5642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63168"/>
          <a:ext cx="889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167115</xdr:rowOff>
    </xdr:from>
    <xdr:to>
      <xdr:col>15</xdr:col>
      <xdr:colOff>50800</xdr:colOff>
      <xdr:row>38</xdr:row>
      <xdr:rowOff>5642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10765"/>
          <a:ext cx="889000" cy="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167115</xdr:rowOff>
    </xdr:from>
    <xdr:to>
      <xdr:col>10</xdr:col>
      <xdr:colOff>114300</xdr:colOff>
      <xdr:row>38</xdr:row>
      <xdr:rowOff>42594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10765"/>
          <a:ext cx="889000" cy="4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7851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8678</xdr:rowOff>
    </xdr:from>
    <xdr:to>
      <xdr:col>24</xdr:col>
      <xdr:colOff>114300</xdr:colOff>
      <xdr:row>37</xdr:row>
      <xdr:rowOff>110278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5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158555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3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68718</xdr:rowOff>
    </xdr:from>
    <xdr:to>
      <xdr:col>20</xdr:col>
      <xdr:colOff>38100</xdr:colOff>
      <xdr:row>37</xdr:row>
      <xdr:rowOff>170318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161445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126292</xdr:rowOff>
    </xdr:from>
    <xdr:to>
      <xdr:col>15</xdr:col>
      <xdr:colOff>101600</xdr:colOff>
      <xdr:row>38</xdr:row>
      <xdr:rowOff>56442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6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47569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6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116316</xdr:rowOff>
    </xdr:from>
    <xdr:to>
      <xdr:col>10</xdr:col>
      <xdr:colOff>165100</xdr:colOff>
      <xdr:row>38</xdr:row>
      <xdr:rowOff>46465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99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37592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5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163244</xdr:rowOff>
    </xdr:from>
    <xdr:to>
      <xdr:col>6</xdr:col>
      <xdr:colOff>38100</xdr:colOff>
      <xdr:row>38</xdr:row>
      <xdr:rowOff>93394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0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84521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9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83589</xdr:rowOff>
    </xdr:from>
    <xdr:to>
      <xdr:col>24</xdr:col>
      <xdr:colOff>63500</xdr:colOff>
      <xdr:row>58</xdr:row>
      <xdr:rowOff>114450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27689"/>
          <a:ext cx="8382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80558</xdr:rowOff>
    </xdr:from>
    <xdr:to>
      <xdr:col>19</xdr:col>
      <xdr:colOff>177800</xdr:colOff>
      <xdr:row>58</xdr:row>
      <xdr:rowOff>83589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24658"/>
          <a:ext cx="889000" cy="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80558</xdr:rowOff>
    </xdr:from>
    <xdr:to>
      <xdr:col>15</xdr:col>
      <xdr:colOff>50800</xdr:colOff>
      <xdr:row>58</xdr:row>
      <xdr:rowOff>92739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24658"/>
          <a:ext cx="889000" cy="1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92739</xdr:rowOff>
    </xdr:from>
    <xdr:to>
      <xdr:col>10</xdr:col>
      <xdr:colOff>114300</xdr:colOff>
      <xdr:row>58</xdr:row>
      <xdr:rowOff>117339</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36839"/>
          <a:ext cx="889000" cy="2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157754</xdr:rowOff>
    </xdr:from>
    <xdr:to>
      <xdr:col>6</xdr:col>
      <xdr:colOff>38100</xdr:colOff>
      <xdr:row>58</xdr:row>
      <xdr:rowOff>87904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3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104431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0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63650</xdr:rowOff>
    </xdr:from>
    <xdr:to>
      <xdr:col>24</xdr:col>
      <xdr:colOff>114300</xdr:colOff>
      <xdr:row>58</xdr:row>
      <xdr:rowOff>165250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1000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150027</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2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32789</xdr:rowOff>
    </xdr:from>
    <xdr:to>
      <xdr:col>20</xdr:col>
      <xdr:colOff>38100</xdr:colOff>
      <xdr:row>58</xdr:row>
      <xdr:rowOff>134389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7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125516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29758</xdr:rowOff>
    </xdr:from>
    <xdr:to>
      <xdr:col>15</xdr:col>
      <xdr:colOff>101600</xdr:colOff>
      <xdr:row>58</xdr:row>
      <xdr:rowOff>131358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7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122485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6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41939</xdr:rowOff>
    </xdr:from>
    <xdr:to>
      <xdr:col>10</xdr:col>
      <xdr:colOff>165100</xdr:colOff>
      <xdr:row>58</xdr:row>
      <xdr:rowOff>143539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8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134666</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7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66539</xdr:rowOff>
    </xdr:from>
    <xdr:to>
      <xdr:col>6</xdr:col>
      <xdr:colOff>38100</xdr:colOff>
      <xdr:row>58</xdr:row>
      <xdr:rowOff>168139</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159266</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03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21819</xdr:rowOff>
    </xdr:from>
    <xdr:to>
      <xdr:col>24</xdr:col>
      <xdr:colOff>63500</xdr:colOff>
      <xdr:row>79</xdr:row>
      <xdr:rowOff>22123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566369"/>
          <a:ext cx="8382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21819</xdr:rowOff>
    </xdr:from>
    <xdr:to>
      <xdr:col>19</xdr:col>
      <xdr:colOff>177800</xdr:colOff>
      <xdr:row>79</xdr:row>
      <xdr:rowOff>23876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566369"/>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22619</xdr:rowOff>
    </xdr:from>
    <xdr:to>
      <xdr:col>15</xdr:col>
      <xdr:colOff>50800</xdr:colOff>
      <xdr:row>79</xdr:row>
      <xdr:rowOff>23876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3567169"/>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21667</xdr:rowOff>
    </xdr:from>
    <xdr:to>
      <xdr:col>10</xdr:col>
      <xdr:colOff>114300</xdr:colOff>
      <xdr:row>79</xdr:row>
      <xdr:rowOff>22619</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66217"/>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142773</xdr:rowOff>
    </xdr:from>
    <xdr:to>
      <xdr:col>24</xdr:col>
      <xdr:colOff>114300</xdr:colOff>
      <xdr:row>79</xdr:row>
      <xdr:rowOff>72923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5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57700</xdr:rowOff>
    </xdr:from>
    <xdr:ext cx="378565"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430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142469</xdr:rowOff>
    </xdr:from>
    <xdr:to>
      <xdr:col>20</xdr:col>
      <xdr:colOff>38100</xdr:colOff>
      <xdr:row>79</xdr:row>
      <xdr:rowOff>72619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5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63746</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608017" y="13608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144526</xdr:rowOff>
    </xdr:from>
    <xdr:to>
      <xdr:col>15</xdr:col>
      <xdr:colOff>101600</xdr:colOff>
      <xdr:row>79</xdr:row>
      <xdr:rowOff>74676</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5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65803</xdr:rowOff>
    </xdr:from>
    <xdr:ext cx="378565"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719017" y="13610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143269</xdr:rowOff>
    </xdr:from>
    <xdr:to>
      <xdr:col>10</xdr:col>
      <xdr:colOff>165100</xdr:colOff>
      <xdr:row>79</xdr:row>
      <xdr:rowOff>73419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51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64546</xdr:rowOff>
    </xdr:from>
    <xdr:ext cx="378565"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830017" y="13609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142317</xdr:rowOff>
    </xdr:from>
    <xdr:to>
      <xdr:col>6</xdr:col>
      <xdr:colOff>38100</xdr:colOff>
      <xdr:row>79</xdr:row>
      <xdr:rowOff>72467</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51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63594</xdr:rowOff>
    </xdr:from>
    <xdr:ext cx="378565"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941017" y="1360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117080</xdr:rowOff>
    </xdr:from>
    <xdr:to>
      <xdr:col>24</xdr:col>
      <xdr:colOff>63500</xdr:colOff>
      <xdr:row>97</xdr:row>
      <xdr:rowOff>16321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76280"/>
          <a:ext cx="838200" cy="7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16321</xdr:rowOff>
    </xdr:from>
    <xdr:to>
      <xdr:col>19</xdr:col>
      <xdr:colOff>177800</xdr:colOff>
      <xdr:row>97</xdr:row>
      <xdr:rowOff>71120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646971"/>
          <a:ext cx="889000" cy="5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136934</xdr:rowOff>
    </xdr:from>
    <xdr:to>
      <xdr:col>15</xdr:col>
      <xdr:colOff>50800</xdr:colOff>
      <xdr:row>97</xdr:row>
      <xdr:rowOff>71120</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596134"/>
          <a:ext cx="889000" cy="10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136934</xdr:rowOff>
    </xdr:from>
    <xdr:to>
      <xdr:col>10</xdr:col>
      <xdr:colOff>114300</xdr:colOff>
      <xdr:row>98</xdr:row>
      <xdr:rowOff>86371</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596134"/>
          <a:ext cx="889000" cy="29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71025</xdr:rowOff>
    </xdr:from>
    <xdr:to>
      <xdr:col>6</xdr:col>
      <xdr:colOff>38100</xdr:colOff>
      <xdr:row>99</xdr:row>
      <xdr:rowOff>1175</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87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163752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6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66280</xdr:rowOff>
    </xdr:from>
    <xdr:to>
      <xdr:col>24</xdr:col>
      <xdr:colOff>114300</xdr:colOff>
      <xdr:row>96</xdr:row>
      <xdr:rowOff>167880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89157</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37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136971</xdr:rowOff>
    </xdr:from>
    <xdr:to>
      <xdr:col>20</xdr:col>
      <xdr:colOff>38100</xdr:colOff>
      <xdr:row>97</xdr:row>
      <xdr:rowOff>67121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59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83648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371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20320</xdr:rowOff>
    </xdr:from>
    <xdr:to>
      <xdr:col>15</xdr:col>
      <xdr:colOff>101600</xdr:colOff>
      <xdr:row>97</xdr:row>
      <xdr:rowOff>121920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65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138447</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42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86134</xdr:rowOff>
    </xdr:from>
    <xdr:to>
      <xdr:col>10</xdr:col>
      <xdr:colOff>165100</xdr:colOff>
      <xdr:row>97</xdr:row>
      <xdr:rowOff>16284</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4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32811</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32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35571</xdr:rowOff>
    </xdr:from>
    <xdr:to>
      <xdr:col>6</xdr:col>
      <xdr:colOff>38100</xdr:colOff>
      <xdr:row>98</xdr:row>
      <xdr:rowOff>137171</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83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153698</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61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56977</xdr:rowOff>
    </xdr:from>
    <xdr:to>
      <xdr:col>55</xdr:col>
      <xdr:colOff>0</xdr:colOff>
      <xdr:row>37</xdr:row>
      <xdr:rowOff>92525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00627"/>
          <a:ext cx="838200" cy="3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88074</xdr:rowOff>
    </xdr:from>
    <xdr:to>
      <xdr:col>50</xdr:col>
      <xdr:colOff>114300</xdr:colOff>
      <xdr:row>37</xdr:row>
      <xdr:rowOff>92525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431724"/>
          <a:ext cx="8890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88074</xdr:rowOff>
    </xdr:from>
    <xdr:to>
      <xdr:col>45</xdr:col>
      <xdr:colOff>177800</xdr:colOff>
      <xdr:row>37</xdr:row>
      <xdr:rowOff>129352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31724"/>
          <a:ext cx="889000" cy="4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25400</xdr:rowOff>
    </xdr:from>
    <xdr:to>
      <xdr:col>41</xdr:col>
      <xdr:colOff>50800</xdr:colOff>
      <xdr:row>37</xdr:row>
      <xdr:rowOff>129352</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683250"/>
          <a:ext cx="889000" cy="789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6177</xdr:rowOff>
    </xdr:from>
    <xdr:to>
      <xdr:col>55</xdr:col>
      <xdr:colOff>50800</xdr:colOff>
      <xdr:row>37</xdr:row>
      <xdr:rowOff>107777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34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156054</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2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41725</xdr:rowOff>
    </xdr:from>
    <xdr:to>
      <xdr:col>50</xdr:col>
      <xdr:colOff>165100</xdr:colOff>
      <xdr:row>37</xdr:row>
      <xdr:rowOff>143325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8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134452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78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37274</xdr:rowOff>
    </xdr:from>
    <xdr:to>
      <xdr:col>46</xdr:col>
      <xdr:colOff>38100</xdr:colOff>
      <xdr:row>37</xdr:row>
      <xdr:rowOff>138874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8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130001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7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78552</xdr:rowOff>
    </xdr:from>
    <xdr:to>
      <xdr:col>41</xdr:col>
      <xdr:colOff>101600</xdr:colOff>
      <xdr:row>38</xdr:row>
      <xdr:rowOff>8702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2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171279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1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146050</xdr:rowOff>
    </xdr:from>
    <xdr:to>
      <xdr:col>36</xdr:col>
      <xdr:colOff>165100</xdr:colOff>
      <xdr:row>33</xdr:row>
      <xdr:rowOff>76200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6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67327</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25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64251</xdr:rowOff>
    </xdr:from>
    <xdr:to>
      <xdr:col>55</xdr:col>
      <xdr:colOff>0</xdr:colOff>
      <xdr:row>57</xdr:row>
      <xdr:rowOff>7079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665451"/>
          <a:ext cx="838200" cy="11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64251</xdr:rowOff>
    </xdr:from>
    <xdr:to>
      <xdr:col>50</xdr:col>
      <xdr:colOff>114300</xdr:colOff>
      <xdr:row>56</xdr:row>
      <xdr:rowOff>98334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665451"/>
          <a:ext cx="889000" cy="3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154608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5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98334</xdr:rowOff>
    </xdr:from>
    <xdr:to>
      <xdr:col>45</xdr:col>
      <xdr:colOff>177800</xdr:colOff>
      <xdr:row>56</xdr:row>
      <xdr:rowOff>106487</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699534"/>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106487</xdr:rowOff>
    </xdr:from>
    <xdr:to>
      <xdr:col>41</xdr:col>
      <xdr:colOff>50800</xdr:colOff>
      <xdr:row>57</xdr:row>
      <xdr:rowOff>22559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707687"/>
          <a:ext cx="889000" cy="8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155012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75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139747</xdr:rowOff>
    </xdr:from>
    <xdr:to>
      <xdr:col>36</xdr:col>
      <xdr:colOff>165100</xdr:colOff>
      <xdr:row>55</xdr:row>
      <xdr:rowOff>69897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86424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127729</xdr:rowOff>
    </xdr:from>
    <xdr:to>
      <xdr:col>55</xdr:col>
      <xdr:colOff>50800</xdr:colOff>
      <xdr:row>57</xdr:row>
      <xdr:rowOff>57879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2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106156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07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13451</xdr:rowOff>
    </xdr:from>
    <xdr:to>
      <xdr:col>50</xdr:col>
      <xdr:colOff>165100</xdr:colOff>
      <xdr:row>56</xdr:row>
      <xdr:rowOff>115051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1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131578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47534</xdr:rowOff>
    </xdr:from>
    <xdr:to>
      <xdr:col>46</xdr:col>
      <xdr:colOff>38100</xdr:colOff>
      <xdr:row>56</xdr:row>
      <xdr:rowOff>149134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4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165661</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42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55687</xdr:rowOff>
    </xdr:from>
    <xdr:to>
      <xdr:col>41</xdr:col>
      <xdr:colOff>101600</xdr:colOff>
      <xdr:row>56</xdr:row>
      <xdr:rowOff>157287</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65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2364</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43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143209</xdr:rowOff>
    </xdr:from>
    <xdr:to>
      <xdr:col>36</xdr:col>
      <xdr:colOff>165100</xdr:colOff>
      <xdr:row>57</xdr:row>
      <xdr:rowOff>73359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7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64486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3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128594</xdr:rowOff>
    </xdr:from>
    <xdr:to>
      <xdr:col>55</xdr:col>
      <xdr:colOff>0</xdr:colOff>
      <xdr:row>78</xdr:row>
      <xdr:rowOff>167646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01694"/>
          <a:ext cx="83820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167646</xdr:rowOff>
    </xdr:from>
    <xdr:to>
      <xdr:col>50</xdr:col>
      <xdr:colOff>114300</xdr:colOff>
      <xdr:row>79</xdr:row>
      <xdr:rowOff>3874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40746"/>
          <a:ext cx="889000" cy="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130651</xdr:rowOff>
    </xdr:from>
    <xdr:to>
      <xdr:col>45</xdr:col>
      <xdr:colOff>177800</xdr:colOff>
      <xdr:row>79</xdr:row>
      <xdr:rowOff>3874</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503751"/>
          <a:ext cx="889000" cy="4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130651</xdr:rowOff>
    </xdr:from>
    <xdr:to>
      <xdr:col>41</xdr:col>
      <xdr:colOff>50800</xdr:colOff>
      <xdr:row>78</xdr:row>
      <xdr:rowOff>169532</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503751"/>
          <a:ext cx="889000" cy="3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164167</xdr:rowOff>
    </xdr:from>
    <xdr:to>
      <xdr:col>36</xdr:col>
      <xdr:colOff>165100</xdr:colOff>
      <xdr:row>77</xdr:row>
      <xdr:rowOff>94317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110844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77794</xdr:rowOff>
    </xdr:from>
    <xdr:to>
      <xdr:col>55</xdr:col>
      <xdr:colOff>50800</xdr:colOff>
      <xdr:row>79</xdr:row>
      <xdr:rowOff>7944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5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164171</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6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116846</xdr:rowOff>
    </xdr:from>
    <xdr:to>
      <xdr:col>50</xdr:col>
      <xdr:colOff>165100</xdr:colOff>
      <xdr:row>79</xdr:row>
      <xdr:rowOff>46996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8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38123</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124524</xdr:rowOff>
    </xdr:from>
    <xdr:to>
      <xdr:col>46</xdr:col>
      <xdr:colOff>38100</xdr:colOff>
      <xdr:row>79</xdr:row>
      <xdr:rowOff>54674</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45801</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90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79851</xdr:rowOff>
    </xdr:from>
    <xdr:to>
      <xdr:col>41</xdr:col>
      <xdr:colOff>101600</xdr:colOff>
      <xdr:row>79</xdr:row>
      <xdr:rowOff>10001</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1128</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4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118732</xdr:rowOff>
    </xdr:from>
    <xdr:to>
      <xdr:col>36</xdr:col>
      <xdr:colOff>165100</xdr:colOff>
      <xdr:row>79</xdr:row>
      <xdr:rowOff>48882</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9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40009</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8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17690</xdr:rowOff>
    </xdr:from>
    <xdr:to>
      <xdr:col>55</xdr:col>
      <xdr:colOff>0</xdr:colOff>
      <xdr:row>97</xdr:row>
      <xdr:rowOff>70193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476890"/>
          <a:ext cx="838200" cy="22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17690</xdr:rowOff>
    </xdr:from>
    <xdr:to>
      <xdr:col>50</xdr:col>
      <xdr:colOff>114300</xdr:colOff>
      <xdr:row>96</xdr:row>
      <xdr:rowOff>75361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476890"/>
          <a:ext cx="889000" cy="5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75361</xdr:rowOff>
    </xdr:from>
    <xdr:to>
      <xdr:col>45</xdr:col>
      <xdr:colOff>177800</xdr:colOff>
      <xdr:row>97</xdr:row>
      <xdr:rowOff>95047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534561"/>
          <a:ext cx="889000" cy="19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161455</xdr:rowOff>
    </xdr:from>
    <xdr:to>
      <xdr:col>41</xdr:col>
      <xdr:colOff>50800</xdr:colOff>
      <xdr:row>97</xdr:row>
      <xdr:rowOff>95047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620655"/>
          <a:ext cx="889000" cy="10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161886</xdr:rowOff>
    </xdr:from>
    <xdr:to>
      <xdr:col>36</xdr:col>
      <xdr:colOff>165100</xdr:colOff>
      <xdr:row>96</xdr:row>
      <xdr:rowOff>92036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108563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2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19393</xdr:rowOff>
    </xdr:from>
    <xdr:to>
      <xdr:col>55</xdr:col>
      <xdr:colOff>50800</xdr:colOff>
      <xdr:row>97</xdr:row>
      <xdr:rowOff>120993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65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169270</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62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138340</xdr:rowOff>
    </xdr:from>
    <xdr:to>
      <xdr:col>50</xdr:col>
      <xdr:colOff>165100</xdr:colOff>
      <xdr:row>96</xdr:row>
      <xdr:rowOff>68490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42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85017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20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24561</xdr:rowOff>
    </xdr:from>
    <xdr:to>
      <xdr:col>46</xdr:col>
      <xdr:colOff>38100</xdr:colOff>
      <xdr:row>96</xdr:row>
      <xdr:rowOff>126161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142688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25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44247</xdr:rowOff>
    </xdr:from>
    <xdr:to>
      <xdr:col>41</xdr:col>
      <xdr:colOff>101600</xdr:colOff>
      <xdr:row>97</xdr:row>
      <xdr:rowOff>145847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67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136974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6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110655</xdr:rowOff>
    </xdr:from>
    <xdr:to>
      <xdr:col>36</xdr:col>
      <xdr:colOff>165100</xdr:colOff>
      <xdr:row>97</xdr:row>
      <xdr:rowOff>40805</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6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31932</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6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134718</xdr:rowOff>
    </xdr:from>
    <xdr:to>
      <xdr:col>67</xdr:col>
      <xdr:colOff>101600</xdr:colOff>
      <xdr:row>39</xdr:row>
      <xdr:rowOff>64868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4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81395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42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66523</xdr:rowOff>
    </xdr:from>
    <xdr:to>
      <xdr:col>85</xdr:col>
      <xdr:colOff>127000</xdr:colOff>
      <xdr:row>77</xdr:row>
      <xdr:rowOff>87198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68173"/>
          <a:ext cx="838200" cy="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87198</xdr:rowOff>
    </xdr:from>
    <xdr:to>
      <xdr:col>81</xdr:col>
      <xdr:colOff>50800</xdr:colOff>
      <xdr:row>77</xdr:row>
      <xdr:rowOff>90412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88848"/>
          <a:ext cx="8890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90412</xdr:rowOff>
    </xdr:from>
    <xdr:to>
      <xdr:col>76</xdr:col>
      <xdr:colOff>114300</xdr:colOff>
      <xdr:row>77</xdr:row>
      <xdr:rowOff>97002</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92062"/>
          <a:ext cx="889000" cy="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97002</xdr:rowOff>
    </xdr:from>
    <xdr:to>
      <xdr:col>71</xdr:col>
      <xdr:colOff>177800</xdr:colOff>
      <xdr:row>77</xdr:row>
      <xdr:rowOff>111837</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98652"/>
          <a:ext cx="889000" cy="1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154280</xdr:rowOff>
    </xdr:from>
    <xdr:to>
      <xdr:col>67</xdr:col>
      <xdr:colOff>101600</xdr:colOff>
      <xdr:row>75</xdr:row>
      <xdr:rowOff>84430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100957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15723</xdr:rowOff>
    </xdr:from>
    <xdr:to>
      <xdr:col>85</xdr:col>
      <xdr:colOff>177800</xdr:colOff>
      <xdr:row>77</xdr:row>
      <xdr:rowOff>117323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165600</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9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36398</xdr:rowOff>
    </xdr:from>
    <xdr:to>
      <xdr:col>81</xdr:col>
      <xdr:colOff>101600</xdr:colOff>
      <xdr:row>77</xdr:row>
      <xdr:rowOff>137998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129125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39612</xdr:rowOff>
    </xdr:from>
    <xdr:to>
      <xdr:col>76</xdr:col>
      <xdr:colOff>165100</xdr:colOff>
      <xdr:row>77</xdr:row>
      <xdr:rowOff>141212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132339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3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46202</xdr:rowOff>
    </xdr:from>
    <xdr:to>
      <xdr:col>72</xdr:col>
      <xdr:colOff>38100</xdr:colOff>
      <xdr:row>77</xdr:row>
      <xdr:rowOff>147802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4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138929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4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61037</xdr:rowOff>
    </xdr:from>
    <xdr:to>
      <xdr:col>67</xdr:col>
      <xdr:colOff>101600</xdr:colOff>
      <xdr:row>77</xdr:row>
      <xdr:rowOff>162637</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153764</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5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12407</xdr:rowOff>
    </xdr:from>
    <xdr:to>
      <xdr:col>85</xdr:col>
      <xdr:colOff>127000</xdr:colOff>
      <xdr:row>98</xdr:row>
      <xdr:rowOff>14089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14507"/>
          <a:ext cx="838200" cy="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40405</xdr:rowOff>
    </xdr:from>
    <xdr:to>
      <xdr:col>81</xdr:col>
      <xdr:colOff>50800</xdr:colOff>
      <xdr:row>98</xdr:row>
      <xdr:rowOff>12407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71055"/>
          <a:ext cx="889000" cy="14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40405</xdr:rowOff>
    </xdr:from>
    <xdr:to>
      <xdr:col>76</xdr:col>
      <xdr:colOff>114300</xdr:colOff>
      <xdr:row>97</xdr:row>
      <xdr:rowOff>118404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71055"/>
          <a:ext cx="889000" cy="7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162681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118404</xdr:rowOff>
    </xdr:from>
    <xdr:to>
      <xdr:col>71</xdr:col>
      <xdr:colOff>177800</xdr:colOff>
      <xdr:row>98</xdr:row>
      <xdr:rowOff>44337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49054"/>
          <a:ext cx="889000" cy="9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134739</xdr:rowOff>
    </xdr:from>
    <xdr:to>
      <xdr:col>85</xdr:col>
      <xdr:colOff>177800</xdr:colOff>
      <xdr:row>98</xdr:row>
      <xdr:rowOff>64889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6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49666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133057</xdr:rowOff>
    </xdr:from>
    <xdr:to>
      <xdr:col>81</xdr:col>
      <xdr:colOff>101600</xdr:colOff>
      <xdr:row>98</xdr:row>
      <xdr:rowOff>63207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54334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5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161055</xdr:rowOff>
    </xdr:from>
    <xdr:to>
      <xdr:col>76</xdr:col>
      <xdr:colOff>165100</xdr:colOff>
      <xdr:row>97</xdr:row>
      <xdr:rowOff>91205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107732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9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67604</xdr:rowOff>
    </xdr:from>
    <xdr:to>
      <xdr:col>72</xdr:col>
      <xdr:colOff>38100</xdr:colOff>
      <xdr:row>97</xdr:row>
      <xdr:rowOff>169204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9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160331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9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164987</xdr:rowOff>
    </xdr:from>
    <xdr:to>
      <xdr:col>67</xdr:col>
      <xdr:colOff>101600</xdr:colOff>
      <xdr:row>98</xdr:row>
      <xdr:rowOff>95137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86264</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88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169418</xdr:rowOff>
    </xdr:from>
    <xdr:to>
      <xdr:col>98</xdr:col>
      <xdr:colOff>38100</xdr:colOff>
      <xdr:row>36</xdr:row>
      <xdr:rowOff>99568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116095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96060</xdr:rowOff>
    </xdr:from>
    <xdr:to>
      <xdr:col>116</xdr:col>
      <xdr:colOff>63500</xdr:colOff>
      <xdr:row>58</xdr:row>
      <xdr:rowOff>96517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40160"/>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95512</xdr:rowOff>
    </xdr:from>
    <xdr:to>
      <xdr:col>111</xdr:col>
      <xdr:colOff>177800</xdr:colOff>
      <xdr:row>58</xdr:row>
      <xdr:rowOff>96517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39612"/>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95169</xdr:rowOff>
    </xdr:from>
    <xdr:to>
      <xdr:col>107</xdr:col>
      <xdr:colOff>50800</xdr:colOff>
      <xdr:row>58</xdr:row>
      <xdr:rowOff>95512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39269"/>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93111</xdr:rowOff>
    </xdr:from>
    <xdr:to>
      <xdr:col>102</xdr:col>
      <xdr:colOff>114300</xdr:colOff>
      <xdr:row>58</xdr:row>
      <xdr:rowOff>95169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37211"/>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133523</xdr:rowOff>
    </xdr:from>
    <xdr:to>
      <xdr:col>98</xdr:col>
      <xdr:colOff>38100</xdr:colOff>
      <xdr:row>58</xdr:row>
      <xdr:rowOff>63673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80200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45260</xdr:rowOff>
    </xdr:from>
    <xdr:to>
      <xdr:col>116</xdr:col>
      <xdr:colOff>114300</xdr:colOff>
      <xdr:row>58</xdr:row>
      <xdr:rowOff>146860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8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45717</xdr:rowOff>
    </xdr:from>
    <xdr:to>
      <xdr:col>112</xdr:col>
      <xdr:colOff>38100</xdr:colOff>
      <xdr:row>58</xdr:row>
      <xdr:rowOff>147317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8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138444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8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44712</xdr:rowOff>
    </xdr:from>
    <xdr:to>
      <xdr:col>107</xdr:col>
      <xdr:colOff>101600</xdr:colOff>
      <xdr:row>58</xdr:row>
      <xdr:rowOff>146312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8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137439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8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44369</xdr:rowOff>
    </xdr:from>
    <xdr:to>
      <xdr:col>102</xdr:col>
      <xdr:colOff>165100</xdr:colOff>
      <xdr:row>58</xdr:row>
      <xdr:rowOff>145969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8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137096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8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42311</xdr:rowOff>
    </xdr:from>
    <xdr:to>
      <xdr:col>98</xdr:col>
      <xdr:colOff>38100</xdr:colOff>
      <xdr:row>58</xdr:row>
      <xdr:rowOff>143911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135038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7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85141</xdr:rowOff>
    </xdr:from>
    <xdr:to>
      <xdr:col>116</xdr:col>
      <xdr:colOff>63500</xdr:colOff>
      <xdr:row>76</xdr:row>
      <xdr:rowOff>110592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3115341"/>
          <a:ext cx="838200" cy="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136123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51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85141</xdr:rowOff>
    </xdr:from>
    <xdr:to>
      <xdr:col>111</xdr:col>
      <xdr:colOff>177800</xdr:colOff>
      <xdr:row>77</xdr:row>
      <xdr:rowOff>8637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3115341"/>
          <a:ext cx="889000" cy="9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124689</xdr:rowOff>
    </xdr:from>
    <xdr:to>
      <xdr:col>107</xdr:col>
      <xdr:colOff>50800</xdr:colOff>
      <xdr:row>77</xdr:row>
      <xdr:rowOff>8637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3154889"/>
          <a:ext cx="8890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164660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124689</xdr:rowOff>
    </xdr:from>
    <xdr:to>
      <xdr:col>102</xdr:col>
      <xdr:colOff>114300</xdr:colOff>
      <xdr:row>77</xdr:row>
      <xdr:rowOff>67196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154889"/>
          <a:ext cx="889000" cy="11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158547</xdr:rowOff>
    </xdr:from>
    <xdr:to>
      <xdr:col>98</xdr:col>
      <xdr:colOff>38100</xdr:colOff>
      <xdr:row>74</xdr:row>
      <xdr:rowOff>88697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105224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4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59792</xdr:rowOff>
    </xdr:from>
    <xdr:to>
      <xdr:col>116</xdr:col>
      <xdr:colOff>114300</xdr:colOff>
      <xdr:row>76</xdr:row>
      <xdr:rowOff>161392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308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38219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306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34341</xdr:rowOff>
    </xdr:from>
    <xdr:to>
      <xdr:col>112</xdr:col>
      <xdr:colOff>38100</xdr:colOff>
      <xdr:row>76</xdr:row>
      <xdr:rowOff>135941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306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129287</xdr:rowOff>
    </xdr:from>
    <xdr:to>
      <xdr:col>107</xdr:col>
      <xdr:colOff>101600</xdr:colOff>
      <xdr:row>77</xdr:row>
      <xdr:rowOff>59437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15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50564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25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73889</xdr:rowOff>
    </xdr:from>
    <xdr:to>
      <xdr:col>102</xdr:col>
      <xdr:colOff>165100</xdr:colOff>
      <xdr:row>77</xdr:row>
      <xdr:rowOff>4039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10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166616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19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16396</xdr:rowOff>
    </xdr:from>
    <xdr:to>
      <xdr:col>98</xdr:col>
      <xdr:colOff>38100</xdr:colOff>
      <xdr:row>77</xdr:row>
      <xdr:rowOff>117996</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21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109123</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403</a:t>
          </a:r>
          <a:r>
            <a:rPr kumimoji="1" lang="ja-JP" altLang="en-US" sz="1300">
              <a:latin typeface="ＭＳ Ｐゴシック" panose="020B0600070205080204" pitchFamily="50" charset="-128"/>
              <a:ea typeface="ＭＳ Ｐゴシック" panose="020B0600070205080204" pitchFamily="50" charset="-128"/>
            </a:rPr>
            <a:t>千円であり、このうち主な構成項目である扶助費は、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歳までのこどもにかかる医療費の助成や待機児童の解消のための留守家庭児童指導室・保育園の増設による運営経費の増などから、類似団体内平均値と比べると高い水準にある。また、普通建設事業費は市庁舎建設事業が完了したことにより、類似団体内平均値を下回った。このほかの項目について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積立金を除き、類似団体内平均値を下回っており、低い水準で推移している。これは、市域が狭く、人口密度が高いという本市の特色から、公共施設等の維持管理・改修に係る経費、またこれらの事業を実施するにあたっての起債額が抑制されることにより公債費が低く抑えられていることなどが要因として挙げ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76,342
66,812
5.11
33,161,723
30,786,390
1,768,601
16,401,569
19,288,904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139243</xdr:rowOff>
    </xdr:from>
    <xdr:to>
      <xdr:col>24</xdr:col>
      <xdr:colOff>63500</xdr:colOff>
      <xdr:row>36</xdr:row>
      <xdr:rowOff>93066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39993"/>
          <a:ext cx="838200" cy="1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4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26772</xdr:rowOff>
    </xdr:from>
    <xdr:to>
      <xdr:col>19</xdr:col>
      <xdr:colOff>177800</xdr:colOff>
      <xdr:row>36</xdr:row>
      <xdr:rowOff>93066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98972"/>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121988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142901</xdr:rowOff>
    </xdr:from>
    <xdr:to>
      <xdr:col>15</xdr:col>
      <xdr:colOff>50800</xdr:colOff>
      <xdr:row>36</xdr:row>
      <xdr:rowOff>26772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43651"/>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147134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142901</xdr:rowOff>
    </xdr:from>
    <xdr:to>
      <xdr:col>10</xdr:col>
      <xdr:colOff>114300</xdr:colOff>
      <xdr:row>35</xdr:row>
      <xdr:rowOff>155702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143651"/>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134332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88155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4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88443</xdr:rowOff>
    </xdr:from>
    <xdr:to>
      <xdr:col>24</xdr:col>
      <xdr:colOff>114300</xdr:colOff>
      <xdr:row>36</xdr:row>
      <xdr:rowOff>18593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8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66870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6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42266</xdr:rowOff>
    </xdr:from>
    <xdr:to>
      <xdr:col>20</xdr:col>
      <xdr:colOff>38100</xdr:colOff>
      <xdr:row>36</xdr:row>
      <xdr:rowOff>143866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1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134993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07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147422</xdr:rowOff>
    </xdr:from>
    <xdr:to>
      <xdr:col>15</xdr:col>
      <xdr:colOff>101600</xdr:colOff>
      <xdr:row>36</xdr:row>
      <xdr:rowOff>77572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4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68699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92101</xdr:rowOff>
    </xdr:from>
    <xdr:to>
      <xdr:col>10</xdr:col>
      <xdr:colOff>165100</xdr:colOff>
      <xdr:row>36</xdr:row>
      <xdr:rowOff>22251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9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13378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8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104902</xdr:rowOff>
    </xdr:from>
    <xdr:to>
      <xdr:col>6</xdr:col>
      <xdr:colOff>38100</xdr:colOff>
      <xdr:row>36</xdr:row>
      <xdr:rowOff>35052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0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26179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98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58756</xdr:rowOff>
    </xdr:from>
    <xdr:to>
      <xdr:col>24</xdr:col>
      <xdr:colOff>63500</xdr:colOff>
      <xdr:row>58</xdr:row>
      <xdr:rowOff>64843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31406"/>
          <a:ext cx="838200" cy="17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36457</xdr:rowOff>
    </xdr:from>
    <xdr:to>
      <xdr:col>19</xdr:col>
      <xdr:colOff>177800</xdr:colOff>
      <xdr:row>57</xdr:row>
      <xdr:rowOff>58756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09107"/>
          <a:ext cx="889000" cy="2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137956</xdr:rowOff>
    </xdr:from>
    <xdr:to>
      <xdr:col>15</xdr:col>
      <xdr:colOff>50800</xdr:colOff>
      <xdr:row>57</xdr:row>
      <xdr:rowOff>36457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39156"/>
          <a:ext cx="889000" cy="6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158066</xdr:rowOff>
    </xdr:from>
    <xdr:to>
      <xdr:col>10</xdr:col>
      <xdr:colOff>114300</xdr:colOff>
      <xdr:row>56</xdr:row>
      <xdr:rowOff>137956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44916"/>
          <a:ext cx="889000" cy="49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106600</xdr:rowOff>
    </xdr:from>
    <xdr:to>
      <xdr:col>6</xdr:col>
      <xdr:colOff>38100</xdr:colOff>
      <xdr:row>53</xdr:row>
      <xdr:rowOff>36750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53277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79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14043</xdr:rowOff>
    </xdr:from>
    <xdr:to>
      <xdr:col>24</xdr:col>
      <xdr:colOff>114300</xdr:colOff>
      <xdr:row>58</xdr:row>
      <xdr:rowOff>115643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100420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7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7956</xdr:rowOff>
    </xdr:from>
    <xdr:to>
      <xdr:col>20</xdr:col>
      <xdr:colOff>38100</xdr:colOff>
      <xdr:row>57</xdr:row>
      <xdr:rowOff>109556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0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100683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7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157107</xdr:rowOff>
    </xdr:from>
    <xdr:to>
      <xdr:col>15</xdr:col>
      <xdr:colOff>101600</xdr:colOff>
      <xdr:row>57</xdr:row>
      <xdr:rowOff>87257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78384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87156</xdr:rowOff>
    </xdr:from>
    <xdr:to>
      <xdr:col>10</xdr:col>
      <xdr:colOff>165100</xdr:colOff>
      <xdr:row>57</xdr:row>
      <xdr:rowOff>17306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8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33833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6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107266</xdr:rowOff>
    </xdr:from>
    <xdr:to>
      <xdr:col>6</xdr:col>
      <xdr:colOff>38100</xdr:colOff>
      <xdr:row>54</xdr:row>
      <xdr:rowOff>37416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9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28543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86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79707</xdr:rowOff>
    </xdr:from>
    <xdr:to>
      <xdr:col>24</xdr:col>
      <xdr:colOff>63500</xdr:colOff>
      <xdr:row>76</xdr:row>
      <xdr:rowOff>144016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09907"/>
          <a:ext cx="838200" cy="6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144016</xdr:rowOff>
    </xdr:from>
    <xdr:to>
      <xdr:col>19</xdr:col>
      <xdr:colOff>177800</xdr:colOff>
      <xdr:row>77</xdr:row>
      <xdr:rowOff>59891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74216"/>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148405</xdr:rowOff>
    </xdr:from>
    <xdr:to>
      <xdr:col>15</xdr:col>
      <xdr:colOff>50800</xdr:colOff>
      <xdr:row>77</xdr:row>
      <xdr:rowOff>59891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78605"/>
          <a:ext cx="889000" cy="8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148405</xdr:rowOff>
    </xdr:from>
    <xdr:to>
      <xdr:col>10</xdr:col>
      <xdr:colOff>114300</xdr:colOff>
      <xdr:row>78</xdr:row>
      <xdr:rowOff>91658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78605"/>
          <a:ext cx="889000" cy="28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26346</xdr:rowOff>
    </xdr:from>
    <xdr:to>
      <xdr:col>6</xdr:col>
      <xdr:colOff>38100</xdr:colOff>
      <xdr:row>77</xdr:row>
      <xdr:rowOff>127946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144473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03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28907</xdr:rowOff>
    </xdr:from>
    <xdr:to>
      <xdr:col>24</xdr:col>
      <xdr:colOff>114300</xdr:colOff>
      <xdr:row>76</xdr:row>
      <xdr:rowOff>130507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5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7334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37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93216</xdr:rowOff>
    </xdr:from>
    <xdr:to>
      <xdr:col>20</xdr:col>
      <xdr:colOff>38100</xdr:colOff>
      <xdr:row>77</xdr:row>
      <xdr:rowOff>23366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2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14493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1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9091</xdr:rowOff>
    </xdr:from>
    <xdr:to>
      <xdr:col>15</xdr:col>
      <xdr:colOff>101600</xdr:colOff>
      <xdr:row>77</xdr:row>
      <xdr:rowOff>110691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1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101818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03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97605</xdr:rowOff>
    </xdr:from>
    <xdr:to>
      <xdr:col>10</xdr:col>
      <xdr:colOff>165100</xdr:colOff>
      <xdr:row>77</xdr:row>
      <xdr:rowOff>27755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18882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20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40858</xdr:rowOff>
    </xdr:from>
    <xdr:to>
      <xdr:col>6</xdr:col>
      <xdr:colOff>38100</xdr:colOff>
      <xdr:row>78</xdr:row>
      <xdr:rowOff>142458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133585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06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24402</xdr:rowOff>
    </xdr:from>
    <xdr:to>
      <xdr:col>24</xdr:col>
      <xdr:colOff>63500</xdr:colOff>
      <xdr:row>98</xdr:row>
      <xdr:rowOff>43951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26502"/>
          <a:ext cx="838200" cy="19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16508</xdr:rowOff>
    </xdr:from>
    <xdr:to>
      <xdr:col>19</xdr:col>
      <xdr:colOff>177800</xdr:colOff>
      <xdr:row>98</xdr:row>
      <xdr:rowOff>43951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18608"/>
          <a:ext cx="889000" cy="2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16508</xdr:rowOff>
    </xdr:from>
    <xdr:to>
      <xdr:col>15</xdr:col>
      <xdr:colOff>50800</xdr:colOff>
      <xdr:row>98</xdr:row>
      <xdr:rowOff>79994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18608"/>
          <a:ext cx="889000" cy="6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79994</xdr:rowOff>
    </xdr:from>
    <xdr:to>
      <xdr:col>10</xdr:col>
      <xdr:colOff>114300</xdr:colOff>
      <xdr:row>98</xdr:row>
      <xdr:rowOff>109311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2094"/>
          <a:ext cx="889000" cy="2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160844</xdr:rowOff>
    </xdr:from>
    <xdr:to>
      <xdr:col>6</xdr:col>
      <xdr:colOff>38100</xdr:colOff>
      <xdr:row>98</xdr:row>
      <xdr:rowOff>90994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107521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6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145052</xdr:rowOff>
    </xdr:from>
    <xdr:to>
      <xdr:col>24</xdr:col>
      <xdr:colOff>114300</xdr:colOff>
      <xdr:row>98</xdr:row>
      <xdr:rowOff>75202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7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104429</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164601</xdr:rowOff>
    </xdr:from>
    <xdr:to>
      <xdr:col>20</xdr:col>
      <xdr:colOff>38100</xdr:colOff>
      <xdr:row>98</xdr:row>
      <xdr:rowOff>94751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9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111278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7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137158</xdr:rowOff>
    </xdr:from>
    <xdr:to>
      <xdr:col>15</xdr:col>
      <xdr:colOff>101600</xdr:colOff>
      <xdr:row>98</xdr:row>
      <xdr:rowOff>67308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6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83835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4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29194</xdr:rowOff>
    </xdr:from>
    <xdr:to>
      <xdr:col>10</xdr:col>
      <xdr:colOff>165100</xdr:colOff>
      <xdr:row>98</xdr:row>
      <xdr:rowOff>130794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121921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2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58511</xdr:rowOff>
    </xdr:from>
    <xdr:to>
      <xdr:col>6</xdr:col>
      <xdr:colOff>38100</xdr:colOff>
      <xdr:row>98</xdr:row>
      <xdr:rowOff>160111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151238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3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24892</xdr:rowOff>
    </xdr:from>
    <xdr:to>
      <xdr:col>55</xdr:col>
      <xdr:colOff>0</xdr:colOff>
      <xdr:row>39</xdr:row>
      <xdr:rowOff>25019</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711442"/>
          <a:ext cx="8382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18161</xdr:rowOff>
    </xdr:from>
    <xdr:to>
      <xdr:col>50</xdr:col>
      <xdr:colOff>114300</xdr:colOff>
      <xdr:row>39</xdr:row>
      <xdr:rowOff>25019</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04711"/>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18161</xdr:rowOff>
    </xdr:from>
    <xdr:to>
      <xdr:col>45</xdr:col>
      <xdr:colOff>177800</xdr:colOff>
      <xdr:row>39</xdr:row>
      <xdr:rowOff>21463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04711"/>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17272</xdr:rowOff>
    </xdr:from>
    <xdr:to>
      <xdr:col>41</xdr:col>
      <xdr:colOff>50800</xdr:colOff>
      <xdr:row>39</xdr:row>
      <xdr:rowOff>21463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0382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48895</xdr:rowOff>
    </xdr:from>
    <xdr:to>
      <xdr:col>36</xdr:col>
      <xdr:colOff>165100</xdr:colOff>
      <xdr:row>38</xdr:row>
      <xdr:rowOff>150495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167022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145542</xdr:rowOff>
    </xdr:from>
    <xdr:to>
      <xdr:col>55</xdr:col>
      <xdr:colOff>50800</xdr:colOff>
      <xdr:row>39</xdr:row>
      <xdr:rowOff>75692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6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60469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55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145669</xdr:rowOff>
    </xdr:from>
    <xdr:to>
      <xdr:col>50</xdr:col>
      <xdr:colOff>165100</xdr:colOff>
      <xdr:row>39</xdr:row>
      <xdr:rowOff>75819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66946</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138811</xdr:rowOff>
    </xdr:from>
    <xdr:to>
      <xdr:col>46</xdr:col>
      <xdr:colOff>38100</xdr:colOff>
      <xdr:row>39</xdr:row>
      <xdr:rowOff>68961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60088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4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142113</xdr:rowOff>
    </xdr:from>
    <xdr:to>
      <xdr:col>41</xdr:col>
      <xdr:colOff>101600</xdr:colOff>
      <xdr:row>39</xdr:row>
      <xdr:rowOff>72263</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5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63390</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49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137922</xdr:rowOff>
    </xdr:from>
    <xdr:to>
      <xdr:col>36</xdr:col>
      <xdr:colOff>165100</xdr:colOff>
      <xdr:row>39</xdr:row>
      <xdr:rowOff>68072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59199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45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39916</xdr:rowOff>
    </xdr:from>
    <xdr:to>
      <xdr:col>55</xdr:col>
      <xdr:colOff>0</xdr:colOff>
      <xdr:row>59</xdr:row>
      <xdr:rowOff>40183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155466"/>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39916</xdr:rowOff>
    </xdr:from>
    <xdr:to>
      <xdr:col>50</xdr:col>
      <xdr:colOff>114300</xdr:colOff>
      <xdr:row>59</xdr:row>
      <xdr:rowOff>39954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155466"/>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39954</xdr:rowOff>
    </xdr:from>
    <xdr:to>
      <xdr:col>45</xdr:col>
      <xdr:colOff>177800</xdr:colOff>
      <xdr:row>59</xdr:row>
      <xdr:rowOff>40602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155504"/>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39688</xdr:rowOff>
    </xdr:from>
    <xdr:to>
      <xdr:col>41</xdr:col>
      <xdr:colOff>50800</xdr:colOff>
      <xdr:row>59</xdr:row>
      <xdr:rowOff>40602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15523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98463</xdr:rowOff>
    </xdr:from>
    <xdr:to>
      <xdr:col>36</xdr:col>
      <xdr:colOff>165100</xdr:colOff>
      <xdr:row>54</xdr:row>
      <xdr:rowOff>28613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45140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160833</xdr:rowOff>
    </xdr:from>
    <xdr:to>
      <xdr:col>55</xdr:col>
      <xdr:colOff>50800</xdr:colOff>
      <xdr:row>59</xdr:row>
      <xdr:rowOff>90983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1010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75760</xdr:rowOff>
    </xdr:from>
    <xdr:ext cx="378565"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10019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160566</xdr:rowOff>
    </xdr:from>
    <xdr:to>
      <xdr:col>50</xdr:col>
      <xdr:colOff>165100</xdr:colOff>
      <xdr:row>59</xdr:row>
      <xdr:rowOff>90716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10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81843</xdr:rowOff>
    </xdr:from>
    <xdr:ext cx="378565"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50017" y="10197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160604</xdr:rowOff>
    </xdr:from>
    <xdr:to>
      <xdr:col>46</xdr:col>
      <xdr:colOff>38100</xdr:colOff>
      <xdr:row>59</xdr:row>
      <xdr:rowOff>90754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10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81881</xdr:rowOff>
    </xdr:from>
    <xdr:ext cx="378565"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61017" y="10197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161252</xdr:rowOff>
    </xdr:from>
    <xdr:to>
      <xdr:col>41</xdr:col>
      <xdr:colOff>101600</xdr:colOff>
      <xdr:row>59</xdr:row>
      <xdr:rowOff>91402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10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82529</xdr:rowOff>
    </xdr:from>
    <xdr:ext cx="378565"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2017" y="10198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160338</xdr:rowOff>
    </xdr:from>
    <xdr:to>
      <xdr:col>36</xdr:col>
      <xdr:colOff>165100</xdr:colOff>
      <xdr:row>59</xdr:row>
      <xdr:rowOff>90488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1010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81615</xdr:rowOff>
    </xdr:from>
    <xdr:ext cx="378565"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83017" y="1019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21628</xdr:rowOff>
    </xdr:from>
    <xdr:to>
      <xdr:col>55</xdr:col>
      <xdr:colOff>0</xdr:colOff>
      <xdr:row>78</xdr:row>
      <xdr:rowOff>89064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223278"/>
          <a:ext cx="838200" cy="238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21628</xdr:rowOff>
    </xdr:from>
    <xdr:to>
      <xdr:col>50</xdr:col>
      <xdr:colOff>114300</xdr:colOff>
      <xdr:row>77</xdr:row>
      <xdr:rowOff>37782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23278"/>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121124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322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37782</xdr:rowOff>
    </xdr:from>
    <xdr:to>
      <xdr:col>45</xdr:col>
      <xdr:colOff>177800</xdr:colOff>
      <xdr:row>77</xdr:row>
      <xdr:rowOff>119202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39432"/>
          <a:ext cx="889000" cy="8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98743</xdr:rowOff>
    </xdr:from>
    <xdr:to>
      <xdr:col>41</xdr:col>
      <xdr:colOff>50800</xdr:colOff>
      <xdr:row>77</xdr:row>
      <xdr:rowOff>119202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00393"/>
          <a:ext cx="8890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8395</xdr:rowOff>
    </xdr:from>
    <xdr:to>
      <xdr:col>36</xdr:col>
      <xdr:colOff>165100</xdr:colOff>
      <xdr:row>74</xdr:row>
      <xdr:rowOff>109995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6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126522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4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38264</xdr:rowOff>
    </xdr:from>
    <xdr:to>
      <xdr:col>55</xdr:col>
      <xdr:colOff>50800</xdr:colOff>
      <xdr:row>78</xdr:row>
      <xdr:rowOff>139864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1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124641</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142278</xdr:rowOff>
    </xdr:from>
    <xdr:to>
      <xdr:col>50</xdr:col>
      <xdr:colOff>165100</xdr:colOff>
      <xdr:row>77</xdr:row>
      <xdr:rowOff>72428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7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88955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294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158432</xdr:rowOff>
    </xdr:from>
    <xdr:to>
      <xdr:col>46</xdr:col>
      <xdr:colOff>38100</xdr:colOff>
      <xdr:row>77</xdr:row>
      <xdr:rowOff>88582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79709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281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68402</xdr:rowOff>
    </xdr:from>
    <xdr:to>
      <xdr:col>41</xdr:col>
      <xdr:colOff>101600</xdr:colOff>
      <xdr:row>77</xdr:row>
      <xdr:rowOff>170002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7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161129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47943</xdr:rowOff>
    </xdr:from>
    <xdr:to>
      <xdr:col>36</xdr:col>
      <xdr:colOff>165100</xdr:colOff>
      <xdr:row>77</xdr:row>
      <xdr:rowOff>149543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140670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42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74834</xdr:rowOff>
    </xdr:from>
    <xdr:to>
      <xdr:col>55</xdr:col>
      <xdr:colOff>0</xdr:colOff>
      <xdr:row>97</xdr:row>
      <xdr:rowOff>81102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34034"/>
          <a:ext cx="838200" cy="17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66564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25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5893</xdr:rowOff>
    </xdr:from>
    <xdr:to>
      <xdr:col>50</xdr:col>
      <xdr:colOff>114300</xdr:colOff>
      <xdr:row>97</xdr:row>
      <xdr:rowOff>81102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36543"/>
          <a:ext cx="889000" cy="7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5893</xdr:rowOff>
    </xdr:from>
    <xdr:to>
      <xdr:col>45</xdr:col>
      <xdr:colOff>177800</xdr:colOff>
      <xdr:row>97</xdr:row>
      <xdr:rowOff>163627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36543"/>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163627</xdr:rowOff>
    </xdr:from>
    <xdr:to>
      <xdr:col>41</xdr:col>
      <xdr:colOff>50800</xdr:colOff>
      <xdr:row>97</xdr:row>
      <xdr:rowOff>165284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94277"/>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84271</xdr:rowOff>
    </xdr:from>
    <xdr:to>
      <xdr:col>36</xdr:col>
      <xdr:colOff>165100</xdr:colOff>
      <xdr:row>96</xdr:row>
      <xdr:rowOff>14421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30948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24034</xdr:rowOff>
    </xdr:from>
    <xdr:to>
      <xdr:col>55</xdr:col>
      <xdr:colOff>50800</xdr:colOff>
      <xdr:row>96</xdr:row>
      <xdr:rowOff>125634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8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46911</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3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30302</xdr:rowOff>
    </xdr:from>
    <xdr:to>
      <xdr:col>50</xdr:col>
      <xdr:colOff>165100</xdr:colOff>
      <xdr:row>97</xdr:row>
      <xdr:rowOff>131902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6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123029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5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126543</xdr:rowOff>
    </xdr:from>
    <xdr:to>
      <xdr:col>46</xdr:col>
      <xdr:colOff>38100</xdr:colOff>
      <xdr:row>97</xdr:row>
      <xdr:rowOff>56693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47820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112827</xdr:rowOff>
    </xdr:from>
    <xdr:to>
      <xdr:col>41</xdr:col>
      <xdr:colOff>101600</xdr:colOff>
      <xdr:row>98</xdr:row>
      <xdr:rowOff>42977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4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34104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3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114484</xdr:rowOff>
    </xdr:from>
    <xdr:to>
      <xdr:col>36</xdr:col>
      <xdr:colOff>165100</xdr:colOff>
      <xdr:row>98</xdr:row>
      <xdr:rowOff>44634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4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35761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83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127622</xdr:rowOff>
    </xdr:from>
    <xdr:to>
      <xdr:col>85</xdr:col>
      <xdr:colOff>127000</xdr:colOff>
      <xdr:row>37</xdr:row>
      <xdr:rowOff>136557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71272"/>
          <a:ext cx="838200" cy="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136557</xdr:rowOff>
    </xdr:from>
    <xdr:to>
      <xdr:col>81</xdr:col>
      <xdr:colOff>50800</xdr:colOff>
      <xdr:row>37</xdr:row>
      <xdr:rowOff>169837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80207"/>
          <a:ext cx="889000" cy="3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168408</xdr:rowOff>
    </xdr:from>
    <xdr:to>
      <xdr:col>76</xdr:col>
      <xdr:colOff>114300</xdr:colOff>
      <xdr:row>37</xdr:row>
      <xdr:rowOff>169837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512058"/>
          <a:ext cx="889000" cy="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69729</xdr:rowOff>
    </xdr:from>
    <xdr:to>
      <xdr:col>71</xdr:col>
      <xdr:colOff>177800</xdr:colOff>
      <xdr:row>37</xdr:row>
      <xdr:rowOff>168408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13379"/>
          <a:ext cx="889000" cy="9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104959</xdr:rowOff>
    </xdr:from>
    <xdr:to>
      <xdr:col>67</xdr:col>
      <xdr:colOff>101600</xdr:colOff>
      <xdr:row>37</xdr:row>
      <xdr:rowOff>35109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7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51636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5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76822</xdr:rowOff>
    </xdr:from>
    <xdr:to>
      <xdr:col>85</xdr:col>
      <xdr:colOff>177800</xdr:colOff>
      <xdr:row>38</xdr:row>
      <xdr:rowOff>6972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2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163199</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3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85757</xdr:rowOff>
    </xdr:from>
    <xdr:to>
      <xdr:col>81</xdr:col>
      <xdr:colOff>101600</xdr:colOff>
      <xdr:row>38</xdr:row>
      <xdr:rowOff>15907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2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7034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119037</xdr:rowOff>
    </xdr:from>
    <xdr:to>
      <xdr:col>76</xdr:col>
      <xdr:colOff>165100</xdr:colOff>
      <xdr:row>38</xdr:row>
      <xdr:rowOff>49187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62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40314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55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117608</xdr:rowOff>
    </xdr:from>
    <xdr:to>
      <xdr:col>72</xdr:col>
      <xdr:colOff>38100</xdr:colOff>
      <xdr:row>38</xdr:row>
      <xdr:rowOff>47758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6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38885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5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18929</xdr:rowOff>
    </xdr:from>
    <xdr:to>
      <xdr:col>67</xdr:col>
      <xdr:colOff>101600</xdr:colOff>
      <xdr:row>37</xdr:row>
      <xdr:rowOff>120529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6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111656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45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133807</xdr:rowOff>
    </xdr:from>
    <xdr:to>
      <xdr:col>85</xdr:col>
      <xdr:colOff>127000</xdr:colOff>
      <xdr:row>59</xdr:row>
      <xdr:rowOff>29273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10077907"/>
          <a:ext cx="838200" cy="6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29273</xdr:rowOff>
    </xdr:from>
    <xdr:to>
      <xdr:col>81</xdr:col>
      <xdr:colOff>50800</xdr:colOff>
      <xdr:row>59</xdr:row>
      <xdr:rowOff>29705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10144823"/>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22885</xdr:rowOff>
    </xdr:from>
    <xdr:to>
      <xdr:col>76</xdr:col>
      <xdr:colOff>114300</xdr:colOff>
      <xdr:row>59</xdr:row>
      <xdr:rowOff>29705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138435"/>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162941</xdr:rowOff>
    </xdr:from>
    <xdr:to>
      <xdr:col>71</xdr:col>
      <xdr:colOff>177800</xdr:colOff>
      <xdr:row>59</xdr:row>
      <xdr:rowOff>22885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107041"/>
          <a:ext cx="889000" cy="3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159576</xdr:rowOff>
    </xdr:from>
    <xdr:to>
      <xdr:col>67</xdr:col>
      <xdr:colOff>101600</xdr:colOff>
      <xdr:row>57</xdr:row>
      <xdr:rowOff>89726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106253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83007</xdr:rowOff>
    </xdr:from>
    <xdr:to>
      <xdr:col>85</xdr:col>
      <xdr:colOff>177800</xdr:colOff>
      <xdr:row>59</xdr:row>
      <xdr:rowOff>13157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100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169384</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149923</xdr:rowOff>
    </xdr:from>
    <xdr:to>
      <xdr:col>81</xdr:col>
      <xdr:colOff>101600</xdr:colOff>
      <xdr:row>59</xdr:row>
      <xdr:rowOff>80073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1009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71200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1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150355</xdr:rowOff>
    </xdr:from>
    <xdr:to>
      <xdr:col>76</xdr:col>
      <xdr:colOff>165100</xdr:colOff>
      <xdr:row>59</xdr:row>
      <xdr:rowOff>80505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100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71632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18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143535</xdr:rowOff>
    </xdr:from>
    <xdr:to>
      <xdr:col>72</xdr:col>
      <xdr:colOff>38100</xdr:colOff>
      <xdr:row>59</xdr:row>
      <xdr:rowOff>73685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100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64812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18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112141</xdr:rowOff>
    </xdr:from>
    <xdr:to>
      <xdr:col>67</xdr:col>
      <xdr:colOff>101600</xdr:colOff>
      <xdr:row>59</xdr:row>
      <xdr:rowOff>42291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100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33418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14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134717</xdr:rowOff>
    </xdr:from>
    <xdr:to>
      <xdr:col>67</xdr:col>
      <xdr:colOff>101600</xdr:colOff>
      <xdr:row>79</xdr:row>
      <xdr:rowOff>64867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0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81394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8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66523</xdr:rowOff>
    </xdr:from>
    <xdr:to>
      <xdr:col>85</xdr:col>
      <xdr:colOff>127000</xdr:colOff>
      <xdr:row>97</xdr:row>
      <xdr:rowOff>87198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97173"/>
          <a:ext cx="838200" cy="20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87198</xdr:rowOff>
    </xdr:from>
    <xdr:to>
      <xdr:col>81</xdr:col>
      <xdr:colOff>50800</xdr:colOff>
      <xdr:row>97</xdr:row>
      <xdr:rowOff>90412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717848"/>
          <a:ext cx="8890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90412</xdr:rowOff>
    </xdr:from>
    <xdr:to>
      <xdr:col>76</xdr:col>
      <xdr:colOff>114300</xdr:colOff>
      <xdr:row>97</xdr:row>
      <xdr:rowOff>97002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721062"/>
          <a:ext cx="889000" cy="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97002</xdr:rowOff>
    </xdr:from>
    <xdr:to>
      <xdr:col>71</xdr:col>
      <xdr:colOff>177800</xdr:colOff>
      <xdr:row>97</xdr:row>
      <xdr:rowOff>111837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27652"/>
          <a:ext cx="889000" cy="14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154229</xdr:rowOff>
    </xdr:from>
    <xdr:to>
      <xdr:col>67</xdr:col>
      <xdr:colOff>101600</xdr:colOff>
      <xdr:row>95</xdr:row>
      <xdr:rowOff>84379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100906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15723</xdr:rowOff>
    </xdr:from>
    <xdr:to>
      <xdr:col>85</xdr:col>
      <xdr:colOff>177800</xdr:colOff>
      <xdr:row>97</xdr:row>
      <xdr:rowOff>117323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4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165600</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62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36398</xdr:rowOff>
    </xdr:from>
    <xdr:to>
      <xdr:col>81</xdr:col>
      <xdr:colOff>101600</xdr:colOff>
      <xdr:row>97</xdr:row>
      <xdr:rowOff>137998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129125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5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39612</xdr:rowOff>
    </xdr:from>
    <xdr:to>
      <xdr:col>76</xdr:col>
      <xdr:colOff>165100</xdr:colOff>
      <xdr:row>97</xdr:row>
      <xdr:rowOff>141212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132339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6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46202</xdr:rowOff>
    </xdr:from>
    <xdr:to>
      <xdr:col>72</xdr:col>
      <xdr:colOff>38100</xdr:colOff>
      <xdr:row>97</xdr:row>
      <xdr:rowOff>147802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7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138929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6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61037</xdr:rowOff>
    </xdr:from>
    <xdr:to>
      <xdr:col>67</xdr:col>
      <xdr:colOff>101600</xdr:colOff>
      <xdr:row>97</xdr:row>
      <xdr:rowOff>162637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9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153764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8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年度目的別住民一人当たりのコストは、衛生費と土木費が類似団体内平均値を上回っている。このうち衛生費は、市立病院建設基金に原資</a:t>
          </a:r>
          <a:r>
            <a:rPr kumimoji="1" lang="en-US" altLang="ja-JP" sz="1300">
              <a:latin typeface="ＭＳ Ｐゴシック" panose="020B0600070205080204" pitchFamily="50" charset="-128"/>
              <a:ea typeface="ＭＳ Ｐゴシック" panose="020B0600070205080204" pitchFamily="50" charset="-128"/>
            </a:rPr>
            <a:t>1,000,000</a:t>
          </a:r>
          <a:r>
            <a:rPr kumimoji="1" lang="ja-JP" altLang="en-US" sz="1300">
              <a:latin typeface="ＭＳ Ｐゴシック" panose="020B0600070205080204" pitchFamily="50" charset="-128"/>
              <a:ea typeface="ＭＳ Ｐゴシック" panose="020B0600070205080204" pitchFamily="50" charset="-128"/>
            </a:rPr>
            <a:t>千円を積み増したことが主な要因であり、この影響を除いた場合の住民１人当たりのコストは類似団体内平均値を下回る。土木費は、蕨駅西口市街地再開発事業の増が主な要因である。また、民生費は扶助費の占める割合が高いことから、扶助費と同様の推移となっており、今後も他の目的別歳出と比べ高い水準が続くものと見込まれる。一方で総務費については、市庁舎建設事業の関連経費が皆減したことにより、類似団体平均値を大きく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財政調整基金は標準財政規模に対し</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％以上を維持しており、令和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年度末残高は約</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億円となっている。また、実質収支額も標準財政規模に対し</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以上を確保しているものの、扶助費や補助費等などの増加により実質単年度収支は前年と比べて上昇したものの赤字となっている。扶助費をはじめとした社会保障経費の増など先行きが不透明であることから、引き続き、健全な財政運営を図るため、財政調整基金の確保及び実質収支額の著しい悪化の防止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年度は前年度に引き続き標準財政規模比が</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％を超えた。引き続き、各会計が黒字となるよう、健全な財政運営に努める。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33161723</v>
      </c>
      <c r="BO4" s="449"/>
      <c r="BP4" s="449"/>
      <c r="BQ4" s="449"/>
      <c r="BR4" s="449"/>
      <c r="BS4" s="449"/>
      <c r="BT4" s="449"/>
      <c r="BU4" s="450"/>
      <c r="BV4" s="448">
        <v>33320545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10.8</v>
      </c>
      <c r="CU4" s="589"/>
      <c r="CV4" s="589"/>
      <c r="CW4" s="589"/>
      <c r="CX4" s="589"/>
      <c r="CY4" s="589"/>
      <c r="CZ4" s="589"/>
      <c r="DA4" s="590"/>
      <c r="DB4" s="588">
        <v>12.6</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30786390</v>
      </c>
      <c r="BO5" s="420"/>
      <c r="BP5" s="420"/>
      <c r="BQ5" s="420"/>
      <c r="BR5" s="420"/>
      <c r="BS5" s="420"/>
      <c r="BT5" s="420"/>
      <c r="BU5" s="421"/>
      <c r="BV5" s="419">
        <v>30832912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92.4</v>
      </c>
      <c r="CU5" s="417"/>
      <c r="CV5" s="417"/>
      <c r="CW5" s="417"/>
      <c r="CX5" s="417"/>
      <c r="CY5" s="417"/>
      <c r="CZ5" s="417"/>
      <c r="DA5" s="418"/>
      <c r="DB5" s="416">
        <v>90.2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2375333</v>
      </c>
      <c r="BO6" s="420"/>
      <c r="BP6" s="420"/>
      <c r="BQ6" s="420"/>
      <c r="BR6" s="420"/>
      <c r="BS6" s="420"/>
      <c r="BT6" s="420"/>
      <c r="BU6" s="421"/>
      <c r="BV6" s="419">
        <v>2487633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92.9</v>
      </c>
      <c r="CU6" s="563"/>
      <c r="CV6" s="563"/>
      <c r="CW6" s="563"/>
      <c r="CX6" s="563"/>
      <c r="CY6" s="563"/>
      <c r="CZ6" s="563"/>
      <c r="DA6" s="564"/>
      <c r="DB6" s="562">
        <v>90.8</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606732</v>
      </c>
      <c r="BO7" s="420"/>
      <c r="BP7" s="420"/>
      <c r="BQ7" s="420"/>
      <c r="BR7" s="420"/>
      <c r="BS7" s="420"/>
      <c r="BT7" s="420"/>
      <c r="BU7" s="421"/>
      <c r="BV7" s="419">
        <v>491190</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16401569</v>
      </c>
      <c r="CU7" s="420"/>
      <c r="CV7" s="420"/>
      <c r="CW7" s="420"/>
      <c r="CX7" s="420"/>
      <c r="CY7" s="420"/>
      <c r="CZ7" s="420"/>
      <c r="DA7" s="421"/>
      <c r="DB7" s="419">
        <v>15791002</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1768601</v>
      </c>
      <c r="BO8" s="420"/>
      <c r="BP8" s="420"/>
      <c r="BQ8" s="420"/>
      <c r="BR8" s="420"/>
      <c r="BS8" s="420"/>
      <c r="BT8" s="420"/>
      <c r="BU8" s="421"/>
      <c r="BV8" s="419">
        <v>1996443</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0.81</v>
      </c>
      <c r="CU8" s="523"/>
      <c r="CV8" s="523"/>
      <c r="CW8" s="523"/>
      <c r="CX8" s="523"/>
      <c r="CY8" s="523"/>
      <c r="CZ8" s="523"/>
      <c r="DA8" s="524"/>
      <c r="DB8" s="522">
        <v>0.82</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74283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-227842</v>
      </c>
      <c r="BO9" s="420"/>
      <c r="BP9" s="420"/>
      <c r="BQ9" s="420"/>
      <c r="BR9" s="420"/>
      <c r="BS9" s="420"/>
      <c r="BT9" s="420"/>
      <c r="BU9" s="421"/>
      <c r="BV9" s="419">
        <v>-536837</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8.6</v>
      </c>
      <c r="CU9" s="417"/>
      <c r="CV9" s="417"/>
      <c r="CW9" s="417"/>
      <c r="CX9" s="417"/>
      <c r="CY9" s="417"/>
      <c r="CZ9" s="417"/>
      <c r="DA9" s="418"/>
      <c r="DB9" s="416">
        <v>8.1</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72260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8826</v>
      </c>
      <c r="BO10" s="420"/>
      <c r="BP10" s="420"/>
      <c r="BQ10" s="420"/>
      <c r="BR10" s="420"/>
      <c r="BS10" s="420"/>
      <c r="BT10" s="420"/>
      <c r="BU10" s="421"/>
      <c r="BV10" s="419">
        <v>19345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76342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172071</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66812</v>
      </c>
      <c r="S13" s="507"/>
      <c r="T13" s="507"/>
      <c r="U13" s="507"/>
      <c r="V13" s="508"/>
      <c r="W13" s="509" t="s">
        <v>131</v>
      </c>
      <c r="X13" s="405"/>
      <c r="Y13" s="405"/>
      <c r="Z13" s="405"/>
      <c r="AA13" s="405"/>
      <c r="AB13" s="406"/>
      <c r="AC13" s="372">
        <v>71</v>
      </c>
      <c r="AD13" s="373"/>
      <c r="AE13" s="373"/>
      <c r="AF13" s="373"/>
      <c r="AG13" s="374"/>
      <c r="AH13" s="372">
        <v>72</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-391087</v>
      </c>
      <c r="BO13" s="420"/>
      <c r="BP13" s="420"/>
      <c r="BQ13" s="420"/>
      <c r="BR13" s="420"/>
      <c r="BS13" s="420"/>
      <c r="BT13" s="420"/>
      <c r="BU13" s="421"/>
      <c r="BV13" s="419">
        <v>-517492</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2.9</v>
      </c>
      <c r="CU13" s="417"/>
      <c r="CV13" s="417"/>
      <c r="CW13" s="417"/>
      <c r="CX13" s="417"/>
      <c r="CY13" s="417"/>
      <c r="CZ13" s="417"/>
      <c r="DA13" s="418"/>
      <c r="DB13" s="416">
        <v>4.9000000000000004</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75646</v>
      </c>
      <c r="S14" s="507"/>
      <c r="T14" s="507"/>
      <c r="U14" s="507"/>
      <c r="V14" s="508"/>
      <c r="W14" s="510"/>
      <c r="X14" s="408"/>
      <c r="Y14" s="408"/>
      <c r="Z14" s="408"/>
      <c r="AA14" s="408"/>
      <c r="AB14" s="409"/>
      <c r="AC14" s="499">
        <v>0.2</v>
      </c>
      <c r="AD14" s="500"/>
      <c r="AE14" s="500"/>
      <c r="AF14" s="500"/>
      <c r="AG14" s="501"/>
      <c r="AH14" s="499">
        <v>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67170</v>
      </c>
      <c r="S15" s="507"/>
      <c r="T15" s="507"/>
      <c r="U15" s="507"/>
      <c r="V15" s="508"/>
      <c r="W15" s="509" t="s">
        <v>137</v>
      </c>
      <c r="X15" s="405"/>
      <c r="Y15" s="405"/>
      <c r="Z15" s="405"/>
      <c r="AA15" s="405"/>
      <c r="AB15" s="406"/>
      <c r="AC15" s="372">
        <v>6268</v>
      </c>
      <c r="AD15" s="373"/>
      <c r="AE15" s="373"/>
      <c r="AF15" s="373"/>
      <c r="AG15" s="374"/>
      <c r="AH15" s="372">
        <v>6773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10462632</v>
      </c>
      <c r="BO15" s="449"/>
      <c r="BP15" s="449"/>
      <c r="BQ15" s="449"/>
      <c r="BR15" s="449"/>
      <c r="BS15" s="449"/>
      <c r="BT15" s="449"/>
      <c r="BU15" s="450"/>
      <c r="BV15" s="448">
        <v>10257444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18.8</v>
      </c>
      <c r="AD16" s="500"/>
      <c r="AE16" s="500"/>
      <c r="AF16" s="500"/>
      <c r="AG16" s="501"/>
      <c r="AH16" s="499">
        <v>21.2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13305176</v>
      </c>
      <c r="BO16" s="420"/>
      <c r="BP16" s="420"/>
      <c r="BQ16" s="420"/>
      <c r="BR16" s="420"/>
      <c r="BS16" s="420"/>
      <c r="BT16" s="420"/>
      <c r="BU16" s="421"/>
      <c r="BV16" s="419">
        <v>12803612</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26963</v>
      </c>
      <c r="AD17" s="373"/>
      <c r="AE17" s="373"/>
      <c r="AF17" s="373"/>
      <c r="AG17" s="374"/>
      <c r="AH17" s="372">
        <v>25114</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13321761</v>
      </c>
      <c r="BO17" s="420"/>
      <c r="BP17" s="420"/>
      <c r="BQ17" s="420"/>
      <c r="BR17" s="420"/>
      <c r="BS17" s="420"/>
      <c r="BT17" s="420"/>
      <c r="BU17" s="421"/>
      <c r="BV17" s="419">
        <v>13065468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5.1100000000000003</v>
      </c>
      <c r="M18" s="472"/>
      <c r="N18" s="472"/>
      <c r="O18" s="472"/>
      <c r="P18" s="472"/>
      <c r="Q18" s="472"/>
      <c r="R18" s="473"/>
      <c r="S18" s="473"/>
      <c r="T18" s="473"/>
      <c r="U18" s="473"/>
      <c r="V18" s="474"/>
      <c r="W18" s="490"/>
      <c r="X18" s="491"/>
      <c r="Y18" s="491"/>
      <c r="Z18" s="491"/>
      <c r="AA18" s="491"/>
      <c r="AB18" s="515"/>
      <c r="AC18" s="389">
        <v>81</v>
      </c>
      <c r="AD18" s="390"/>
      <c r="AE18" s="390"/>
      <c r="AF18" s="390"/>
      <c r="AG18" s="475"/>
      <c r="AH18" s="389">
        <v>78.599999999999994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15992189</v>
      </c>
      <c r="BO18" s="420"/>
      <c r="BP18" s="420"/>
      <c r="BQ18" s="420"/>
      <c r="BR18" s="420"/>
      <c r="BS18" s="420"/>
      <c r="BT18" s="420"/>
      <c r="BU18" s="421"/>
      <c r="BV18" s="419">
        <v>14582266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14537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22388417</v>
      </c>
      <c r="BO19" s="420"/>
      <c r="BP19" s="420"/>
      <c r="BQ19" s="420"/>
      <c r="BR19" s="420"/>
      <c r="BS19" s="420"/>
      <c r="BT19" s="420"/>
      <c r="BU19" s="421"/>
      <c r="BV19" s="419">
        <v>21981447</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36827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19288904</v>
      </c>
      <c r="BO22" s="449"/>
      <c r="BP22" s="449"/>
      <c r="BQ22" s="449"/>
      <c r="BR22" s="449"/>
      <c r="BS22" s="449"/>
      <c r="BT22" s="449"/>
      <c r="BU22" s="450"/>
      <c r="BV22" s="448">
        <v>20236073</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16388111</v>
      </c>
      <c r="BO23" s="420"/>
      <c r="BP23" s="420"/>
      <c r="BQ23" s="420"/>
      <c r="BR23" s="420"/>
      <c r="BS23" s="420"/>
      <c r="BT23" s="420"/>
      <c r="BU23" s="421"/>
      <c r="BV23" s="419">
        <v>16977171</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8850</v>
      </c>
      <c r="R24" s="373"/>
      <c r="S24" s="373"/>
      <c r="T24" s="373"/>
      <c r="U24" s="373"/>
      <c r="V24" s="374"/>
      <c r="W24" s="462"/>
      <c r="X24" s="399"/>
      <c r="Y24" s="400"/>
      <c r="Z24" s="375" t="s">
        <v>162</v>
      </c>
      <c r="AA24" s="376"/>
      <c r="AB24" s="376"/>
      <c r="AC24" s="376"/>
      <c r="AD24" s="376"/>
      <c r="AE24" s="376"/>
      <c r="AF24" s="376"/>
      <c r="AG24" s="377"/>
      <c r="AH24" s="372">
        <v>461</v>
      </c>
      <c r="AI24" s="373"/>
      <c r="AJ24" s="373"/>
      <c r="AK24" s="373"/>
      <c r="AL24" s="374"/>
      <c r="AM24" s="372">
        <v>1456299</v>
      </c>
      <c r="AN24" s="373"/>
      <c r="AO24" s="373"/>
      <c r="AP24" s="373"/>
      <c r="AQ24" s="373"/>
      <c r="AR24" s="374"/>
      <c r="AS24" s="372">
        <v>3159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9573976</v>
      </c>
      <c r="BO24" s="420"/>
      <c r="BP24" s="420"/>
      <c r="BQ24" s="420"/>
      <c r="BR24" s="420"/>
      <c r="BS24" s="420"/>
      <c r="BT24" s="420"/>
      <c r="BU24" s="421"/>
      <c r="BV24" s="419">
        <v>9584753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7750</v>
      </c>
      <c r="R25" s="373"/>
      <c r="S25" s="373"/>
      <c r="T25" s="373"/>
      <c r="U25" s="373"/>
      <c r="V25" s="374"/>
      <c r="W25" s="462"/>
      <c r="X25" s="399"/>
      <c r="Y25" s="400"/>
      <c r="Z25" s="375" t="s">
        <v>165</v>
      </c>
      <c r="AA25" s="376"/>
      <c r="AB25" s="376"/>
      <c r="AC25" s="376"/>
      <c r="AD25" s="376"/>
      <c r="AE25" s="376"/>
      <c r="AF25" s="376"/>
      <c r="AG25" s="377"/>
      <c r="AH25" s="372">
        <v>84</v>
      </c>
      <c r="AI25" s="373"/>
      <c r="AJ25" s="373"/>
      <c r="AK25" s="373"/>
      <c r="AL25" s="374"/>
      <c r="AM25" s="372">
        <v>263088</v>
      </c>
      <c r="AN25" s="373"/>
      <c r="AO25" s="373"/>
      <c r="AP25" s="373"/>
      <c r="AQ25" s="373"/>
      <c r="AR25" s="374"/>
      <c r="AS25" s="372">
        <v>3132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2676992</v>
      </c>
      <c r="BO25" s="449"/>
      <c r="BP25" s="449"/>
      <c r="BQ25" s="449"/>
      <c r="BR25" s="449"/>
      <c r="BS25" s="449"/>
      <c r="BT25" s="449"/>
      <c r="BU25" s="450"/>
      <c r="BV25" s="448">
        <v>2438990</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7150</v>
      </c>
      <c r="R26" s="373"/>
      <c r="S26" s="373"/>
      <c r="T26" s="373"/>
      <c r="U26" s="373"/>
      <c r="V26" s="374"/>
      <c r="W26" s="462"/>
      <c r="X26" s="399"/>
      <c r="Y26" s="400"/>
      <c r="Z26" s="375" t="s">
        <v>168</v>
      </c>
      <c r="AA26" s="430"/>
      <c r="AB26" s="430"/>
      <c r="AC26" s="430"/>
      <c r="AD26" s="430"/>
      <c r="AE26" s="430"/>
      <c r="AF26" s="430"/>
      <c r="AG26" s="431"/>
      <c r="AH26" s="372">
        <v>2</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v>450000</v>
      </c>
      <c r="BO26" s="420"/>
      <c r="BP26" s="420"/>
      <c r="BQ26" s="420"/>
      <c r="BR26" s="420"/>
      <c r="BS26" s="420"/>
      <c r="BT26" s="420"/>
      <c r="BU26" s="421"/>
      <c r="BV26" s="419">
        <v>300000</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171</v>
      </c>
      <c r="F27" s="376"/>
      <c r="G27" s="376"/>
      <c r="H27" s="376"/>
      <c r="I27" s="376"/>
      <c r="J27" s="376"/>
      <c r="K27" s="377"/>
      <c r="L27" s="372">
        <v>1</v>
      </c>
      <c r="M27" s="373"/>
      <c r="N27" s="373"/>
      <c r="O27" s="373"/>
      <c r="P27" s="374"/>
      <c r="Q27" s="372">
        <v>4750</v>
      </c>
      <c r="R27" s="373"/>
      <c r="S27" s="373"/>
      <c r="T27" s="373"/>
      <c r="U27" s="373"/>
      <c r="V27" s="374"/>
      <c r="W27" s="462"/>
      <c r="X27" s="399"/>
      <c r="Y27" s="400"/>
      <c r="Z27" s="375" t="s">
        <v>172</v>
      </c>
      <c r="AA27" s="376"/>
      <c r="AB27" s="376"/>
      <c r="AC27" s="376"/>
      <c r="AD27" s="376"/>
      <c r="AE27" s="376"/>
      <c r="AF27" s="376"/>
      <c r="AG27" s="377"/>
      <c r="AH27" s="372">
        <v>4</v>
      </c>
      <c r="AI27" s="373"/>
      <c r="AJ27" s="373"/>
      <c r="AK27" s="373"/>
      <c r="AL27" s="374"/>
      <c r="AM27" s="372">
        <v>14928</v>
      </c>
      <c r="AN27" s="373"/>
      <c r="AO27" s="373"/>
      <c r="AP27" s="373"/>
      <c r="AQ27" s="373"/>
      <c r="AR27" s="374"/>
      <c r="AS27" s="372">
        <v>3732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174</v>
      </c>
      <c r="F28" s="376"/>
      <c r="G28" s="376"/>
      <c r="H28" s="376"/>
      <c r="I28" s="376"/>
      <c r="J28" s="376"/>
      <c r="K28" s="377"/>
      <c r="L28" s="372">
        <v>1</v>
      </c>
      <c r="M28" s="373"/>
      <c r="N28" s="373"/>
      <c r="O28" s="373"/>
      <c r="P28" s="374"/>
      <c r="Q28" s="372">
        <v>4250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3368593</v>
      </c>
      <c r="BO28" s="449"/>
      <c r="BP28" s="449"/>
      <c r="BQ28" s="449"/>
      <c r="BR28" s="449"/>
      <c r="BS28" s="449"/>
      <c r="BT28" s="449"/>
      <c r="BU28" s="450"/>
      <c r="BV28" s="448">
        <v>3531838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177</v>
      </c>
      <c r="F29" s="376"/>
      <c r="G29" s="376"/>
      <c r="H29" s="376"/>
      <c r="I29" s="376"/>
      <c r="J29" s="376"/>
      <c r="K29" s="377"/>
      <c r="L29" s="372">
        <v>16</v>
      </c>
      <c r="M29" s="373"/>
      <c r="N29" s="373"/>
      <c r="O29" s="373"/>
      <c r="P29" s="374"/>
      <c r="Q29" s="372">
        <v>4150</v>
      </c>
      <c r="R29" s="373"/>
      <c r="S29" s="373"/>
      <c r="T29" s="373"/>
      <c r="U29" s="373"/>
      <c r="V29" s="374"/>
      <c r="W29" s="463"/>
      <c r="X29" s="464"/>
      <c r="Y29" s="465"/>
      <c r="Z29" s="375" t="s">
        <v>178</v>
      </c>
      <c r="AA29" s="376"/>
      <c r="AB29" s="376"/>
      <c r="AC29" s="376"/>
      <c r="AD29" s="376"/>
      <c r="AE29" s="376"/>
      <c r="AF29" s="376"/>
      <c r="AG29" s="377"/>
      <c r="AH29" s="372">
        <v>465</v>
      </c>
      <c r="AI29" s="373"/>
      <c r="AJ29" s="373"/>
      <c r="AK29" s="373"/>
      <c r="AL29" s="374"/>
      <c r="AM29" s="372">
        <v>1471227</v>
      </c>
      <c r="AN29" s="373"/>
      <c r="AO29" s="373"/>
      <c r="AP29" s="373"/>
      <c r="AQ29" s="373"/>
      <c r="AR29" s="374"/>
      <c r="AS29" s="372">
        <v>3164</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101.1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7039037</v>
      </c>
      <c r="BO30" s="454"/>
      <c r="BP30" s="454"/>
      <c r="BQ30" s="454"/>
      <c r="BR30" s="454"/>
      <c r="BS30" s="454"/>
      <c r="BT30" s="454"/>
      <c r="BU30" s="455"/>
      <c r="BV30" s="453">
        <v>6259595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蕨市国民健康保険特別会計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蕨市水道事業会計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戸田ボートレース企業団（モーターボート競走事業会計）</v>
      </c>
      <c r="BZ34" s="368"/>
      <c r="CA34" s="368"/>
      <c r="CB34" s="368"/>
      <c r="CC34" s="368"/>
      <c r="CD34" s="368"/>
      <c r="CE34" s="368"/>
      <c r="CF34" s="368"/>
      <c r="CG34" s="368"/>
      <c r="CH34" s="368"/>
      <c r="CI34" s="368"/>
      <c r="CJ34" s="368"/>
      <c r="CK34" s="368"/>
      <c r="CL34" s="368"/>
      <c r="CM34" s="368"/>
      <c r="CN34" s="169"/>
      <c r="CO34" s="367">
        <f>IF(CQ34="","",MAX(C34:D43,U34:V43,AM34:AN43,BE34:BF43,BW34:BX43)+1)</f>
        <v>17</v>
      </c>
      <c r="CP34" s="367"/>
      <c r="CQ34" s="368" t="str">
        <f>IF('各会計、関係団体の財政状況及び健全化判断比率'!BS7="","",'各会計、関係団体の財政状況及び健全化判断比率'!BS7)</f>
        <v>蕨市土地開発公社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蕨都市計画事業錦町土地区画整理事業特別会計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蕨市介護保険特別会計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蕨市立病院事業会計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蕨戸田衛生センター組合（一般会計）</v>
      </c>
      <c r="BZ35" s="368"/>
      <c r="CA35" s="368"/>
      <c r="CB35" s="368"/>
      <c r="CC35" s="368"/>
      <c r="CD35" s="368"/>
      <c r="CE35" s="368"/>
      <c r="CF35" s="368"/>
      <c r="CG35" s="368"/>
      <c r="CH35" s="368"/>
      <c r="CI35" s="368"/>
      <c r="CJ35" s="368"/>
      <c r="CK35" s="368"/>
      <c r="CL35" s="368"/>
      <c r="CM35" s="368"/>
      <c r="CN35" s="169"/>
      <c r="CO35" s="367">
        <f t="shared" ref="CO35:CO43" si="3">IF(CQ35="","",CO34+1)</f>
        <v>18</v>
      </c>
      <c r="CP35" s="367"/>
      <c r="CQ35" s="368" t="str">
        <f>IF('各会計、関係団体の財政状況及び健全化判断比率'!BS8="","",'各会計、関係団体の財政状況及び健全化判断比率'!BS8)</f>
        <v>蕨市施設管理公社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蕨市公共用地先行取得事業特別会計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蕨市後期高齢者医療特別会計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IF('各会計、関係団体の財政状況及び健全化判断比率'!B33="","",'各会計、関係団体の財政状況及び健全化判断比率'!B33)</f>
        <v>蕨市公共下水道事業会計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埼玉県後期高齢者医療広域連合（一般会計）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埼玉県後期高齢者医療広域連合（後期高齢者医療事業特別会計）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埼玉県市町村総合事務組合（一般会計）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埼玉県市町村総合事務組合（交通災害共済事業特別会計）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彩の国さいたま人づくり広域連合（一般会計）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0zxk9gGZWOoYu6oULPfb7F5kvMc5WogBvo9GJoEX39jWegVQEVI2llb6tAEkF643Vf3d/sOTE3Q1Pf2EFt0Lpg==" saltValue="b70E3hdyQTEfDFaxoX+66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79"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v>11.69</v>
      </c>
      <c r="G34" s="33">
        <v>16.420000000000002</v>
      </c>
      <c r="H34" s="33">
        <v>16.09</v>
      </c>
      <c r="I34" s="33">
        <v>12.42</v>
      </c>
      <c r="J34" s="34">
        <v>10.38</v>
      </c>
      <c r="K34" s="22"/>
      <c r="L34" s="22"/>
      <c r="M34" s="22"/>
      <c r="N34" s="22"/>
      <c r="O34" s="22"/>
      <c r="P34" s="22"/>
    </row>
    <row r="35" spans="1:16" ht="39" customHeight="1" x14ac:dyDescent="0.15">
      <c r="A35" s="22"/>
      <c r="B35" s="35"/>
      <c r="C35" s="1145" t="s">
        <v>536</v>
      </c>
      <c r="D35" s="1146"/>
      <c r="E35" s="1147"/>
      <c r="F35" s="36">
        <v>10.32</v>
      </c>
      <c r="G35" s="37">
        <v>9.9600000000000009</v>
      </c>
      <c r="H35" s="37">
        <v>8.6999999999999993</v>
      </c>
      <c r="I35" s="37">
        <v>7.38</v>
      </c>
      <c r="J35" s="38">
        <v>6.38</v>
      </c>
      <c r="K35" s="22"/>
      <c r="L35" s="22"/>
      <c r="M35" s="22"/>
      <c r="N35" s="22"/>
      <c r="O35" s="22"/>
      <c r="P35" s="22"/>
    </row>
    <row r="36" spans="1:16" ht="39" customHeight="1" x14ac:dyDescent="0.15">
      <c r="A36" s="22"/>
      <c r="B36" s="35"/>
      <c r="C36" s="1145" t="s">
        <v>537</v>
      </c>
      <c r="D36" s="1146"/>
      <c r="E36" s="1147"/>
      <c r="F36" s="36">
        <v>0.46</v>
      </c>
      <c r="G36" s="37">
        <v>0.91</v>
      </c>
      <c r="H36" s="37">
        <v>1.1599999999999999</v>
      </c>
      <c r="I36" s="37">
        <v>1.49</v>
      </c>
      <c r="J36" s="38">
        <v>1.51</v>
      </c>
      <c r="K36" s="22"/>
      <c r="L36" s="22"/>
      <c r="M36" s="22"/>
      <c r="N36" s="22"/>
      <c r="O36" s="22"/>
      <c r="P36" s="22"/>
    </row>
    <row r="37" spans="1:16" ht="39" customHeight="1" x14ac:dyDescent="0.15">
      <c r="A37" s="22"/>
      <c r="B37" s="35"/>
      <c r="C37" s="1145" t="s">
        <v>538</v>
      </c>
      <c r="D37" s="1146"/>
      <c r="E37" s="1147"/>
      <c r="F37" s="36">
        <v>5.54</v>
      </c>
      <c r="G37" s="37">
        <v>4.76</v>
      </c>
      <c r="H37" s="37">
        <v>4.72</v>
      </c>
      <c r="I37" s="37">
        <v>3.28</v>
      </c>
      <c r="J37" s="38">
        <v>1.29</v>
      </c>
      <c r="K37" s="22"/>
      <c r="L37" s="22"/>
      <c r="M37" s="22"/>
      <c r="N37" s="22"/>
      <c r="O37" s="22"/>
      <c r="P37" s="22"/>
    </row>
    <row r="38" spans="1:16" ht="39" customHeight="1" x14ac:dyDescent="0.15">
      <c r="A38" s="22"/>
      <c r="B38" s="35"/>
      <c r="C38" s="1145" t="s">
        <v>539</v>
      </c>
      <c r="D38" s="1146"/>
      <c r="E38" s="1147"/>
      <c r="F38" s="36">
        <v>1.94</v>
      </c>
      <c r="G38" s="37">
        <v>1.5</v>
      </c>
      <c r="H38" s="37">
        <v>1.48</v>
      </c>
      <c r="I38" s="37">
        <v>0.76</v>
      </c>
      <c r="J38" s="38">
        <v>0.88</v>
      </c>
      <c r="K38" s="22"/>
      <c r="L38" s="22"/>
      <c r="M38" s="22"/>
      <c r="N38" s="22"/>
      <c r="O38" s="22"/>
      <c r="P38" s="22"/>
    </row>
    <row r="39" spans="1:16" ht="39" customHeight="1" x14ac:dyDescent="0.15">
      <c r="A39" s="22"/>
      <c r="B39" s="35"/>
      <c r="C39" s="1145" t="s">
        <v>540</v>
      </c>
      <c r="D39" s="1146"/>
      <c r="E39" s="1147"/>
      <c r="F39" s="36">
        <v>0.35</v>
      </c>
      <c r="G39" s="37">
        <v>0.3</v>
      </c>
      <c r="H39" s="37">
        <v>0.32</v>
      </c>
      <c r="I39" s="37">
        <v>0.34</v>
      </c>
      <c r="J39" s="38">
        <v>0.54</v>
      </c>
      <c r="K39" s="22"/>
      <c r="L39" s="22"/>
      <c r="M39" s="22"/>
      <c r="N39" s="22"/>
      <c r="O39" s="22"/>
      <c r="P39" s="22"/>
    </row>
    <row r="40" spans="1:16" ht="39" customHeight="1" x14ac:dyDescent="0.15">
      <c r="A40" s="22"/>
      <c r="B40" s="35"/>
      <c r="C40" s="1145" t="s">
        <v>541</v>
      </c>
      <c r="D40" s="1146"/>
      <c r="E40" s="1147"/>
      <c r="F40" s="36">
        <v>0.34</v>
      </c>
      <c r="G40" s="37">
        <v>0.22</v>
      </c>
      <c r="H40" s="37">
        <v>0.24</v>
      </c>
      <c r="I40" s="37">
        <v>0.19</v>
      </c>
      <c r="J40" s="38">
        <v>0.38</v>
      </c>
      <c r="K40" s="22"/>
      <c r="L40" s="22"/>
      <c r="M40" s="22"/>
      <c r="N40" s="22"/>
      <c r="O40" s="22"/>
      <c r="P40" s="22"/>
    </row>
    <row r="41" spans="1:16" ht="39" customHeight="1" x14ac:dyDescent="0.15">
      <c r="A41" s="22"/>
      <c r="B41" s="35"/>
      <c r="C41" s="1145" t="s">
        <v>542</v>
      </c>
      <c r="D41" s="1146"/>
      <c r="E41" s="1147"/>
      <c r="F41" s="36">
        <v>0.01</v>
      </c>
      <c r="G41" s="37">
        <v>0.04</v>
      </c>
      <c r="H41" s="37">
        <v>0.04</v>
      </c>
      <c r="I41" s="37">
        <v>0.03</v>
      </c>
      <c r="J41" s="38">
        <v>0.03</v>
      </c>
      <c r="K41" s="22"/>
      <c r="L41" s="22"/>
      <c r="M41" s="22"/>
      <c r="N41" s="22"/>
      <c r="O41" s="22"/>
      <c r="P41" s="22"/>
    </row>
    <row r="42" spans="1:16" ht="39" customHeight="1" x14ac:dyDescent="0.15">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544</v>
      </c>
      <c r="D43" s="1149"/>
      <c r="E43" s="1150"/>
      <c r="F43" s="41">
        <v>0.01</v>
      </c>
      <c r="G43" s="42">
        <v>0.01</v>
      </c>
      <c r="H43" s="42">
        <v>0.02</v>
      </c>
      <c r="I43" s="42">
        <v>0.02</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8rvpw9/k6Qr4dq5qHaTMKAM946HCsaiW8dnJMQeStBwj4ojPonJyLtLj+tKfjYpaJQ+I3ZdHKim6PJ3pvO9sQ==" saltValue="Tid0KdR4YVSy6pbxA3RHE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1643</v>
      </c>
      <c r="L45" s="60">
        <v>1724</v>
      </c>
      <c r="M45" s="60">
        <v>1760</v>
      </c>
      <c r="N45" s="60">
        <v>1788</v>
      </c>
      <c r="O45" s="61">
        <v>1929</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5" customHeight="1" x14ac:dyDescent="0.15">
      <c r="A48" s="48"/>
      <c r="B48" s="1178"/>
      <c r="C48" s="1179"/>
      <c r="D48" s="62"/>
      <c r="E48" s="1155" t="s">
        <v>13</v>
      </c>
      <c r="F48" s="1155"/>
      <c r="G48" s="1155"/>
      <c r="H48" s="1155"/>
      <c r="I48" s="1155"/>
      <c r="J48" s="1156"/>
      <c r="K48" s="63">
        <v>334</v>
      </c>
      <c r="L48" s="64">
        <v>323</v>
      </c>
      <c r="M48" s="64">
        <v>329</v>
      </c>
      <c r="N48" s="64">
        <v>356</v>
      </c>
      <c r="O48" s="65">
        <v>316</v>
      </c>
      <c r="P48" s="48"/>
      <c r="Q48" s="48"/>
      <c r="R48" s="48"/>
      <c r="S48" s="48"/>
      <c r="T48" s="48"/>
      <c r="U48" s="48"/>
    </row>
    <row r="49" spans="1:21" ht="30.75" customHeight="1" x14ac:dyDescent="0.15">
      <c r="A49" s="48"/>
      <c r="B49" s="1178"/>
      <c r="C49" s="1179"/>
      <c r="D49" s="62"/>
      <c r="E49" s="1155" t="s">
        <v>14</v>
      </c>
      <c r="F49" s="1155"/>
      <c r="G49" s="1155"/>
      <c r="H49" s="1155"/>
      <c r="I49" s="1155"/>
      <c r="J49" s="1156"/>
      <c r="K49" s="63">
        <v>18</v>
      </c>
      <c r="L49" s="64">
        <v>17</v>
      </c>
      <c r="M49" s="64">
        <v>47</v>
      </c>
      <c r="N49" s="64">
        <v>63</v>
      </c>
      <c r="O49" s="65">
        <v>68</v>
      </c>
      <c r="P49" s="48"/>
      <c r="Q49" s="48"/>
      <c r="R49" s="48"/>
      <c r="S49" s="48"/>
      <c r="T49" s="48"/>
      <c r="U49" s="48"/>
    </row>
    <row r="50" spans="1:21" ht="30.75" customHeight="1" x14ac:dyDescent="0.15">
      <c r="A50" s="48"/>
      <c r="B50" s="1178"/>
      <c r="C50" s="1179"/>
      <c r="D50" s="62"/>
      <c r="E50" s="1155" t="s">
        <v>15</v>
      </c>
      <c r="F50" s="1155"/>
      <c r="G50" s="1155"/>
      <c r="H50" s="1155"/>
      <c r="I50" s="1155"/>
      <c r="J50" s="1156"/>
      <c r="K50" s="63">
        <v>261</v>
      </c>
      <c r="L50" s="64">
        <v>1259</v>
      </c>
      <c r="M50" s="64">
        <v>91</v>
      </c>
      <c r="N50" s="64">
        <v>84</v>
      </c>
      <c r="O50" s="65">
        <v>3</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490</v>
      </c>
      <c r="L51" s="64" t="s">
        <v>490</v>
      </c>
      <c r="M51" s="64" t="s">
        <v>490</v>
      </c>
      <c r="N51" s="64" t="s">
        <v>490</v>
      </c>
      <c r="O51" s="65" t="s">
        <v>490</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1880</v>
      </c>
      <c r="L52" s="64">
        <v>1926</v>
      </c>
      <c r="M52" s="64">
        <v>1928</v>
      </c>
      <c r="N52" s="64">
        <v>1858</v>
      </c>
      <c r="O52" s="65">
        <v>1770</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376</v>
      </c>
      <c r="L53" s="69">
        <v>1397</v>
      </c>
      <c r="M53" s="69">
        <v>299</v>
      </c>
      <c r="N53" s="69">
        <v>433</v>
      </c>
      <c r="O53" s="70">
        <v>546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f7myDQnWJIX805mTmWobdoM1bafu3oRwfn+e7VAJSglXvXsuoDxnbh/iGjXw728HciejdN8T/cS3yG8GGAwzIA==" saltValue="hhz7847IkagTaSr+rV5UQ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96" t="s">
        <v>30</v>
      </c>
      <c r="C41" s="1197"/>
      <c r="D41" s="105"/>
      <c r="E41" s="1198" t="s">
        <v>31</v>
      </c>
      <c r="F41" s="1198"/>
      <c r="G41" s="1198"/>
      <c r="H41" s="1199"/>
      <c r="I41" s="343">
        <v>17845</v>
      </c>
      <c r="J41" s="344">
        <v>19376</v>
      </c>
      <c r="K41" s="344">
        <v>19924</v>
      </c>
      <c r="L41" s="344">
        <v>20236</v>
      </c>
      <c r="M41" s="345">
        <v>19289</v>
      </c>
    </row>
    <row r="42" spans="2:13" ht="27.75" customHeight="1" x14ac:dyDescent="0.15">
      <c r="B42" s="1186"/>
      <c r="C42" s="1187"/>
      <c r="D42" s="106"/>
      <c r="E42" s="1190" t="s">
        <v>32</v>
      </c>
      <c r="F42" s="1190"/>
      <c r="G42" s="1190"/>
      <c r="H42" s="1191"/>
      <c r="I42" s="346">
        <v>2598</v>
      </c>
      <c r="J42" s="347">
        <v>1341</v>
      </c>
      <c r="K42" s="347">
        <v>1250</v>
      </c>
      <c r="L42" s="347">
        <v>1167</v>
      </c>
      <c r="M42" s="348">
        <v>1167</v>
      </c>
    </row>
    <row r="43" spans="2:13" ht="27.75" customHeight="1" x14ac:dyDescent="0.15">
      <c r="B43" s="1186"/>
      <c r="C43" s="1187"/>
      <c r="D43" s="106"/>
      <c r="E43" s="1190" t="s">
        <v>33</v>
      </c>
      <c r="F43" s="1190"/>
      <c r="G43" s="1190"/>
      <c r="H43" s="1191"/>
      <c r="I43" s="346">
        <v>3655</v>
      </c>
      <c r="J43" s="347">
        <v>3718</v>
      </c>
      <c r="K43" s="347">
        <v>3637</v>
      </c>
      <c r="L43" s="347">
        <v>3524</v>
      </c>
      <c r="M43" s="348">
        <v>3374</v>
      </c>
    </row>
    <row r="44" spans="2:13" ht="27.75" customHeight="1" x14ac:dyDescent="0.15">
      <c r="B44" s="1186"/>
      <c r="C44" s="1187"/>
      <c r="D44" s="106"/>
      <c r="E44" s="1190" t="s">
        <v>34</v>
      </c>
      <c r="F44" s="1190"/>
      <c r="G44" s="1190"/>
      <c r="H44" s="1191"/>
      <c r="I44" s="346">
        <v>647</v>
      </c>
      <c r="J44" s="347">
        <v>860</v>
      </c>
      <c r="K44" s="347">
        <v>818</v>
      </c>
      <c r="L44" s="347">
        <v>720</v>
      </c>
      <c r="M44" s="348">
        <v>617</v>
      </c>
    </row>
    <row r="45" spans="2:13" ht="27.75" customHeight="1" x14ac:dyDescent="0.15">
      <c r="B45" s="1186"/>
      <c r="C45" s="1187"/>
      <c r="D45" s="106"/>
      <c r="E45" s="1190" t="s">
        <v>35</v>
      </c>
      <c r="F45" s="1190"/>
      <c r="G45" s="1190"/>
      <c r="H45" s="1191"/>
      <c r="I45" s="346">
        <v>2726</v>
      </c>
      <c r="J45" s="347">
        <v>2848</v>
      </c>
      <c r="K45" s="347">
        <v>3089</v>
      </c>
      <c r="L45" s="347">
        <v>3242</v>
      </c>
      <c r="M45" s="348">
        <v>3458</v>
      </c>
    </row>
    <row r="46" spans="2:13" ht="27.75" customHeight="1" x14ac:dyDescent="0.15">
      <c r="B46" s="1186"/>
      <c r="C46" s="1187"/>
      <c r="D46" s="107"/>
      <c r="E46" s="1190" t="s">
        <v>36</v>
      </c>
      <c r="F46" s="1190"/>
      <c r="G46" s="1190"/>
      <c r="H46" s="1191"/>
      <c r="I46" s="346" t="s">
        <v>490</v>
      </c>
      <c r="J46" s="347" t="s">
        <v>490</v>
      </c>
      <c r="K46" s="347" t="s">
        <v>490</v>
      </c>
      <c r="L46" s="347" t="s">
        <v>490</v>
      </c>
      <c r="M46" s="348" t="s">
        <v>490</v>
      </c>
    </row>
    <row r="47" spans="2:13" ht="27.75" customHeight="1" x14ac:dyDescent="0.15">
      <c r="B47" s="1186"/>
      <c r="C47" s="1187"/>
      <c r="D47" s="108"/>
      <c r="E47" s="1200" t="s">
        <v>37</v>
      </c>
      <c r="F47" s="1201"/>
      <c r="G47" s="1201"/>
      <c r="H47" s="1202"/>
      <c r="I47" s="346" t="s">
        <v>490</v>
      </c>
      <c r="J47" s="347" t="s">
        <v>490</v>
      </c>
      <c r="K47" s="347" t="s">
        <v>490</v>
      </c>
      <c r="L47" s="347" t="s">
        <v>490</v>
      </c>
      <c r="M47" s="348" t="s">
        <v>490</v>
      </c>
    </row>
    <row r="48" spans="2:13" ht="27.75" customHeight="1" x14ac:dyDescent="0.15">
      <c r="B48" s="1186"/>
      <c r="C48" s="1187"/>
      <c r="D48" s="106"/>
      <c r="E48" s="1190" t="s">
        <v>38</v>
      </c>
      <c r="F48" s="1190"/>
      <c r="G48" s="1190"/>
      <c r="H48" s="1191"/>
      <c r="I48" s="346" t="s">
        <v>490</v>
      </c>
      <c r="J48" s="347" t="s">
        <v>490</v>
      </c>
      <c r="K48" s="347" t="s">
        <v>490</v>
      </c>
      <c r="L48" s="347" t="s">
        <v>490</v>
      </c>
      <c r="M48" s="348" t="s">
        <v>490</v>
      </c>
    </row>
    <row r="49" spans="2:13" ht="27.75" customHeight="1" x14ac:dyDescent="0.15">
      <c r="B49" s="1188"/>
      <c r="C49" s="1189"/>
      <c r="D49" s="106"/>
      <c r="E49" s="1190" t="s">
        <v>39</v>
      </c>
      <c r="F49" s="1190"/>
      <c r="G49" s="1190"/>
      <c r="H49" s="1191"/>
      <c r="I49" s="346" t="s">
        <v>490</v>
      </c>
      <c r="J49" s="347" t="s">
        <v>490</v>
      </c>
      <c r="K49" s="347" t="s">
        <v>490</v>
      </c>
      <c r="L49" s="347" t="s">
        <v>490</v>
      </c>
      <c r="M49" s="348" t="s">
        <v>490</v>
      </c>
    </row>
    <row r="50" spans="2:13" ht="27.75" customHeight="1" x14ac:dyDescent="0.15">
      <c r="B50" s="1184" t="s">
        <v>40</v>
      </c>
      <c r="C50" s="1185"/>
      <c r="D50" s="109"/>
      <c r="E50" s="1190" t="s">
        <v>41</v>
      </c>
      <c r="F50" s="1190"/>
      <c r="G50" s="1190"/>
      <c r="H50" s="1191"/>
      <c r="I50" s="346">
        <v>6948</v>
      </c>
      <c r="J50" s="347">
        <v>8438</v>
      </c>
      <c r="K50" s="347">
        <v>10435</v>
      </c>
      <c r="L50" s="347">
        <v>10566</v>
      </c>
      <c r="M50" s="348">
        <v>11111</v>
      </c>
    </row>
    <row r="51" spans="2:13" ht="27.75" customHeight="1" x14ac:dyDescent="0.15">
      <c r="B51" s="1186"/>
      <c r="C51" s="1187"/>
      <c r="D51" s="106"/>
      <c r="E51" s="1190" t="s">
        <v>42</v>
      </c>
      <c r="F51" s="1190"/>
      <c r="G51" s="1190"/>
      <c r="H51" s="1191"/>
      <c r="I51" s="346">
        <v>6086</v>
      </c>
      <c r="J51" s="347">
        <v>5263</v>
      </c>
      <c r="K51" s="347">
        <v>5639</v>
      </c>
      <c r="L51" s="347">
        <v>5827</v>
      </c>
      <c r="M51" s="348">
        <v>5833</v>
      </c>
    </row>
    <row r="52" spans="2:13" ht="27.75" customHeight="1" x14ac:dyDescent="0.15">
      <c r="B52" s="1188"/>
      <c r="C52" s="1189"/>
      <c r="D52" s="106"/>
      <c r="E52" s="1190" t="s">
        <v>43</v>
      </c>
      <c r="F52" s="1190"/>
      <c r="G52" s="1190"/>
      <c r="H52" s="1191"/>
      <c r="I52" s="346">
        <v>16615</v>
      </c>
      <c r="J52" s="347">
        <v>16841</v>
      </c>
      <c r="K52" s="347">
        <v>16574</v>
      </c>
      <c r="L52" s="347">
        <v>15866</v>
      </c>
      <c r="M52" s="348">
        <v>14755</v>
      </c>
    </row>
    <row r="53" spans="2:13" ht="27.75" customHeight="1" thickBot="1" x14ac:dyDescent="0.2">
      <c r="B53" s="1192" t="s">
        <v>19</v>
      </c>
      <c r="C53" s="1193"/>
      <c r="D53" s="110"/>
      <c r="E53" s="1194" t="s">
        <v>44</v>
      </c>
      <c r="F53" s="1194"/>
      <c r="G53" s="1194"/>
      <c r="H53" s="1195"/>
      <c r="I53" s="349">
        <v>-2178</v>
      </c>
      <c r="J53" s="350">
        <v>-2398</v>
      </c>
      <c r="K53" s="350">
        <v>-3929</v>
      </c>
      <c r="L53" s="350">
        <v>-3370</v>
      </c>
      <c r="M53" s="351">
        <v>-3795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p8VWHS31CaHbFUU8Kc275OoT5ARHvB8BRU2LCBh3MDuaHe7i+b99gE0T/WtGk7Z00TkbVQ0VHaltdfboiKG1A==" saltValue="jUYmz9S0Xg2svsdMpVVbR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3512</v>
      </c>
      <c r="G55" s="352">
        <v>3532</v>
      </c>
      <c r="H55" s="353">
        <v>3369</v>
      </c>
    </row>
    <row r="56" spans="2:8" ht="52.5" customHeight="1" x14ac:dyDescent="0.15">
      <c r="B56" s="122"/>
      <c r="C56" s="1213" t="s">
        <v>47</v>
      </c>
      <c r="D56" s="1213"/>
      <c r="E56" s="1214"/>
      <c r="F56" s="354" t="s">
        <v>490</v>
      </c>
      <c r="G56" s="354" t="s">
        <v>490</v>
      </c>
      <c r="H56" s="355" t="s">
        <v>490</v>
      </c>
    </row>
    <row r="57" spans="2:8" ht="53.25" customHeight="1" x14ac:dyDescent="0.15">
      <c r="B57" s="122"/>
      <c r="C57" s="1215" t="s">
        <v>48</v>
      </c>
      <c r="D57" s="1215"/>
      <c r="E57" s="1216"/>
      <c r="F57" s="356">
        <v>6148</v>
      </c>
      <c r="G57" s="356">
        <v>6260</v>
      </c>
      <c r="H57" s="357">
        <v>7039</v>
      </c>
    </row>
    <row r="58" spans="2:8" ht="45.75" customHeight="1" x14ac:dyDescent="0.15">
      <c r="B58" s="123"/>
      <c r="C58" s="1203" t="s">
        <v>560</v>
      </c>
      <c r="D58" s="1204"/>
      <c r="E58" s="1205"/>
      <c r="F58" s="358">
        <v>3373</v>
      </c>
      <c r="G58" s="358">
        <v>3376</v>
      </c>
      <c r="H58" s="359">
        <v>3144</v>
      </c>
    </row>
    <row r="59" spans="2:8" ht="45.75" customHeight="1" x14ac:dyDescent="0.15">
      <c r="B59" s="123"/>
      <c r="C59" s="1203" t="s">
        <v>561</v>
      </c>
      <c r="D59" s="1204"/>
      <c r="E59" s="1205"/>
      <c r="F59" s="358">
        <v>1000</v>
      </c>
      <c r="G59" s="358">
        <v>2001</v>
      </c>
      <c r="H59" s="359">
        <v>3006</v>
      </c>
    </row>
    <row r="60" spans="2:8" ht="45.75" customHeight="1" x14ac:dyDescent="0.15">
      <c r="B60" s="123"/>
      <c r="C60" s="1203" t="s">
        <v>562</v>
      </c>
      <c r="D60" s="1204"/>
      <c r="E60" s="1205"/>
      <c r="F60" s="358">
        <v>578</v>
      </c>
      <c r="G60" s="358">
        <v>579</v>
      </c>
      <c r="H60" s="359">
        <v>570</v>
      </c>
    </row>
    <row r="61" spans="2:8" ht="45.75" customHeight="1" x14ac:dyDescent="0.15">
      <c r="B61" s="123"/>
      <c r="C61" s="1203" t="s">
        <v>563</v>
      </c>
      <c r="D61" s="1204"/>
      <c r="E61" s="1205"/>
      <c r="F61" s="358">
        <v>190</v>
      </c>
      <c r="G61" s="358">
        <v>190</v>
      </c>
      <c r="H61" s="359">
        <v>190</v>
      </c>
    </row>
    <row r="62" spans="2:8" ht="45.75" customHeight="1" thickBot="1" x14ac:dyDescent="0.2">
      <c r="B62" s="124"/>
      <c r="C62" s="1206" t="s">
        <v>564</v>
      </c>
      <c r="D62" s="1207"/>
      <c r="E62" s="1208"/>
      <c r="F62" s="360">
        <v>74</v>
      </c>
      <c r="G62" s="360">
        <v>66</v>
      </c>
      <c r="H62" s="361">
        <v>67</v>
      </c>
    </row>
    <row r="63" spans="2:8" ht="52.5" customHeight="1" thickBot="1" x14ac:dyDescent="0.2">
      <c r="B63" s="125"/>
      <c r="C63" s="1209" t="s">
        <v>49</v>
      </c>
      <c r="D63" s="1209"/>
      <c r="E63" s="1210"/>
      <c r="F63" s="362">
        <v>9660</v>
      </c>
      <c r="G63" s="362">
        <v>9791</v>
      </c>
      <c r="H63" s="363">
        <v>10408</v>
      </c>
    </row>
    <row r="64" spans="2:8" x14ac:dyDescent="0.15"/>
  </sheetData>
  <sheetProtection algorithmName="SHA-512" hashValue="K6pH8VW+gE/ox9G0RLbUm/3Gt6lgwkq/KRtqBqZr8Vfjn74wjQETaPS3InCV9FJWYIrmpJbVIqUx4mkkikThLg==" saltValue="aRsJQHksWiM6SfHis6p65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38511</v>
      </c>
      <c r="E3" s="144"/>
      <c r="F3" s="145">
        <v>70329</v>
      </c>
      <c r="G3" s="146"/>
      <c r="H3" s="147"/>
    </row>
    <row r="4" spans="1:8" x14ac:dyDescent="0.15">
      <c r="A4" s="148"/>
      <c r="B4" s="149"/>
      <c r="C4" s="150"/>
      <c r="D4" s="151">
        <v>32704</v>
      </c>
      <c r="E4" s="152"/>
      <c r="F4" s="153">
        <v>39403</v>
      </c>
      <c r="G4" s="154"/>
      <c r="H4" s="155"/>
    </row>
    <row r="5" spans="1:8" x14ac:dyDescent="0.15">
      <c r="A5" s="136" t="s">
        <v>522</v>
      </c>
      <c r="B5" s="141"/>
      <c r="C5" s="142"/>
      <c r="D5" s="143">
        <v>46551</v>
      </c>
      <c r="E5" s="144"/>
      <c r="F5" s="145">
        <v>45945</v>
      </c>
      <c r="G5" s="146"/>
      <c r="H5" s="147"/>
    </row>
    <row r="6" spans="1:8" x14ac:dyDescent="0.15">
      <c r="A6" s="148"/>
      <c r="B6" s="149"/>
      <c r="C6" s="150"/>
      <c r="D6" s="151">
        <v>37459</v>
      </c>
      <c r="E6" s="152"/>
      <c r="F6" s="153">
        <v>25180</v>
      </c>
      <c r="G6" s="154"/>
      <c r="H6" s="155"/>
    </row>
    <row r="7" spans="1:8" x14ac:dyDescent="0.15">
      <c r="A7" s="136" t="s">
        <v>523</v>
      </c>
      <c r="B7" s="141"/>
      <c r="C7" s="142"/>
      <c r="D7" s="143">
        <v>47300</v>
      </c>
      <c r="E7" s="144"/>
      <c r="F7" s="145">
        <v>44475</v>
      </c>
      <c r="G7" s="146"/>
      <c r="H7" s="147"/>
    </row>
    <row r="8" spans="1:8" x14ac:dyDescent="0.15">
      <c r="A8" s="148"/>
      <c r="B8" s="149"/>
      <c r="C8" s="150"/>
      <c r="D8" s="151">
        <v>34155</v>
      </c>
      <c r="E8" s="152"/>
      <c r="F8" s="153">
        <v>24780</v>
      </c>
      <c r="G8" s="154"/>
      <c r="H8" s="155"/>
    </row>
    <row r="9" spans="1:8" x14ac:dyDescent="0.15">
      <c r="A9" s="136" t="s">
        <v>524</v>
      </c>
      <c r="B9" s="141"/>
      <c r="C9" s="142"/>
      <c r="D9" s="143">
        <v>50431</v>
      </c>
      <c r="E9" s="144"/>
      <c r="F9" s="145">
        <v>45982</v>
      </c>
      <c r="G9" s="146"/>
      <c r="H9" s="147"/>
    </row>
    <row r="10" spans="1:8" x14ac:dyDescent="0.15">
      <c r="A10" s="148"/>
      <c r="B10" s="149"/>
      <c r="C10" s="150"/>
      <c r="D10" s="151">
        <v>40420</v>
      </c>
      <c r="E10" s="152"/>
      <c r="F10" s="153">
        <v>25583</v>
      </c>
      <c r="G10" s="154"/>
      <c r="H10" s="155"/>
    </row>
    <row r="11" spans="1:8" x14ac:dyDescent="0.15">
      <c r="A11" s="136" t="s">
        <v>525</v>
      </c>
      <c r="B11" s="141"/>
      <c r="C11" s="142"/>
      <c r="D11" s="143">
        <v>39933</v>
      </c>
      <c r="E11" s="144"/>
      <c r="F11" s="145">
        <v>50538</v>
      </c>
      <c r="G11" s="146"/>
      <c r="H11" s="147"/>
    </row>
    <row r="12" spans="1:8" x14ac:dyDescent="0.15">
      <c r="A12" s="148"/>
      <c r="B12" s="149"/>
      <c r="C12" s="156"/>
      <c r="D12" s="151">
        <v>21085</v>
      </c>
      <c r="E12" s="152"/>
      <c r="F12" s="153">
        <v>29053</v>
      </c>
      <c r="G12" s="154"/>
      <c r="H12" s="155"/>
    </row>
    <row r="13" spans="1:8" x14ac:dyDescent="0.15">
      <c r="A13" s="136"/>
      <c r="B13" s="141"/>
      <c r="C13" s="157"/>
      <c r="D13" s="158">
        <v>44545</v>
      </c>
      <c r="E13" s="159"/>
      <c r="F13" s="160">
        <v>51454</v>
      </c>
      <c r="G13" s="161"/>
      <c r="H13" s="147"/>
    </row>
    <row r="14" spans="1:8" x14ac:dyDescent="0.15">
      <c r="A14" s="148"/>
      <c r="B14" s="149"/>
      <c r="C14" s="150"/>
      <c r="D14" s="151">
        <v>33165</v>
      </c>
      <c r="E14" s="152"/>
      <c r="F14" s="153">
        <v>28800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12.05</v>
      </c>
      <c r="C19" s="162">
        <f>ROUND(VALUE(SUBSTITUTE(実質収支比率等に係る経年分析!G$48,"▲","-")),2)</f>
        <v>16.66</v>
      </c>
      <c r="D19" s="162">
        <f>ROUND(VALUE(SUBSTITUTE(実質収支比率等に係る経年分析!H$48,"▲","-")),2)</f>
        <v>16.36</v>
      </c>
      <c r="E19" s="162">
        <f>ROUND(VALUE(SUBSTITUTE(実質収支比率等に係る経年分析!I$48,"▲","-")),2)</f>
        <v>12.64</v>
      </c>
      <c r="F19" s="162">
        <f>ROUND(VALUE(SUBSTITUTE(実質収支比率等に係る経年分析!J$48,"▲","-")),2)</f>
        <v>10.78</v>
      </c>
    </row>
    <row r="20" spans="1:11" x14ac:dyDescent="0.15">
      <c r="A20" s="162" t="s">
        <v>53</v>
      </c>
      <c r="B20" s="162">
        <f>ROUND(VALUE(SUBSTITUTE(実質収支比率等に係る経年分析!F$47,"▲","-")),2)</f>
        <v>16.53</v>
      </c>
      <c r="C20" s="162">
        <f>ROUND(VALUE(SUBSTITUTE(実質収支比率等に係る経年分析!G$47,"▲","-")),2)</f>
        <v>18.850000000000001</v>
      </c>
      <c r="D20" s="162">
        <f>ROUND(VALUE(SUBSTITUTE(実質収支比率等に係る経年分析!H$47,"▲","-")),2)</f>
        <v>22.69</v>
      </c>
      <c r="E20" s="162">
        <f>ROUND(VALUE(SUBSTITUTE(実質収支比率等に係る経年分析!I$47,"▲","-")),2)</f>
        <v>22.37</v>
      </c>
      <c r="F20" s="162">
        <f>ROUND(VALUE(SUBSTITUTE(実質収支比率等に係る経年分析!J$47,"▲","-")),2)</f>
        <v>20.54</v>
      </c>
    </row>
    <row r="21" spans="1:11" x14ac:dyDescent="0.15">
      <c r="A21" s="162" t="s">
        <v>54</v>
      </c>
      <c r="B21" s="162">
        <f>IF(ISNUMBER(VALUE(SUBSTITUTE(実質収支比率等に係る経年分析!F$49,"▲","-"))),ROUND(VALUE(SUBSTITUTE(実質収支比率等に係る経年分析!F$49,"▲","-")),2),NA())</f>
        <v>3.26</v>
      </c>
      <c r="C21" s="162">
        <f>IF(ISNUMBER(VALUE(SUBSTITUTE(実質収支比率等に係る経年分析!G$49,"▲","-"))),ROUND(VALUE(SUBSTITUTE(実質収支比率等に係る経年分析!G$49,"▲","-")),2),NA())</f>
        <v>8.51</v>
      </c>
      <c r="D21" s="162">
        <f>IF(ISNUMBER(VALUE(SUBSTITUTE(実質収支比率等に係る経年分析!H$49,"▲","-"))),ROUND(VALUE(SUBSTITUTE(実質収支比率等に係る経年分析!H$49,"▲","-")),2),NA())</f>
        <v>2.95</v>
      </c>
      <c r="E21" s="162">
        <f>IF(ISNUMBER(VALUE(SUBSTITUTE(実質収支比率等に係る経年分析!I$49,"▲","-"))),ROUND(VALUE(SUBSTITUTE(実質収支比率等に係る経年分析!I$49,"▲","-")),2),NA())</f>
        <v>-3.28</v>
      </c>
      <c r="F21" s="162">
        <f>IF(ISNUMBER(VALUE(SUBSTITUTE(実質収支比率等に係る経年分析!J$49,"▲","-"))),ROUND(VALUE(SUBSTITUTE(実質収支比率等に係る経年分析!J$49,"▲","-")),2),NA())</f>
        <v>-2.38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蕨市後期高齢者医療特別会計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0.04</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15">
      <c r="A30" s="163" t="str">
        <f>IF(連結実質赤字比率に係る赤字・黒字の構成分析!C$40="",NA(),連結実質赤字比率に係る赤字・黒字の構成分析!C$40)</f>
        <v>蕨都市計画事業錦町土地区画整理事業特別会計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0.34</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0.38</v>
      </c>
    </row>
    <row r="31" spans="1:11" x14ac:dyDescent="0.15">
      <c r="A31" s="163" t="str">
        <f>IF(連結実質赤字比率に係る赤字・黒字の構成分析!C$39="",NA(),連結実質赤字比率に係る赤字・黒字の構成分析!C$39)</f>
        <v>蕨市国民健康保険特別会計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0.35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0.32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0.34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0.54</v>
      </c>
    </row>
    <row r="32" spans="1:11" x14ac:dyDescent="0.15">
      <c r="A32" s="163" t="str">
        <f>IF(連結実質赤字比率に係る赤字・黒字の構成分析!C$38="",NA(),連結実質赤字比率に係る赤字・黒字の構成分析!C$38)</f>
        <v>蕨市介護保険特別会計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1.94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1.48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0.88</v>
      </c>
    </row>
    <row r="33" spans="1:16" x14ac:dyDescent="0.15">
      <c r="A33" s="163" t="str">
        <f>IF(連結実質赤字比率に係る赤字・黒字の構成分析!C$37="",NA(),連結実質赤字比率に係る赤字・黒字の構成分析!C$37)</f>
        <v>蕨市立病院事業会計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5.54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4.76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4.72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3.28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1.29</v>
      </c>
    </row>
    <row r="34" spans="1:16" x14ac:dyDescent="0.15">
      <c r="A34" s="163" t="str">
        <f>IF(連結実質赤字比率に係る赤字・黒字の構成分析!C$36="",NA(),連結実質赤字比率に係る赤字・黒字の構成分析!C$36)</f>
        <v>蕨市公共下水道事業会計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0.46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0.91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1.1599999999999999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1.49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1.51</v>
      </c>
    </row>
    <row r="35" spans="1:16" x14ac:dyDescent="0.15">
      <c r="A35" s="163" t="str">
        <f>IF(連結実質赤字比率に係る赤字・黒字の構成分析!C$35="",NA(),連結実質赤字比率に係る赤字・黒字の構成分析!C$35)</f>
        <v>蕨市水道事業会計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10.32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9.9600000000000009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8.6999999999999993</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7.38</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6.38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11.69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16.420000000000002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16.09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12.42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10.38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1880</v>
      </c>
      <c r="E42" s="164"/>
      <c r="F42" s="164"/>
      <c r="G42" s="164">
        <f>'実質公債費比率（分子）の構造'!L$52</f>
        <v>1926</v>
      </c>
      <c r="H42" s="164"/>
      <c r="I42" s="164"/>
      <c r="J42" s="164">
        <f>'実質公債費比率（分子）の構造'!M$52</f>
        <v>1928</v>
      </c>
      <c r="K42" s="164"/>
      <c r="L42" s="164"/>
      <c r="M42" s="164">
        <f>'実質公債費比率（分子）の構造'!N$52</f>
        <v>1858</v>
      </c>
      <c r="N42" s="164"/>
      <c r="O42" s="164"/>
      <c r="P42" s="164">
        <f>'実質公債費比率（分子）の構造'!O$52</f>
        <v>1770</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261</v>
      </c>
      <c r="C44" s="164"/>
      <c r="D44" s="164"/>
      <c r="E44" s="164">
        <f>'実質公債費比率（分子）の構造'!L$50</f>
        <v>1259</v>
      </c>
      <c r="F44" s="164"/>
      <c r="G44" s="164"/>
      <c r="H44" s="164">
        <f>'実質公債費比率（分子）の構造'!M$50</f>
        <v>91</v>
      </c>
      <c r="I44" s="164"/>
      <c r="J44" s="164"/>
      <c r="K44" s="164">
        <f>'実質公債費比率（分子）の構造'!N$50</f>
        <v>84</v>
      </c>
      <c r="L44" s="164"/>
      <c r="M44" s="164"/>
      <c r="N44" s="164">
        <f>'実質公債費比率（分子）の構造'!O$50</f>
        <v>3</v>
      </c>
      <c r="O44" s="164"/>
      <c r="P44" s="164"/>
    </row>
    <row r="45" spans="1:16" x14ac:dyDescent="0.15">
      <c r="A45" s="164" t="s">
        <v>63</v>
      </c>
      <c r="B45" s="164">
        <f>'実質公債費比率（分子）の構造'!K$49</f>
        <v>18</v>
      </c>
      <c r="C45" s="164"/>
      <c r="D45" s="164"/>
      <c r="E45" s="164">
        <f>'実質公債費比率（分子）の構造'!L$49</f>
        <v>17</v>
      </c>
      <c r="F45" s="164"/>
      <c r="G45" s="164"/>
      <c r="H45" s="164">
        <f>'実質公債費比率（分子）の構造'!M$49</f>
        <v>47</v>
      </c>
      <c r="I45" s="164"/>
      <c r="J45" s="164"/>
      <c r="K45" s="164">
        <f>'実質公債費比率（分子）の構造'!N$49</f>
        <v>63</v>
      </c>
      <c r="L45" s="164"/>
      <c r="M45" s="164"/>
      <c r="N45" s="164">
        <f>'実質公債費比率（分子）の構造'!O$49</f>
        <v>68</v>
      </c>
      <c r="O45" s="164"/>
      <c r="P45" s="164"/>
    </row>
    <row r="46" spans="1:16" x14ac:dyDescent="0.15">
      <c r="A46" s="164" t="s">
        <v>64</v>
      </c>
      <c r="B46" s="164">
        <f>'実質公債費比率（分子）の構造'!K$48</f>
        <v>334</v>
      </c>
      <c r="C46" s="164"/>
      <c r="D46" s="164"/>
      <c r="E46" s="164">
        <f>'実質公債費比率（分子）の構造'!L$48</f>
        <v>323</v>
      </c>
      <c r="F46" s="164"/>
      <c r="G46" s="164"/>
      <c r="H46" s="164">
        <f>'実質公債費比率（分子）の構造'!M$48</f>
        <v>329</v>
      </c>
      <c r="I46" s="164"/>
      <c r="J46" s="164"/>
      <c r="K46" s="164">
        <f>'実質公債費比率（分子）の構造'!N$48</f>
        <v>356</v>
      </c>
      <c r="L46" s="164"/>
      <c r="M46" s="164"/>
      <c r="N46" s="164">
        <f>'実質公債費比率（分子）の構造'!O$48</f>
        <v>316</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1643</v>
      </c>
      <c r="C49" s="164"/>
      <c r="D49" s="164"/>
      <c r="E49" s="164">
        <f>'実質公債費比率（分子）の構造'!L$45</f>
        <v>1724</v>
      </c>
      <c r="F49" s="164"/>
      <c r="G49" s="164"/>
      <c r="H49" s="164">
        <f>'実質公債費比率（分子）の構造'!M$45</f>
        <v>1760</v>
      </c>
      <c r="I49" s="164"/>
      <c r="J49" s="164"/>
      <c r="K49" s="164">
        <f>'実質公債費比率（分子）の構造'!N$45</f>
        <v>1788</v>
      </c>
      <c r="L49" s="164"/>
      <c r="M49" s="164"/>
      <c r="N49" s="164">
        <f>'実質公債費比率（分子）の構造'!O$45</f>
        <v>1929</v>
      </c>
      <c r="O49" s="164"/>
      <c r="P49" s="164"/>
    </row>
    <row r="50" spans="1:16" x14ac:dyDescent="0.15">
      <c r="A50" s="164" t="s">
        <v>67</v>
      </c>
      <c r="B50" s="164" t="e">
        <f>NA()</f>
        <v>#N/A</v>
      </c>
      <c r="C50" s="164">
        <f>IF(ISNUMBER('実質公債費比率（分子）の構造'!K$53),'実質公債費比率（分子）の構造'!K$53,NA())</f>
        <v>376</v>
      </c>
      <c r="D50" s="164" t="e">
        <f>NA()</f>
        <v>#N/A</v>
      </c>
      <c r="E50" s="164" t="e">
        <f>NA()</f>
        <v>#N/A</v>
      </c>
      <c r="F50" s="164">
        <f>IF(ISNUMBER('実質公債費比率（分子）の構造'!L$53),'実質公債費比率（分子）の構造'!L$53,NA())</f>
        <v>1397</v>
      </c>
      <c r="G50" s="164" t="e">
        <f>NA()</f>
        <v>#N/A</v>
      </c>
      <c r="H50" s="164" t="e">
        <f>NA()</f>
        <v>#N/A</v>
      </c>
      <c r="I50" s="164">
        <f>IF(ISNUMBER('実質公債費比率（分子）の構造'!M$53),'実質公債費比率（分子）の構造'!M$53,NA())</f>
        <v>299</v>
      </c>
      <c r="J50" s="164" t="e">
        <f>NA()</f>
        <v>#N/A</v>
      </c>
      <c r="K50" s="164" t="e">
        <f>NA()</f>
        <v>#N/A</v>
      </c>
      <c r="L50" s="164">
        <f>IF(ISNUMBER('実質公債費比率（分子）の構造'!N$53),'実質公債費比率（分子）の構造'!N$53,NA())</f>
        <v>433</v>
      </c>
      <c r="M50" s="164" t="e">
        <f>NA()</f>
        <v>#N/A</v>
      </c>
      <c r="N50" s="164" t="e">
        <f>NA()</f>
        <v>#N/A</v>
      </c>
      <c r="O50" s="164">
        <f>IF(ISNUMBER('実質公債費比率（分子）の構造'!O$53),'実質公債費比率（分子）の構造'!O$53,NA())</f>
        <v>546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16615</v>
      </c>
      <c r="E56" s="163"/>
      <c r="F56" s="163"/>
      <c r="G56" s="163">
        <f>'将来負担比率（分子）の構造'!J$52</f>
        <v>16841</v>
      </c>
      <c r="H56" s="163"/>
      <c r="I56" s="163"/>
      <c r="J56" s="163">
        <f>'将来負担比率（分子）の構造'!K$52</f>
        <v>16574</v>
      </c>
      <c r="K56" s="163"/>
      <c r="L56" s="163"/>
      <c r="M56" s="163">
        <f>'将来負担比率（分子）の構造'!L$52</f>
        <v>15866</v>
      </c>
      <c r="N56" s="163"/>
      <c r="O56" s="163"/>
      <c r="P56" s="163">
        <f>'将来負担比率（分子）の構造'!M$52</f>
        <v>14755</v>
      </c>
    </row>
    <row r="57" spans="1:16" x14ac:dyDescent="0.15">
      <c r="A57" s="163" t="s">
        <v>42</v>
      </c>
      <c r="B57" s="163"/>
      <c r="C57" s="163"/>
      <c r="D57" s="163">
        <f>'将来負担比率（分子）の構造'!I$51</f>
        <v>6086</v>
      </c>
      <c r="E57" s="163"/>
      <c r="F57" s="163"/>
      <c r="G57" s="163">
        <f>'将来負担比率（分子）の構造'!J$51</f>
        <v>5263</v>
      </c>
      <c r="H57" s="163"/>
      <c r="I57" s="163"/>
      <c r="J57" s="163">
        <f>'将来負担比率（分子）の構造'!K$51</f>
        <v>5639</v>
      </c>
      <c r="K57" s="163"/>
      <c r="L57" s="163"/>
      <c r="M57" s="163">
        <f>'将来負担比率（分子）の構造'!L$51</f>
        <v>5827</v>
      </c>
      <c r="N57" s="163"/>
      <c r="O57" s="163"/>
      <c r="P57" s="163">
        <f>'将来負担比率（分子）の構造'!M$51</f>
        <v>5833</v>
      </c>
    </row>
    <row r="58" spans="1:16" x14ac:dyDescent="0.15">
      <c r="A58" s="163" t="s">
        <v>41</v>
      </c>
      <c r="B58" s="163"/>
      <c r="C58" s="163"/>
      <c r="D58" s="163">
        <f>'将来負担比率（分子）の構造'!I$50</f>
        <v>6948</v>
      </c>
      <c r="E58" s="163"/>
      <c r="F58" s="163"/>
      <c r="G58" s="163">
        <f>'将来負担比率（分子）の構造'!J$50</f>
        <v>8438</v>
      </c>
      <c r="H58" s="163"/>
      <c r="I58" s="163"/>
      <c r="J58" s="163">
        <f>'将来負担比率（分子）の構造'!K$50</f>
        <v>10435</v>
      </c>
      <c r="K58" s="163"/>
      <c r="L58" s="163"/>
      <c r="M58" s="163">
        <f>'将来負担比率（分子）の構造'!L$50</f>
        <v>10566</v>
      </c>
      <c r="N58" s="163"/>
      <c r="O58" s="163"/>
      <c r="P58" s="163">
        <f>'将来負担比率（分子）の構造'!M$50</f>
        <v>11111</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2726</v>
      </c>
      <c r="C62" s="163"/>
      <c r="D62" s="163"/>
      <c r="E62" s="163">
        <f>'将来負担比率（分子）の構造'!J$45</f>
        <v>2848</v>
      </c>
      <c r="F62" s="163"/>
      <c r="G62" s="163"/>
      <c r="H62" s="163">
        <f>'将来負担比率（分子）の構造'!K$45</f>
        <v>3089</v>
      </c>
      <c r="I62" s="163"/>
      <c r="J62" s="163"/>
      <c r="K62" s="163">
        <f>'将来負担比率（分子）の構造'!L$45</f>
        <v>3242</v>
      </c>
      <c r="L62" s="163"/>
      <c r="M62" s="163"/>
      <c r="N62" s="163">
        <f>'将来負担比率（分子）の構造'!M$45</f>
        <v>3458</v>
      </c>
      <c r="O62" s="163"/>
      <c r="P62" s="163"/>
    </row>
    <row r="63" spans="1:16" x14ac:dyDescent="0.15">
      <c r="A63" s="163" t="s">
        <v>34</v>
      </c>
      <c r="B63" s="163">
        <f>'将来負担比率（分子）の構造'!I$44</f>
        <v>647</v>
      </c>
      <c r="C63" s="163"/>
      <c r="D63" s="163"/>
      <c r="E63" s="163">
        <f>'将来負担比率（分子）の構造'!J$44</f>
        <v>860</v>
      </c>
      <c r="F63" s="163"/>
      <c r="G63" s="163"/>
      <c r="H63" s="163">
        <f>'将来負担比率（分子）の構造'!K$44</f>
        <v>818</v>
      </c>
      <c r="I63" s="163"/>
      <c r="J63" s="163"/>
      <c r="K63" s="163">
        <f>'将来負担比率（分子）の構造'!L$44</f>
        <v>720</v>
      </c>
      <c r="L63" s="163"/>
      <c r="M63" s="163"/>
      <c r="N63" s="163">
        <f>'将来負担比率（分子）の構造'!M$44</f>
        <v>617</v>
      </c>
      <c r="O63" s="163"/>
      <c r="P63" s="163"/>
    </row>
    <row r="64" spans="1:16" x14ac:dyDescent="0.15">
      <c r="A64" s="163" t="s">
        <v>33</v>
      </c>
      <c r="B64" s="163">
        <f>'将来負担比率（分子）の構造'!I$43</f>
        <v>3655</v>
      </c>
      <c r="C64" s="163"/>
      <c r="D64" s="163"/>
      <c r="E64" s="163">
        <f>'将来負担比率（分子）の構造'!J$43</f>
        <v>3718</v>
      </c>
      <c r="F64" s="163"/>
      <c r="G64" s="163"/>
      <c r="H64" s="163">
        <f>'将来負担比率（分子）の構造'!K$43</f>
        <v>3637</v>
      </c>
      <c r="I64" s="163"/>
      <c r="J64" s="163"/>
      <c r="K64" s="163">
        <f>'将来負担比率（分子）の構造'!L$43</f>
        <v>3524</v>
      </c>
      <c r="L64" s="163"/>
      <c r="M64" s="163"/>
      <c r="N64" s="163">
        <f>'将来負担比率（分子）の構造'!M$43</f>
        <v>3374</v>
      </c>
      <c r="O64" s="163"/>
      <c r="P64" s="163"/>
    </row>
    <row r="65" spans="1:16" x14ac:dyDescent="0.15">
      <c r="A65" s="163" t="s">
        <v>32</v>
      </c>
      <c r="B65" s="163">
        <f>'将来負担比率（分子）の構造'!I$42</f>
        <v>2598</v>
      </c>
      <c r="C65" s="163"/>
      <c r="D65" s="163"/>
      <c r="E65" s="163">
        <f>'将来負担比率（分子）の構造'!J$42</f>
        <v>1341</v>
      </c>
      <c r="F65" s="163"/>
      <c r="G65" s="163"/>
      <c r="H65" s="163">
        <f>'将来負担比率（分子）の構造'!K$42</f>
        <v>1250</v>
      </c>
      <c r="I65" s="163"/>
      <c r="J65" s="163"/>
      <c r="K65" s="163">
        <f>'将来負担比率（分子）の構造'!L$42</f>
        <v>1167</v>
      </c>
      <c r="L65" s="163"/>
      <c r="M65" s="163"/>
      <c r="N65" s="163">
        <f>'将来負担比率（分子）の構造'!M$42</f>
        <v>1167</v>
      </c>
      <c r="O65" s="163"/>
      <c r="P65" s="163"/>
    </row>
    <row r="66" spans="1:16" x14ac:dyDescent="0.15">
      <c r="A66" s="163" t="s">
        <v>31</v>
      </c>
      <c r="B66" s="163">
        <f>'将来負担比率（分子）の構造'!I$41</f>
        <v>17845</v>
      </c>
      <c r="C66" s="163"/>
      <c r="D66" s="163"/>
      <c r="E66" s="163">
        <f>'将来負担比率（分子）の構造'!J$41</f>
        <v>19376</v>
      </c>
      <c r="F66" s="163"/>
      <c r="G66" s="163"/>
      <c r="H66" s="163">
        <f>'将来負担比率（分子）の構造'!K$41</f>
        <v>19924</v>
      </c>
      <c r="I66" s="163"/>
      <c r="J66" s="163"/>
      <c r="K66" s="163">
        <f>'将来負担比率（分子）の構造'!L$41</f>
        <v>20236</v>
      </c>
      <c r="L66" s="163"/>
      <c r="M66" s="163"/>
      <c r="N66" s="163">
        <f>'将来負担比率（分子）の構造'!M$41</f>
        <v>19289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3512</v>
      </c>
      <c r="C72" s="167">
        <f>基金残高に係る経年分析!G55</f>
        <v>3532</v>
      </c>
      <c r="D72" s="167">
        <f>基金残高に係る経年分析!H55</f>
        <v>3369</v>
      </c>
    </row>
    <row r="73" spans="1:16" x14ac:dyDescent="0.15">
      <c r="A73" s="166" t="s">
        <v>74</v>
      </c>
      <c r="B73" s="167" t="str">
        <f>基金残高に係る経年分析!F56</f>
        <v>-</v>
      </c>
      <c r="C73" s="167" t="str">
        <f>基金残高に係る経年分析!G56</f>
        <v>-</v>
      </c>
      <c r="D73" s="167" t="str">
        <f>基金残高に係る経年分析!H56</f>
        <v>-</v>
      </c>
    </row>
    <row r="74" spans="1:16" x14ac:dyDescent="0.15">
      <c r="A74" s="166" t="s">
        <v>75</v>
      </c>
      <c r="B74" s="167">
        <f>基金残高に係る経年分析!F57</f>
        <v>6148</v>
      </c>
      <c r="C74" s="167">
        <f>基金残高に係る経年分析!G57</f>
        <v>6260</v>
      </c>
      <c r="D74" s="167">
        <f>基金残高に係る経年分析!H57</f>
        <v>7039</v>
      </c>
    </row>
  </sheetData>
  <sheetProtection algorithmName="SHA-512" hashValue="EOnzklQxmxP1Rg5QDP2PQrQede0zhaZoJmuK+j/EfVbwAf3ZMhTj2lYp7Ta9dyokHmYBq6MINPlbHNQdIX1vxw==" saltValue="UZJCgfx9t0sOxygZ9YPgb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216</v>
      </c>
      <c r="C5" s="680"/>
      <c r="D5" s="680"/>
      <c r="E5" s="680"/>
      <c r="F5" s="680"/>
      <c r="G5" s="680"/>
      <c r="H5" s="680"/>
      <c r="I5" s="680"/>
      <c r="J5" s="680"/>
      <c r="K5" s="680"/>
      <c r="L5" s="680"/>
      <c r="M5" s="680"/>
      <c r="N5" s="680"/>
      <c r="O5" s="680"/>
      <c r="P5" s="680"/>
      <c r="Q5" s="681"/>
      <c r="R5" s="676">
        <v>12439525</v>
      </c>
      <c r="S5" s="677"/>
      <c r="T5" s="677"/>
      <c r="U5" s="677"/>
      <c r="V5" s="677"/>
      <c r="W5" s="677"/>
      <c r="X5" s="677"/>
      <c r="Y5" s="702"/>
      <c r="Z5" s="715">
        <v>37.5</v>
      </c>
      <c r="AA5" s="715"/>
      <c r="AB5" s="715"/>
      <c r="AC5" s="715"/>
      <c r="AD5" s="716">
        <v>11294418</v>
      </c>
      <c r="AE5" s="716"/>
      <c r="AF5" s="716"/>
      <c r="AG5" s="716"/>
      <c r="AH5" s="716"/>
      <c r="AI5" s="716"/>
      <c r="AJ5" s="716"/>
      <c r="AK5" s="716"/>
      <c r="AL5" s="703">
        <v>65.599999999999994</v>
      </c>
      <c r="AM5" s="685"/>
      <c r="AN5" s="685"/>
      <c r="AO5" s="704"/>
      <c r="AP5" s="679" t="s">
        <v>217</v>
      </c>
      <c r="AQ5" s="680"/>
      <c r="AR5" s="680"/>
      <c r="AS5" s="680"/>
      <c r="AT5" s="680"/>
      <c r="AU5" s="680"/>
      <c r="AV5" s="680"/>
      <c r="AW5" s="680"/>
      <c r="AX5" s="680"/>
      <c r="AY5" s="680"/>
      <c r="AZ5" s="680"/>
      <c r="BA5" s="680"/>
      <c r="BB5" s="680"/>
      <c r="BC5" s="680"/>
      <c r="BD5" s="680"/>
      <c r="BE5" s="680"/>
      <c r="BF5" s="681"/>
      <c r="BG5" s="621">
        <v>11294418</v>
      </c>
      <c r="BH5" s="622"/>
      <c r="BI5" s="622"/>
      <c r="BJ5" s="622"/>
      <c r="BK5" s="622"/>
      <c r="BL5" s="622"/>
      <c r="BM5" s="622"/>
      <c r="BN5" s="623"/>
      <c r="BO5" s="659">
        <v>90.8</v>
      </c>
      <c r="BP5" s="659"/>
      <c r="BQ5" s="659"/>
      <c r="BR5" s="659"/>
      <c r="BS5" s="660">
        <v>113811</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15">
      <c r="B6" s="618" t="s">
        <v>221</v>
      </c>
      <c r="C6" s="619"/>
      <c r="D6" s="619"/>
      <c r="E6" s="619"/>
      <c r="F6" s="619"/>
      <c r="G6" s="619"/>
      <c r="H6" s="619"/>
      <c r="I6" s="619"/>
      <c r="J6" s="619"/>
      <c r="K6" s="619"/>
      <c r="L6" s="619"/>
      <c r="M6" s="619"/>
      <c r="N6" s="619"/>
      <c r="O6" s="619"/>
      <c r="P6" s="619"/>
      <c r="Q6" s="620"/>
      <c r="R6" s="621">
        <v>122193</v>
      </c>
      <c r="S6" s="622"/>
      <c r="T6" s="622"/>
      <c r="U6" s="622"/>
      <c r="V6" s="622"/>
      <c r="W6" s="622"/>
      <c r="X6" s="622"/>
      <c r="Y6" s="623"/>
      <c r="Z6" s="659">
        <v>0.4</v>
      </c>
      <c r="AA6" s="659"/>
      <c r="AB6" s="659"/>
      <c r="AC6" s="659"/>
      <c r="AD6" s="660">
        <v>122193</v>
      </c>
      <c r="AE6" s="660"/>
      <c r="AF6" s="660"/>
      <c r="AG6" s="660"/>
      <c r="AH6" s="660"/>
      <c r="AI6" s="660"/>
      <c r="AJ6" s="660"/>
      <c r="AK6" s="660"/>
      <c r="AL6" s="624">
        <v>0.7</v>
      </c>
      <c r="AM6" s="625"/>
      <c r="AN6" s="625"/>
      <c r="AO6" s="661"/>
      <c r="AP6" s="618" t="s">
        <v>222</v>
      </c>
      <c r="AQ6" s="619"/>
      <c r="AR6" s="619"/>
      <c r="AS6" s="619"/>
      <c r="AT6" s="619"/>
      <c r="AU6" s="619"/>
      <c r="AV6" s="619"/>
      <c r="AW6" s="619"/>
      <c r="AX6" s="619"/>
      <c r="AY6" s="619"/>
      <c r="AZ6" s="619"/>
      <c r="BA6" s="619"/>
      <c r="BB6" s="619"/>
      <c r="BC6" s="619"/>
      <c r="BD6" s="619"/>
      <c r="BE6" s="619"/>
      <c r="BF6" s="620"/>
      <c r="BG6" s="621">
        <v>11294418</v>
      </c>
      <c r="BH6" s="622"/>
      <c r="BI6" s="622"/>
      <c r="BJ6" s="622"/>
      <c r="BK6" s="622"/>
      <c r="BL6" s="622"/>
      <c r="BM6" s="622"/>
      <c r="BN6" s="623"/>
      <c r="BO6" s="659">
        <v>90.8</v>
      </c>
      <c r="BP6" s="659"/>
      <c r="BQ6" s="659"/>
      <c r="BR6" s="659"/>
      <c r="BS6" s="660">
        <v>113811</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238657</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238657</v>
      </c>
      <c r="DR6" s="622"/>
      <c r="DS6" s="622"/>
      <c r="DT6" s="622"/>
      <c r="DU6" s="622"/>
      <c r="DV6" s="622"/>
      <c r="DW6" s="622"/>
      <c r="DX6" s="622"/>
      <c r="DY6" s="622"/>
      <c r="DZ6" s="622"/>
      <c r="EA6" s="622"/>
      <c r="EB6" s="622"/>
      <c r="EC6" s="658"/>
    </row>
    <row r="7" spans="2:143" ht="11.25" customHeight="1" x14ac:dyDescent="0.15">
      <c r="B7" s="618" t="s">
        <v>224</v>
      </c>
      <c r="C7" s="619"/>
      <c r="D7" s="619"/>
      <c r="E7" s="619"/>
      <c r="F7" s="619"/>
      <c r="G7" s="619"/>
      <c r="H7" s="619"/>
      <c r="I7" s="619"/>
      <c r="J7" s="619"/>
      <c r="K7" s="619"/>
      <c r="L7" s="619"/>
      <c r="M7" s="619"/>
      <c r="N7" s="619"/>
      <c r="O7" s="619"/>
      <c r="P7" s="619"/>
      <c r="Q7" s="620"/>
      <c r="R7" s="621">
        <v>6043</v>
      </c>
      <c r="S7" s="622"/>
      <c r="T7" s="622"/>
      <c r="U7" s="622"/>
      <c r="V7" s="622"/>
      <c r="W7" s="622"/>
      <c r="X7" s="622"/>
      <c r="Y7" s="623"/>
      <c r="Z7" s="659">
        <v>0</v>
      </c>
      <c r="AA7" s="659"/>
      <c r="AB7" s="659"/>
      <c r="AC7" s="659"/>
      <c r="AD7" s="660">
        <v>6043</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5894212</v>
      </c>
      <c r="BH7" s="622"/>
      <c r="BI7" s="622"/>
      <c r="BJ7" s="622"/>
      <c r="BK7" s="622"/>
      <c r="BL7" s="622"/>
      <c r="BM7" s="622"/>
      <c r="BN7" s="623"/>
      <c r="BO7" s="659">
        <v>47.4</v>
      </c>
      <c r="BP7" s="659"/>
      <c r="BQ7" s="659"/>
      <c r="BR7" s="659"/>
      <c r="BS7" s="660">
        <v>113811</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2401828</v>
      </c>
      <c r="CS7" s="622"/>
      <c r="CT7" s="622"/>
      <c r="CU7" s="622"/>
      <c r="CV7" s="622"/>
      <c r="CW7" s="622"/>
      <c r="CX7" s="622"/>
      <c r="CY7" s="623"/>
      <c r="CZ7" s="659">
        <v>7.8</v>
      </c>
      <c r="DA7" s="659"/>
      <c r="DB7" s="659"/>
      <c r="DC7" s="659"/>
      <c r="DD7" s="627">
        <v>137578</v>
      </c>
      <c r="DE7" s="622"/>
      <c r="DF7" s="622"/>
      <c r="DG7" s="622"/>
      <c r="DH7" s="622"/>
      <c r="DI7" s="622"/>
      <c r="DJ7" s="622"/>
      <c r="DK7" s="622"/>
      <c r="DL7" s="622"/>
      <c r="DM7" s="622"/>
      <c r="DN7" s="622"/>
      <c r="DO7" s="622"/>
      <c r="DP7" s="623"/>
      <c r="DQ7" s="627">
        <v>2018251</v>
      </c>
      <c r="DR7" s="622"/>
      <c r="DS7" s="622"/>
      <c r="DT7" s="622"/>
      <c r="DU7" s="622"/>
      <c r="DV7" s="622"/>
      <c r="DW7" s="622"/>
      <c r="DX7" s="622"/>
      <c r="DY7" s="622"/>
      <c r="DZ7" s="622"/>
      <c r="EA7" s="622"/>
      <c r="EB7" s="622"/>
      <c r="EC7" s="658"/>
    </row>
    <row r="8" spans="2:143" ht="11.25" customHeight="1" x14ac:dyDescent="0.15">
      <c r="B8" s="618" t="s">
        <v>227</v>
      </c>
      <c r="C8" s="619"/>
      <c r="D8" s="619"/>
      <c r="E8" s="619"/>
      <c r="F8" s="619"/>
      <c r="G8" s="619"/>
      <c r="H8" s="619"/>
      <c r="I8" s="619"/>
      <c r="J8" s="619"/>
      <c r="K8" s="619"/>
      <c r="L8" s="619"/>
      <c r="M8" s="619"/>
      <c r="N8" s="619"/>
      <c r="O8" s="619"/>
      <c r="P8" s="619"/>
      <c r="Q8" s="620"/>
      <c r="R8" s="621">
        <v>115242</v>
      </c>
      <c r="S8" s="622"/>
      <c r="T8" s="622"/>
      <c r="U8" s="622"/>
      <c r="V8" s="622"/>
      <c r="W8" s="622"/>
      <c r="X8" s="622"/>
      <c r="Y8" s="623"/>
      <c r="Z8" s="659">
        <v>0.3</v>
      </c>
      <c r="AA8" s="659"/>
      <c r="AB8" s="659"/>
      <c r="AC8" s="659"/>
      <c r="AD8" s="660">
        <v>115242</v>
      </c>
      <c r="AE8" s="660"/>
      <c r="AF8" s="660"/>
      <c r="AG8" s="660"/>
      <c r="AH8" s="660"/>
      <c r="AI8" s="660"/>
      <c r="AJ8" s="660"/>
      <c r="AK8" s="660"/>
      <c r="AL8" s="624">
        <v>0.7</v>
      </c>
      <c r="AM8" s="625"/>
      <c r="AN8" s="625"/>
      <c r="AO8" s="661"/>
      <c r="AP8" s="618" t="s">
        <v>228</v>
      </c>
      <c r="AQ8" s="619"/>
      <c r="AR8" s="619"/>
      <c r="AS8" s="619"/>
      <c r="AT8" s="619"/>
      <c r="AU8" s="619"/>
      <c r="AV8" s="619"/>
      <c r="AW8" s="619"/>
      <c r="AX8" s="619"/>
      <c r="AY8" s="619"/>
      <c r="AZ8" s="619"/>
      <c r="BA8" s="619"/>
      <c r="BB8" s="619"/>
      <c r="BC8" s="619"/>
      <c r="BD8" s="619"/>
      <c r="BE8" s="619"/>
      <c r="BF8" s="620"/>
      <c r="BG8" s="621">
        <v>128474</v>
      </c>
      <c r="BH8" s="622"/>
      <c r="BI8" s="622"/>
      <c r="BJ8" s="622"/>
      <c r="BK8" s="622"/>
      <c r="BL8" s="622"/>
      <c r="BM8" s="622"/>
      <c r="BN8" s="623"/>
      <c r="BO8" s="659">
        <v>1</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14815027</v>
      </c>
      <c r="CS8" s="622"/>
      <c r="CT8" s="622"/>
      <c r="CU8" s="622"/>
      <c r="CV8" s="622"/>
      <c r="CW8" s="622"/>
      <c r="CX8" s="622"/>
      <c r="CY8" s="623"/>
      <c r="CZ8" s="659">
        <v>48.1</v>
      </c>
      <c r="DA8" s="659"/>
      <c r="DB8" s="659"/>
      <c r="DC8" s="659"/>
      <c r="DD8" s="627">
        <v>38149</v>
      </c>
      <c r="DE8" s="622"/>
      <c r="DF8" s="622"/>
      <c r="DG8" s="622"/>
      <c r="DH8" s="622"/>
      <c r="DI8" s="622"/>
      <c r="DJ8" s="622"/>
      <c r="DK8" s="622"/>
      <c r="DL8" s="622"/>
      <c r="DM8" s="622"/>
      <c r="DN8" s="622"/>
      <c r="DO8" s="622"/>
      <c r="DP8" s="623"/>
      <c r="DQ8" s="627">
        <v>7563251</v>
      </c>
      <c r="DR8" s="622"/>
      <c r="DS8" s="622"/>
      <c r="DT8" s="622"/>
      <c r="DU8" s="622"/>
      <c r="DV8" s="622"/>
      <c r="DW8" s="622"/>
      <c r="DX8" s="622"/>
      <c r="DY8" s="622"/>
      <c r="DZ8" s="622"/>
      <c r="EA8" s="622"/>
      <c r="EB8" s="622"/>
      <c r="EC8" s="658"/>
    </row>
    <row r="9" spans="2:143" ht="11.25" customHeight="1" x14ac:dyDescent="0.15">
      <c r="B9" s="618" t="s">
        <v>230</v>
      </c>
      <c r="C9" s="619"/>
      <c r="D9" s="619"/>
      <c r="E9" s="619"/>
      <c r="F9" s="619"/>
      <c r="G9" s="619"/>
      <c r="H9" s="619"/>
      <c r="I9" s="619"/>
      <c r="J9" s="619"/>
      <c r="K9" s="619"/>
      <c r="L9" s="619"/>
      <c r="M9" s="619"/>
      <c r="N9" s="619"/>
      <c r="O9" s="619"/>
      <c r="P9" s="619"/>
      <c r="Q9" s="620"/>
      <c r="R9" s="621">
        <v>165595</v>
      </c>
      <c r="S9" s="622"/>
      <c r="T9" s="622"/>
      <c r="U9" s="622"/>
      <c r="V9" s="622"/>
      <c r="W9" s="622"/>
      <c r="X9" s="622"/>
      <c r="Y9" s="623"/>
      <c r="Z9" s="659">
        <v>0.5</v>
      </c>
      <c r="AA9" s="659"/>
      <c r="AB9" s="659"/>
      <c r="AC9" s="659"/>
      <c r="AD9" s="660">
        <v>165595</v>
      </c>
      <c r="AE9" s="660"/>
      <c r="AF9" s="660"/>
      <c r="AG9" s="660"/>
      <c r="AH9" s="660"/>
      <c r="AI9" s="660"/>
      <c r="AJ9" s="660"/>
      <c r="AK9" s="660"/>
      <c r="AL9" s="624">
        <v>1</v>
      </c>
      <c r="AM9" s="625"/>
      <c r="AN9" s="625"/>
      <c r="AO9" s="661"/>
      <c r="AP9" s="618" t="s">
        <v>231</v>
      </c>
      <c r="AQ9" s="619"/>
      <c r="AR9" s="619"/>
      <c r="AS9" s="619"/>
      <c r="AT9" s="619"/>
      <c r="AU9" s="619"/>
      <c r="AV9" s="619"/>
      <c r="AW9" s="619"/>
      <c r="AX9" s="619"/>
      <c r="AY9" s="619"/>
      <c r="AZ9" s="619"/>
      <c r="BA9" s="619"/>
      <c r="BB9" s="619"/>
      <c r="BC9" s="619"/>
      <c r="BD9" s="619"/>
      <c r="BE9" s="619"/>
      <c r="BF9" s="620"/>
      <c r="BG9" s="621">
        <v>5072907</v>
      </c>
      <c r="BH9" s="622"/>
      <c r="BI9" s="622"/>
      <c r="BJ9" s="622"/>
      <c r="BK9" s="622"/>
      <c r="BL9" s="622"/>
      <c r="BM9" s="622"/>
      <c r="BN9" s="623"/>
      <c r="BO9" s="659">
        <v>40.799999999999997</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3837105</v>
      </c>
      <c r="CS9" s="622"/>
      <c r="CT9" s="622"/>
      <c r="CU9" s="622"/>
      <c r="CV9" s="622"/>
      <c r="CW9" s="622"/>
      <c r="CX9" s="622"/>
      <c r="CY9" s="623"/>
      <c r="CZ9" s="659">
        <v>12.5</v>
      </c>
      <c r="DA9" s="659"/>
      <c r="DB9" s="659"/>
      <c r="DC9" s="659"/>
      <c r="DD9" s="627">
        <v>14598</v>
      </c>
      <c r="DE9" s="622"/>
      <c r="DF9" s="622"/>
      <c r="DG9" s="622"/>
      <c r="DH9" s="622"/>
      <c r="DI9" s="622"/>
      <c r="DJ9" s="622"/>
      <c r="DK9" s="622"/>
      <c r="DL9" s="622"/>
      <c r="DM9" s="622"/>
      <c r="DN9" s="622"/>
      <c r="DO9" s="622"/>
      <c r="DP9" s="623"/>
      <c r="DQ9" s="627">
        <v>3616277</v>
      </c>
      <c r="DR9" s="622"/>
      <c r="DS9" s="622"/>
      <c r="DT9" s="622"/>
      <c r="DU9" s="622"/>
      <c r="DV9" s="622"/>
      <c r="DW9" s="622"/>
      <c r="DX9" s="622"/>
      <c r="DY9" s="622"/>
      <c r="DZ9" s="622"/>
      <c r="EA9" s="622"/>
      <c r="EB9" s="622"/>
      <c r="EC9" s="658"/>
    </row>
    <row r="10" spans="2:143" ht="11.25" customHeight="1" x14ac:dyDescent="0.15">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233900</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v>11735</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11677</v>
      </c>
      <c r="DR10" s="622"/>
      <c r="DS10" s="622"/>
      <c r="DT10" s="622"/>
      <c r="DU10" s="622"/>
      <c r="DV10" s="622"/>
      <c r="DW10" s="622"/>
      <c r="DX10" s="622"/>
      <c r="DY10" s="622"/>
      <c r="DZ10" s="622"/>
      <c r="EA10" s="622"/>
      <c r="EB10" s="622"/>
      <c r="EC10" s="658"/>
    </row>
    <row r="11" spans="2:143" ht="11.25" customHeight="1" x14ac:dyDescent="0.15">
      <c r="B11" s="618" t="s">
        <v>236</v>
      </c>
      <c r="C11" s="619"/>
      <c r="D11" s="619"/>
      <c r="E11" s="619"/>
      <c r="F11" s="619"/>
      <c r="G11" s="619"/>
      <c r="H11" s="619"/>
      <c r="I11" s="619"/>
      <c r="J11" s="619"/>
      <c r="K11" s="619"/>
      <c r="L11" s="619"/>
      <c r="M11" s="619"/>
      <c r="N11" s="619"/>
      <c r="O11" s="619"/>
      <c r="P11" s="619"/>
      <c r="Q11" s="620"/>
      <c r="R11" s="621">
        <v>1731530</v>
      </c>
      <c r="S11" s="622"/>
      <c r="T11" s="622"/>
      <c r="U11" s="622"/>
      <c r="V11" s="622"/>
      <c r="W11" s="622"/>
      <c r="X11" s="622"/>
      <c r="Y11" s="623"/>
      <c r="Z11" s="624">
        <v>5.2</v>
      </c>
      <c r="AA11" s="625"/>
      <c r="AB11" s="625"/>
      <c r="AC11" s="626"/>
      <c r="AD11" s="627">
        <v>1731530</v>
      </c>
      <c r="AE11" s="622"/>
      <c r="AF11" s="622"/>
      <c r="AG11" s="622"/>
      <c r="AH11" s="622"/>
      <c r="AI11" s="622"/>
      <c r="AJ11" s="622"/>
      <c r="AK11" s="623"/>
      <c r="AL11" s="624">
        <v>10.1</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458931</v>
      </c>
      <c r="BH11" s="622"/>
      <c r="BI11" s="622"/>
      <c r="BJ11" s="622"/>
      <c r="BK11" s="622"/>
      <c r="BL11" s="622"/>
      <c r="BM11" s="622"/>
      <c r="BN11" s="623"/>
      <c r="BO11" s="659">
        <v>3.7</v>
      </c>
      <c r="BP11" s="659"/>
      <c r="BQ11" s="659"/>
      <c r="BR11" s="659"/>
      <c r="BS11" s="660">
        <v>113811</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8519</v>
      </c>
      <c r="CS11" s="622"/>
      <c r="CT11" s="622"/>
      <c r="CU11" s="622"/>
      <c r="CV11" s="622"/>
      <c r="CW11" s="622"/>
      <c r="CX11" s="622"/>
      <c r="CY11" s="623"/>
      <c r="CZ11" s="659">
        <v>0</v>
      </c>
      <c r="DA11" s="659"/>
      <c r="DB11" s="659"/>
      <c r="DC11" s="659"/>
      <c r="DD11" s="627" t="s">
        <v>122</v>
      </c>
      <c r="DE11" s="622"/>
      <c r="DF11" s="622"/>
      <c r="DG11" s="622"/>
      <c r="DH11" s="622"/>
      <c r="DI11" s="622"/>
      <c r="DJ11" s="622"/>
      <c r="DK11" s="622"/>
      <c r="DL11" s="622"/>
      <c r="DM11" s="622"/>
      <c r="DN11" s="622"/>
      <c r="DO11" s="622"/>
      <c r="DP11" s="623"/>
      <c r="DQ11" s="627">
        <v>6592</v>
      </c>
      <c r="DR11" s="622"/>
      <c r="DS11" s="622"/>
      <c r="DT11" s="622"/>
      <c r="DU11" s="622"/>
      <c r="DV11" s="622"/>
      <c r="DW11" s="622"/>
      <c r="DX11" s="622"/>
      <c r="DY11" s="622"/>
      <c r="DZ11" s="622"/>
      <c r="EA11" s="622"/>
      <c r="EB11" s="622"/>
      <c r="EC11" s="658"/>
    </row>
    <row r="12" spans="2:143" ht="11.25" customHeight="1" x14ac:dyDescent="0.15">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4738552</v>
      </c>
      <c r="BH12" s="622"/>
      <c r="BI12" s="622"/>
      <c r="BJ12" s="622"/>
      <c r="BK12" s="622"/>
      <c r="BL12" s="622"/>
      <c r="BM12" s="622"/>
      <c r="BN12" s="623"/>
      <c r="BO12" s="659">
        <v>38.1</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254166</v>
      </c>
      <c r="CS12" s="622"/>
      <c r="CT12" s="622"/>
      <c r="CU12" s="622"/>
      <c r="CV12" s="622"/>
      <c r="CW12" s="622"/>
      <c r="CX12" s="622"/>
      <c r="CY12" s="623"/>
      <c r="CZ12" s="659">
        <v>0.8</v>
      </c>
      <c r="DA12" s="659"/>
      <c r="DB12" s="659"/>
      <c r="DC12" s="659"/>
      <c r="DD12" s="627">
        <v>2531</v>
      </c>
      <c r="DE12" s="622"/>
      <c r="DF12" s="622"/>
      <c r="DG12" s="622"/>
      <c r="DH12" s="622"/>
      <c r="DI12" s="622"/>
      <c r="DJ12" s="622"/>
      <c r="DK12" s="622"/>
      <c r="DL12" s="622"/>
      <c r="DM12" s="622"/>
      <c r="DN12" s="622"/>
      <c r="DO12" s="622"/>
      <c r="DP12" s="623"/>
      <c r="DQ12" s="627">
        <v>112980</v>
      </c>
      <c r="DR12" s="622"/>
      <c r="DS12" s="622"/>
      <c r="DT12" s="622"/>
      <c r="DU12" s="622"/>
      <c r="DV12" s="622"/>
      <c r="DW12" s="622"/>
      <c r="DX12" s="622"/>
      <c r="DY12" s="622"/>
      <c r="DZ12" s="622"/>
      <c r="EA12" s="622"/>
      <c r="EB12" s="622"/>
      <c r="EC12" s="658"/>
    </row>
    <row r="13" spans="2:143" ht="11.25" customHeight="1" x14ac:dyDescent="0.15">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4734511</v>
      </c>
      <c r="BH13" s="622"/>
      <c r="BI13" s="622"/>
      <c r="BJ13" s="622"/>
      <c r="BK13" s="622"/>
      <c r="BL13" s="622"/>
      <c r="BM13" s="622"/>
      <c r="BN13" s="623"/>
      <c r="BO13" s="659">
        <v>38.1</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3466280</v>
      </c>
      <c r="CS13" s="622"/>
      <c r="CT13" s="622"/>
      <c r="CU13" s="622"/>
      <c r="CV13" s="622"/>
      <c r="CW13" s="622"/>
      <c r="CX13" s="622"/>
      <c r="CY13" s="623"/>
      <c r="CZ13" s="659">
        <v>11.3</v>
      </c>
      <c r="DA13" s="659"/>
      <c r="DB13" s="659"/>
      <c r="DC13" s="659"/>
      <c r="DD13" s="627">
        <v>2258549</v>
      </c>
      <c r="DE13" s="622"/>
      <c r="DF13" s="622"/>
      <c r="DG13" s="622"/>
      <c r="DH13" s="622"/>
      <c r="DI13" s="622"/>
      <c r="DJ13" s="622"/>
      <c r="DK13" s="622"/>
      <c r="DL13" s="622"/>
      <c r="DM13" s="622"/>
      <c r="DN13" s="622"/>
      <c r="DO13" s="622"/>
      <c r="DP13" s="623"/>
      <c r="DQ13" s="627">
        <v>1650575</v>
      </c>
      <c r="DR13" s="622"/>
      <c r="DS13" s="622"/>
      <c r="DT13" s="622"/>
      <c r="DU13" s="622"/>
      <c r="DV13" s="622"/>
      <c r="DW13" s="622"/>
      <c r="DX13" s="622"/>
      <c r="DY13" s="622"/>
      <c r="DZ13" s="622"/>
      <c r="EA13" s="622"/>
      <c r="EB13" s="622"/>
      <c r="EC13" s="658"/>
    </row>
    <row r="14" spans="2:143" ht="11.25" customHeight="1" x14ac:dyDescent="0.15">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61100</v>
      </c>
      <c r="BH14" s="622"/>
      <c r="BI14" s="622"/>
      <c r="BJ14" s="622"/>
      <c r="BK14" s="622"/>
      <c r="BL14" s="622"/>
      <c r="BM14" s="622"/>
      <c r="BN14" s="623"/>
      <c r="BO14" s="659">
        <v>0.5</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1040821</v>
      </c>
      <c r="CS14" s="622"/>
      <c r="CT14" s="622"/>
      <c r="CU14" s="622"/>
      <c r="CV14" s="622"/>
      <c r="CW14" s="622"/>
      <c r="CX14" s="622"/>
      <c r="CY14" s="623"/>
      <c r="CZ14" s="659">
        <v>3.4</v>
      </c>
      <c r="DA14" s="659"/>
      <c r="DB14" s="659"/>
      <c r="DC14" s="659"/>
      <c r="DD14" s="627">
        <v>127323</v>
      </c>
      <c r="DE14" s="622"/>
      <c r="DF14" s="622"/>
      <c r="DG14" s="622"/>
      <c r="DH14" s="622"/>
      <c r="DI14" s="622"/>
      <c r="DJ14" s="622"/>
      <c r="DK14" s="622"/>
      <c r="DL14" s="622"/>
      <c r="DM14" s="622"/>
      <c r="DN14" s="622"/>
      <c r="DO14" s="622"/>
      <c r="DP14" s="623"/>
      <c r="DQ14" s="627">
        <v>937871</v>
      </c>
      <c r="DR14" s="622"/>
      <c r="DS14" s="622"/>
      <c r="DT14" s="622"/>
      <c r="DU14" s="622"/>
      <c r="DV14" s="622"/>
      <c r="DW14" s="622"/>
      <c r="DX14" s="622"/>
      <c r="DY14" s="622"/>
      <c r="DZ14" s="622"/>
      <c r="EA14" s="622"/>
      <c r="EB14" s="622"/>
      <c r="EC14" s="658"/>
    </row>
    <row r="15" spans="2:143" ht="11.25" customHeight="1" x14ac:dyDescent="0.15">
      <c r="B15" s="618" t="s">
        <v>248</v>
      </c>
      <c r="C15" s="619"/>
      <c r="D15" s="619"/>
      <c r="E15" s="619"/>
      <c r="F15" s="619"/>
      <c r="G15" s="619"/>
      <c r="H15" s="619"/>
      <c r="I15" s="619"/>
      <c r="J15" s="619"/>
      <c r="K15" s="619"/>
      <c r="L15" s="619"/>
      <c r="M15" s="619"/>
      <c r="N15" s="619"/>
      <c r="O15" s="619"/>
      <c r="P15" s="619"/>
      <c r="Q15" s="620"/>
      <c r="R15" s="621">
        <v>25786</v>
      </c>
      <c r="S15" s="622"/>
      <c r="T15" s="622"/>
      <c r="U15" s="622"/>
      <c r="V15" s="622"/>
      <c r="W15" s="622"/>
      <c r="X15" s="622"/>
      <c r="Y15" s="623"/>
      <c r="Z15" s="659">
        <v>0.1</v>
      </c>
      <c r="AA15" s="659"/>
      <c r="AB15" s="659"/>
      <c r="AC15" s="659"/>
      <c r="AD15" s="660">
        <v>25786</v>
      </c>
      <c r="AE15" s="660"/>
      <c r="AF15" s="660"/>
      <c r="AG15" s="660"/>
      <c r="AH15" s="660"/>
      <c r="AI15" s="660"/>
      <c r="AJ15" s="660"/>
      <c r="AK15" s="660"/>
      <c r="AL15" s="624">
        <v>0.1</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600554</v>
      </c>
      <c r="BH15" s="622"/>
      <c r="BI15" s="622"/>
      <c r="BJ15" s="622"/>
      <c r="BK15" s="622"/>
      <c r="BL15" s="622"/>
      <c r="BM15" s="622"/>
      <c r="BN15" s="623"/>
      <c r="BO15" s="659">
        <v>4.8</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2783729</v>
      </c>
      <c r="CS15" s="622"/>
      <c r="CT15" s="622"/>
      <c r="CU15" s="622"/>
      <c r="CV15" s="622"/>
      <c r="CW15" s="622"/>
      <c r="CX15" s="622"/>
      <c r="CY15" s="623"/>
      <c r="CZ15" s="659">
        <v>9</v>
      </c>
      <c r="DA15" s="659"/>
      <c r="DB15" s="659"/>
      <c r="DC15" s="659"/>
      <c r="DD15" s="627">
        <v>469858</v>
      </c>
      <c r="DE15" s="622"/>
      <c r="DF15" s="622"/>
      <c r="DG15" s="622"/>
      <c r="DH15" s="622"/>
      <c r="DI15" s="622"/>
      <c r="DJ15" s="622"/>
      <c r="DK15" s="622"/>
      <c r="DL15" s="622"/>
      <c r="DM15" s="622"/>
      <c r="DN15" s="622"/>
      <c r="DO15" s="622"/>
      <c r="DP15" s="623"/>
      <c r="DQ15" s="627">
        <v>1928430</v>
      </c>
      <c r="DR15" s="622"/>
      <c r="DS15" s="622"/>
      <c r="DT15" s="622"/>
      <c r="DU15" s="622"/>
      <c r="DV15" s="622"/>
      <c r="DW15" s="622"/>
      <c r="DX15" s="622"/>
      <c r="DY15" s="622"/>
      <c r="DZ15" s="622"/>
      <c r="EA15" s="622"/>
      <c r="EB15" s="622"/>
      <c r="EC15" s="658"/>
    </row>
    <row r="16" spans="2:143" ht="11.25" customHeight="1" x14ac:dyDescent="0.15">
      <c r="B16" s="618" t="s">
        <v>251</v>
      </c>
      <c r="C16" s="619"/>
      <c r="D16" s="619"/>
      <c r="E16" s="619"/>
      <c r="F16" s="619"/>
      <c r="G16" s="619"/>
      <c r="H16" s="619"/>
      <c r="I16" s="619"/>
      <c r="J16" s="619"/>
      <c r="K16" s="619"/>
      <c r="L16" s="619"/>
      <c r="M16" s="619"/>
      <c r="N16" s="619"/>
      <c r="O16" s="619"/>
      <c r="P16" s="619"/>
      <c r="Q16" s="620"/>
      <c r="R16" s="621">
        <v>122470</v>
      </c>
      <c r="S16" s="622"/>
      <c r="T16" s="622"/>
      <c r="U16" s="622"/>
      <c r="V16" s="622"/>
      <c r="W16" s="622"/>
      <c r="X16" s="622"/>
      <c r="Y16" s="623"/>
      <c r="Z16" s="659">
        <v>0.4</v>
      </c>
      <c r="AA16" s="659"/>
      <c r="AB16" s="659"/>
      <c r="AC16" s="659"/>
      <c r="AD16" s="660">
        <v>122470</v>
      </c>
      <c r="AE16" s="660"/>
      <c r="AF16" s="660"/>
      <c r="AG16" s="660"/>
      <c r="AH16" s="660"/>
      <c r="AI16" s="660"/>
      <c r="AJ16" s="660"/>
      <c r="AK16" s="660"/>
      <c r="AL16" s="624">
        <v>0.7</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254</v>
      </c>
      <c r="C17" s="619"/>
      <c r="D17" s="619"/>
      <c r="E17" s="619"/>
      <c r="F17" s="619"/>
      <c r="G17" s="619"/>
      <c r="H17" s="619"/>
      <c r="I17" s="619"/>
      <c r="J17" s="619"/>
      <c r="K17" s="619"/>
      <c r="L17" s="619"/>
      <c r="M17" s="619"/>
      <c r="N17" s="619"/>
      <c r="O17" s="619"/>
      <c r="P17" s="619"/>
      <c r="Q17" s="620"/>
      <c r="R17" s="621">
        <v>424775</v>
      </c>
      <c r="S17" s="622"/>
      <c r="T17" s="622"/>
      <c r="U17" s="622"/>
      <c r="V17" s="622"/>
      <c r="W17" s="622"/>
      <c r="X17" s="622"/>
      <c r="Y17" s="623"/>
      <c r="Z17" s="659">
        <v>1.3</v>
      </c>
      <c r="AA17" s="659"/>
      <c r="AB17" s="659"/>
      <c r="AC17" s="659"/>
      <c r="AD17" s="660">
        <v>424775</v>
      </c>
      <c r="AE17" s="660"/>
      <c r="AF17" s="660"/>
      <c r="AG17" s="660"/>
      <c r="AH17" s="660"/>
      <c r="AI17" s="660"/>
      <c r="AJ17" s="660"/>
      <c r="AK17" s="660"/>
      <c r="AL17" s="624">
        <v>2.5</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1928523</v>
      </c>
      <c r="CS17" s="622"/>
      <c r="CT17" s="622"/>
      <c r="CU17" s="622"/>
      <c r="CV17" s="622"/>
      <c r="CW17" s="622"/>
      <c r="CX17" s="622"/>
      <c r="CY17" s="623"/>
      <c r="CZ17" s="659">
        <v>6.3</v>
      </c>
      <c r="DA17" s="659"/>
      <c r="DB17" s="659"/>
      <c r="DC17" s="659"/>
      <c r="DD17" s="627" t="s">
        <v>122</v>
      </c>
      <c r="DE17" s="622"/>
      <c r="DF17" s="622"/>
      <c r="DG17" s="622"/>
      <c r="DH17" s="622"/>
      <c r="DI17" s="622"/>
      <c r="DJ17" s="622"/>
      <c r="DK17" s="622"/>
      <c r="DL17" s="622"/>
      <c r="DM17" s="622"/>
      <c r="DN17" s="622"/>
      <c r="DO17" s="622"/>
      <c r="DP17" s="623"/>
      <c r="DQ17" s="627">
        <v>1928523</v>
      </c>
      <c r="DR17" s="622"/>
      <c r="DS17" s="622"/>
      <c r="DT17" s="622"/>
      <c r="DU17" s="622"/>
      <c r="DV17" s="622"/>
      <c r="DW17" s="622"/>
      <c r="DX17" s="622"/>
      <c r="DY17" s="622"/>
      <c r="DZ17" s="622"/>
      <c r="EA17" s="622"/>
      <c r="EB17" s="622"/>
      <c r="EC17" s="658"/>
    </row>
    <row r="18" spans="2:133" ht="11.25" customHeight="1" x14ac:dyDescent="0.15">
      <c r="B18" s="618" t="s">
        <v>257</v>
      </c>
      <c r="C18" s="619"/>
      <c r="D18" s="619"/>
      <c r="E18" s="619"/>
      <c r="F18" s="619"/>
      <c r="G18" s="619"/>
      <c r="H18" s="619"/>
      <c r="I18" s="619"/>
      <c r="J18" s="619"/>
      <c r="K18" s="619"/>
      <c r="L18" s="619"/>
      <c r="M18" s="619"/>
      <c r="N18" s="619"/>
      <c r="O18" s="619"/>
      <c r="P18" s="619"/>
      <c r="Q18" s="620"/>
      <c r="R18" s="621">
        <v>73861</v>
      </c>
      <c r="S18" s="622"/>
      <c r="T18" s="622"/>
      <c r="U18" s="622"/>
      <c r="V18" s="622"/>
      <c r="W18" s="622"/>
      <c r="X18" s="622"/>
      <c r="Y18" s="623"/>
      <c r="Z18" s="659">
        <v>0.2</v>
      </c>
      <c r="AA18" s="659"/>
      <c r="AB18" s="659"/>
      <c r="AC18" s="659"/>
      <c r="AD18" s="660">
        <v>73861</v>
      </c>
      <c r="AE18" s="660"/>
      <c r="AF18" s="660"/>
      <c r="AG18" s="660"/>
      <c r="AH18" s="660"/>
      <c r="AI18" s="660"/>
      <c r="AJ18" s="660"/>
      <c r="AK18" s="660"/>
      <c r="AL18" s="624">
        <v>0.4</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260</v>
      </c>
      <c r="C19" s="619"/>
      <c r="D19" s="619"/>
      <c r="E19" s="619"/>
      <c r="F19" s="619"/>
      <c r="G19" s="619"/>
      <c r="H19" s="619"/>
      <c r="I19" s="619"/>
      <c r="J19" s="619"/>
      <c r="K19" s="619"/>
      <c r="L19" s="619"/>
      <c r="M19" s="619"/>
      <c r="N19" s="619"/>
      <c r="O19" s="619"/>
      <c r="P19" s="619"/>
      <c r="Q19" s="620"/>
      <c r="R19" s="621">
        <v>350914</v>
      </c>
      <c r="S19" s="622"/>
      <c r="T19" s="622"/>
      <c r="U19" s="622"/>
      <c r="V19" s="622"/>
      <c r="W19" s="622"/>
      <c r="X19" s="622"/>
      <c r="Y19" s="623"/>
      <c r="Z19" s="659">
        <v>1.1000000000000001</v>
      </c>
      <c r="AA19" s="659"/>
      <c r="AB19" s="659"/>
      <c r="AC19" s="659"/>
      <c r="AD19" s="660">
        <v>350914</v>
      </c>
      <c r="AE19" s="660"/>
      <c r="AF19" s="660"/>
      <c r="AG19" s="660"/>
      <c r="AH19" s="660"/>
      <c r="AI19" s="660"/>
      <c r="AJ19" s="660"/>
      <c r="AK19" s="660"/>
      <c r="AL19" s="624">
        <v>2</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v>1145107</v>
      </c>
      <c r="BH19" s="622"/>
      <c r="BI19" s="622"/>
      <c r="BJ19" s="622"/>
      <c r="BK19" s="622"/>
      <c r="BL19" s="622"/>
      <c r="BM19" s="622"/>
      <c r="BN19" s="623"/>
      <c r="BO19" s="659">
        <v>9.1999999999999993</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263</v>
      </c>
      <c r="C20" s="689"/>
      <c r="D20" s="689"/>
      <c r="E20" s="689"/>
      <c r="F20" s="689"/>
      <c r="G20" s="689"/>
      <c r="H20" s="689"/>
      <c r="I20" s="689"/>
      <c r="J20" s="689"/>
      <c r="K20" s="689"/>
      <c r="L20" s="689"/>
      <c r="M20" s="689"/>
      <c r="N20" s="689"/>
      <c r="O20" s="689"/>
      <c r="P20" s="689"/>
      <c r="Q20" s="690"/>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v>1145107</v>
      </c>
      <c r="BH20" s="622"/>
      <c r="BI20" s="622"/>
      <c r="BJ20" s="622"/>
      <c r="BK20" s="622"/>
      <c r="BL20" s="622"/>
      <c r="BM20" s="622"/>
      <c r="BN20" s="623"/>
      <c r="BO20" s="659">
        <v>9.1999999999999993</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30786390</v>
      </c>
      <c r="CS20" s="622"/>
      <c r="CT20" s="622"/>
      <c r="CU20" s="622"/>
      <c r="CV20" s="622"/>
      <c r="CW20" s="622"/>
      <c r="CX20" s="622"/>
      <c r="CY20" s="623"/>
      <c r="CZ20" s="659">
        <v>100</v>
      </c>
      <c r="DA20" s="659"/>
      <c r="DB20" s="659"/>
      <c r="DC20" s="659"/>
      <c r="DD20" s="627">
        <v>3048586</v>
      </c>
      <c r="DE20" s="622"/>
      <c r="DF20" s="622"/>
      <c r="DG20" s="622"/>
      <c r="DH20" s="622"/>
      <c r="DI20" s="622"/>
      <c r="DJ20" s="622"/>
      <c r="DK20" s="622"/>
      <c r="DL20" s="622"/>
      <c r="DM20" s="622"/>
      <c r="DN20" s="622"/>
      <c r="DO20" s="622"/>
      <c r="DP20" s="623"/>
      <c r="DQ20" s="627">
        <v>20013084</v>
      </c>
      <c r="DR20" s="622"/>
      <c r="DS20" s="622"/>
      <c r="DT20" s="622"/>
      <c r="DU20" s="622"/>
      <c r="DV20" s="622"/>
      <c r="DW20" s="622"/>
      <c r="DX20" s="622"/>
      <c r="DY20" s="622"/>
      <c r="DZ20" s="622"/>
      <c r="EA20" s="622"/>
      <c r="EB20" s="622"/>
      <c r="EC20" s="658"/>
    </row>
    <row r="21" spans="2:133" ht="11.25" customHeight="1" x14ac:dyDescent="0.15">
      <c r="B21" s="618" t="s">
        <v>266</v>
      </c>
      <c r="C21" s="619"/>
      <c r="D21" s="619"/>
      <c r="E21" s="619"/>
      <c r="F21" s="619"/>
      <c r="G21" s="619"/>
      <c r="H21" s="619"/>
      <c r="I21" s="619"/>
      <c r="J21" s="619"/>
      <c r="K21" s="619"/>
      <c r="L21" s="619"/>
      <c r="M21" s="619"/>
      <c r="N21" s="619"/>
      <c r="O21" s="619"/>
      <c r="P21" s="619"/>
      <c r="Q21" s="620"/>
      <c r="R21" s="621">
        <v>3127319</v>
      </c>
      <c r="S21" s="622"/>
      <c r="T21" s="622"/>
      <c r="U21" s="622"/>
      <c r="V21" s="622"/>
      <c r="W21" s="622"/>
      <c r="X21" s="622"/>
      <c r="Y21" s="623"/>
      <c r="Z21" s="659">
        <v>9.4</v>
      </c>
      <c r="AA21" s="659"/>
      <c r="AB21" s="659"/>
      <c r="AC21" s="659"/>
      <c r="AD21" s="660">
        <v>2994067</v>
      </c>
      <c r="AE21" s="660"/>
      <c r="AF21" s="660"/>
      <c r="AG21" s="660"/>
      <c r="AH21" s="660"/>
      <c r="AI21" s="660"/>
      <c r="AJ21" s="660"/>
      <c r="AK21" s="660"/>
      <c r="AL21" s="624">
        <v>17.399999999999999</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268</v>
      </c>
      <c r="C22" s="619"/>
      <c r="D22" s="619"/>
      <c r="E22" s="619"/>
      <c r="F22" s="619"/>
      <c r="G22" s="619"/>
      <c r="H22" s="619"/>
      <c r="I22" s="619"/>
      <c r="J22" s="619"/>
      <c r="K22" s="619"/>
      <c r="L22" s="619"/>
      <c r="M22" s="619"/>
      <c r="N22" s="619"/>
      <c r="O22" s="619"/>
      <c r="P22" s="619"/>
      <c r="Q22" s="620"/>
      <c r="R22" s="621">
        <v>2994067</v>
      </c>
      <c r="S22" s="622"/>
      <c r="T22" s="622"/>
      <c r="U22" s="622"/>
      <c r="V22" s="622"/>
      <c r="W22" s="622"/>
      <c r="X22" s="622"/>
      <c r="Y22" s="623"/>
      <c r="Z22" s="659">
        <v>9</v>
      </c>
      <c r="AA22" s="659"/>
      <c r="AB22" s="659"/>
      <c r="AC22" s="659"/>
      <c r="AD22" s="660">
        <v>2994067</v>
      </c>
      <c r="AE22" s="660"/>
      <c r="AF22" s="660"/>
      <c r="AG22" s="660"/>
      <c r="AH22" s="660"/>
      <c r="AI22" s="660"/>
      <c r="AJ22" s="660"/>
      <c r="AK22" s="660"/>
      <c r="AL22" s="624">
        <v>17.399999999999999</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271</v>
      </c>
      <c r="C23" s="619"/>
      <c r="D23" s="619"/>
      <c r="E23" s="619"/>
      <c r="F23" s="619"/>
      <c r="G23" s="619"/>
      <c r="H23" s="619"/>
      <c r="I23" s="619"/>
      <c r="J23" s="619"/>
      <c r="K23" s="619"/>
      <c r="L23" s="619"/>
      <c r="M23" s="619"/>
      <c r="N23" s="619"/>
      <c r="O23" s="619"/>
      <c r="P23" s="619"/>
      <c r="Q23" s="620"/>
      <c r="R23" s="621">
        <v>133239</v>
      </c>
      <c r="S23" s="622"/>
      <c r="T23" s="622"/>
      <c r="U23" s="622"/>
      <c r="V23" s="622"/>
      <c r="W23" s="622"/>
      <c r="X23" s="622"/>
      <c r="Y23" s="623"/>
      <c r="Z23" s="659">
        <v>0.4</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v>1145107</v>
      </c>
      <c r="BH23" s="622"/>
      <c r="BI23" s="622"/>
      <c r="BJ23" s="622"/>
      <c r="BK23" s="622"/>
      <c r="BL23" s="622"/>
      <c r="BM23" s="622"/>
      <c r="BN23" s="623"/>
      <c r="BO23" s="659">
        <v>9.1999999999999993</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15">
      <c r="B24" s="618" t="s">
        <v>278</v>
      </c>
      <c r="C24" s="619"/>
      <c r="D24" s="619"/>
      <c r="E24" s="619"/>
      <c r="F24" s="619"/>
      <c r="G24" s="619"/>
      <c r="H24" s="619"/>
      <c r="I24" s="619"/>
      <c r="J24" s="619"/>
      <c r="K24" s="619"/>
      <c r="L24" s="619"/>
      <c r="M24" s="619"/>
      <c r="N24" s="619"/>
      <c r="O24" s="619"/>
      <c r="P24" s="619"/>
      <c r="Q24" s="620"/>
      <c r="R24" s="621">
        <v>13</v>
      </c>
      <c r="S24" s="622"/>
      <c r="T24" s="622"/>
      <c r="U24" s="622"/>
      <c r="V24" s="622"/>
      <c r="W24" s="622"/>
      <c r="X24" s="622"/>
      <c r="Y24" s="623"/>
      <c r="Z24" s="659">
        <v>0</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17119929</v>
      </c>
      <c r="CS24" s="677"/>
      <c r="CT24" s="677"/>
      <c r="CU24" s="677"/>
      <c r="CV24" s="677"/>
      <c r="CW24" s="677"/>
      <c r="CX24" s="677"/>
      <c r="CY24" s="702"/>
      <c r="CZ24" s="703">
        <v>55.6</v>
      </c>
      <c r="DA24" s="685"/>
      <c r="DB24" s="685"/>
      <c r="DC24" s="705"/>
      <c r="DD24" s="701">
        <v>10098761</v>
      </c>
      <c r="DE24" s="677"/>
      <c r="DF24" s="677"/>
      <c r="DG24" s="677"/>
      <c r="DH24" s="677"/>
      <c r="DI24" s="677"/>
      <c r="DJ24" s="677"/>
      <c r="DK24" s="702"/>
      <c r="DL24" s="701">
        <v>9278658</v>
      </c>
      <c r="DM24" s="677"/>
      <c r="DN24" s="677"/>
      <c r="DO24" s="677"/>
      <c r="DP24" s="677"/>
      <c r="DQ24" s="677"/>
      <c r="DR24" s="677"/>
      <c r="DS24" s="677"/>
      <c r="DT24" s="677"/>
      <c r="DU24" s="677"/>
      <c r="DV24" s="702"/>
      <c r="DW24" s="703">
        <v>53.6</v>
      </c>
      <c r="DX24" s="685"/>
      <c r="DY24" s="685"/>
      <c r="DZ24" s="685"/>
      <c r="EA24" s="685"/>
      <c r="EB24" s="685"/>
      <c r="EC24" s="704"/>
    </row>
    <row r="25" spans="2:133" ht="11.25" customHeight="1" x14ac:dyDescent="0.15">
      <c r="B25" s="618" t="s">
        <v>281</v>
      </c>
      <c r="C25" s="619"/>
      <c r="D25" s="619"/>
      <c r="E25" s="619"/>
      <c r="F25" s="619"/>
      <c r="G25" s="619"/>
      <c r="H25" s="619"/>
      <c r="I25" s="619"/>
      <c r="J25" s="619"/>
      <c r="K25" s="619"/>
      <c r="L25" s="619"/>
      <c r="M25" s="619"/>
      <c r="N25" s="619"/>
      <c r="O25" s="619"/>
      <c r="P25" s="619"/>
      <c r="Q25" s="620"/>
      <c r="R25" s="621">
        <v>18280478</v>
      </c>
      <c r="S25" s="622"/>
      <c r="T25" s="622"/>
      <c r="U25" s="622"/>
      <c r="V25" s="622"/>
      <c r="W25" s="622"/>
      <c r="X25" s="622"/>
      <c r="Y25" s="623"/>
      <c r="Z25" s="659">
        <v>55.1</v>
      </c>
      <c r="AA25" s="659"/>
      <c r="AB25" s="659"/>
      <c r="AC25" s="659"/>
      <c r="AD25" s="660">
        <v>17002119</v>
      </c>
      <c r="AE25" s="660"/>
      <c r="AF25" s="660"/>
      <c r="AG25" s="660"/>
      <c r="AH25" s="660"/>
      <c r="AI25" s="660"/>
      <c r="AJ25" s="660"/>
      <c r="AK25" s="660"/>
      <c r="AL25" s="624">
        <v>98.7</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4841080</v>
      </c>
      <c r="CS25" s="634"/>
      <c r="CT25" s="634"/>
      <c r="CU25" s="634"/>
      <c r="CV25" s="634"/>
      <c r="CW25" s="634"/>
      <c r="CX25" s="634"/>
      <c r="CY25" s="635"/>
      <c r="CZ25" s="624">
        <v>15.7</v>
      </c>
      <c r="DA25" s="636"/>
      <c r="DB25" s="636"/>
      <c r="DC25" s="637"/>
      <c r="DD25" s="627">
        <v>4418503</v>
      </c>
      <c r="DE25" s="634"/>
      <c r="DF25" s="634"/>
      <c r="DG25" s="634"/>
      <c r="DH25" s="634"/>
      <c r="DI25" s="634"/>
      <c r="DJ25" s="634"/>
      <c r="DK25" s="635"/>
      <c r="DL25" s="627">
        <v>4408081</v>
      </c>
      <c r="DM25" s="634"/>
      <c r="DN25" s="634"/>
      <c r="DO25" s="634"/>
      <c r="DP25" s="634"/>
      <c r="DQ25" s="634"/>
      <c r="DR25" s="634"/>
      <c r="DS25" s="634"/>
      <c r="DT25" s="634"/>
      <c r="DU25" s="634"/>
      <c r="DV25" s="635"/>
      <c r="DW25" s="624">
        <v>25.5</v>
      </c>
      <c r="DX25" s="636"/>
      <c r="DY25" s="636"/>
      <c r="DZ25" s="636"/>
      <c r="EA25" s="636"/>
      <c r="EB25" s="636"/>
      <c r="EC25" s="648"/>
    </row>
    <row r="26" spans="2:133" ht="11.25" customHeight="1" x14ac:dyDescent="0.15">
      <c r="B26" s="618" t="s">
        <v>284</v>
      </c>
      <c r="C26" s="619"/>
      <c r="D26" s="619"/>
      <c r="E26" s="619"/>
      <c r="F26" s="619"/>
      <c r="G26" s="619"/>
      <c r="H26" s="619"/>
      <c r="I26" s="619"/>
      <c r="J26" s="619"/>
      <c r="K26" s="619"/>
      <c r="L26" s="619"/>
      <c r="M26" s="619"/>
      <c r="N26" s="619"/>
      <c r="O26" s="619"/>
      <c r="P26" s="619"/>
      <c r="Q26" s="620"/>
      <c r="R26" s="621">
        <v>5052</v>
      </c>
      <c r="S26" s="622"/>
      <c r="T26" s="622"/>
      <c r="U26" s="622"/>
      <c r="V26" s="622"/>
      <c r="W26" s="622"/>
      <c r="X26" s="622"/>
      <c r="Y26" s="623"/>
      <c r="Z26" s="659">
        <v>0</v>
      </c>
      <c r="AA26" s="659"/>
      <c r="AB26" s="659"/>
      <c r="AC26" s="659"/>
      <c r="AD26" s="660">
        <v>5052</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3152667</v>
      </c>
      <c r="CS26" s="622"/>
      <c r="CT26" s="622"/>
      <c r="CU26" s="622"/>
      <c r="CV26" s="622"/>
      <c r="CW26" s="622"/>
      <c r="CX26" s="622"/>
      <c r="CY26" s="623"/>
      <c r="CZ26" s="624">
        <v>10.199999999999999</v>
      </c>
      <c r="DA26" s="636"/>
      <c r="DB26" s="636"/>
      <c r="DC26" s="637"/>
      <c r="DD26" s="627">
        <v>2905683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287</v>
      </c>
      <c r="C27" s="619"/>
      <c r="D27" s="619"/>
      <c r="E27" s="619"/>
      <c r="F27" s="619"/>
      <c r="G27" s="619"/>
      <c r="H27" s="619"/>
      <c r="I27" s="619"/>
      <c r="J27" s="619"/>
      <c r="K27" s="619"/>
      <c r="L27" s="619"/>
      <c r="M27" s="619"/>
      <c r="N27" s="619"/>
      <c r="O27" s="619"/>
      <c r="P27" s="619"/>
      <c r="Q27" s="620"/>
      <c r="R27" s="621">
        <v>141781</v>
      </c>
      <c r="S27" s="622"/>
      <c r="T27" s="622"/>
      <c r="U27" s="622"/>
      <c r="V27" s="622"/>
      <c r="W27" s="622"/>
      <c r="X27" s="622"/>
      <c r="Y27" s="623"/>
      <c r="Z27" s="659">
        <v>0.4</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12439525</v>
      </c>
      <c r="BH27" s="622"/>
      <c r="BI27" s="622"/>
      <c r="BJ27" s="622"/>
      <c r="BK27" s="622"/>
      <c r="BL27" s="622"/>
      <c r="BM27" s="622"/>
      <c r="BN27" s="623"/>
      <c r="BO27" s="659">
        <v>100</v>
      </c>
      <c r="BP27" s="659"/>
      <c r="BQ27" s="659"/>
      <c r="BR27" s="659"/>
      <c r="BS27" s="660">
        <v>113811</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10350326</v>
      </c>
      <c r="CS27" s="634"/>
      <c r="CT27" s="634"/>
      <c r="CU27" s="634"/>
      <c r="CV27" s="634"/>
      <c r="CW27" s="634"/>
      <c r="CX27" s="634"/>
      <c r="CY27" s="635"/>
      <c r="CZ27" s="624">
        <v>33.6</v>
      </c>
      <c r="DA27" s="636"/>
      <c r="DB27" s="636"/>
      <c r="DC27" s="637"/>
      <c r="DD27" s="627">
        <v>3751735</v>
      </c>
      <c r="DE27" s="634"/>
      <c r="DF27" s="634"/>
      <c r="DG27" s="634"/>
      <c r="DH27" s="634"/>
      <c r="DI27" s="634"/>
      <c r="DJ27" s="634"/>
      <c r="DK27" s="635"/>
      <c r="DL27" s="627">
        <v>2942054</v>
      </c>
      <c r="DM27" s="634"/>
      <c r="DN27" s="634"/>
      <c r="DO27" s="634"/>
      <c r="DP27" s="634"/>
      <c r="DQ27" s="634"/>
      <c r="DR27" s="634"/>
      <c r="DS27" s="634"/>
      <c r="DT27" s="634"/>
      <c r="DU27" s="634"/>
      <c r="DV27" s="635"/>
      <c r="DW27" s="624">
        <v>17</v>
      </c>
      <c r="DX27" s="636"/>
      <c r="DY27" s="636"/>
      <c r="DZ27" s="636"/>
      <c r="EA27" s="636"/>
      <c r="EB27" s="636"/>
      <c r="EC27" s="648"/>
    </row>
    <row r="28" spans="2:133" ht="11.25" customHeight="1" x14ac:dyDescent="0.15">
      <c r="B28" s="618" t="s">
        <v>290</v>
      </c>
      <c r="C28" s="619"/>
      <c r="D28" s="619"/>
      <c r="E28" s="619"/>
      <c r="F28" s="619"/>
      <c r="G28" s="619"/>
      <c r="H28" s="619"/>
      <c r="I28" s="619"/>
      <c r="J28" s="619"/>
      <c r="K28" s="619"/>
      <c r="L28" s="619"/>
      <c r="M28" s="619"/>
      <c r="N28" s="619"/>
      <c r="O28" s="619"/>
      <c r="P28" s="619"/>
      <c r="Q28" s="620"/>
      <c r="R28" s="621">
        <v>319241</v>
      </c>
      <c r="S28" s="622"/>
      <c r="T28" s="622"/>
      <c r="U28" s="622"/>
      <c r="V28" s="622"/>
      <c r="W28" s="622"/>
      <c r="X28" s="622"/>
      <c r="Y28" s="623"/>
      <c r="Z28" s="659">
        <v>1</v>
      </c>
      <c r="AA28" s="659"/>
      <c r="AB28" s="659"/>
      <c r="AC28" s="659"/>
      <c r="AD28" s="660">
        <v>106429</v>
      </c>
      <c r="AE28" s="660"/>
      <c r="AF28" s="660"/>
      <c r="AG28" s="660"/>
      <c r="AH28" s="660"/>
      <c r="AI28" s="660"/>
      <c r="AJ28" s="660"/>
      <c r="AK28" s="660"/>
      <c r="AL28" s="624">
        <v>0.6</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1928523</v>
      </c>
      <c r="CS28" s="622"/>
      <c r="CT28" s="622"/>
      <c r="CU28" s="622"/>
      <c r="CV28" s="622"/>
      <c r="CW28" s="622"/>
      <c r="CX28" s="622"/>
      <c r="CY28" s="623"/>
      <c r="CZ28" s="624">
        <v>6.3</v>
      </c>
      <c r="DA28" s="636"/>
      <c r="DB28" s="636"/>
      <c r="DC28" s="637"/>
      <c r="DD28" s="627">
        <v>1928523</v>
      </c>
      <c r="DE28" s="622"/>
      <c r="DF28" s="622"/>
      <c r="DG28" s="622"/>
      <c r="DH28" s="622"/>
      <c r="DI28" s="622"/>
      <c r="DJ28" s="622"/>
      <c r="DK28" s="623"/>
      <c r="DL28" s="627">
        <v>1928523</v>
      </c>
      <c r="DM28" s="622"/>
      <c r="DN28" s="622"/>
      <c r="DO28" s="622"/>
      <c r="DP28" s="622"/>
      <c r="DQ28" s="622"/>
      <c r="DR28" s="622"/>
      <c r="DS28" s="622"/>
      <c r="DT28" s="622"/>
      <c r="DU28" s="622"/>
      <c r="DV28" s="623"/>
      <c r="DW28" s="624">
        <v>11.1</v>
      </c>
      <c r="DX28" s="636"/>
      <c r="DY28" s="636"/>
      <c r="DZ28" s="636"/>
      <c r="EA28" s="636"/>
      <c r="EB28" s="636"/>
      <c r="EC28" s="648"/>
    </row>
    <row r="29" spans="2:133" ht="11.25" customHeight="1" x14ac:dyDescent="0.15">
      <c r="B29" s="618" t="s">
        <v>292</v>
      </c>
      <c r="C29" s="619"/>
      <c r="D29" s="619"/>
      <c r="E29" s="619"/>
      <c r="F29" s="619"/>
      <c r="G29" s="619"/>
      <c r="H29" s="619"/>
      <c r="I29" s="619"/>
      <c r="J29" s="619"/>
      <c r="K29" s="619"/>
      <c r="L29" s="619"/>
      <c r="M29" s="619"/>
      <c r="N29" s="619"/>
      <c r="O29" s="619"/>
      <c r="P29" s="619"/>
      <c r="Q29" s="620"/>
      <c r="R29" s="621">
        <v>72522</v>
      </c>
      <c r="S29" s="622"/>
      <c r="T29" s="622"/>
      <c r="U29" s="622"/>
      <c r="V29" s="622"/>
      <c r="W29" s="622"/>
      <c r="X29" s="622"/>
      <c r="Y29" s="623"/>
      <c r="Z29" s="659">
        <v>0.2</v>
      </c>
      <c r="AA29" s="659"/>
      <c r="AB29" s="659"/>
      <c r="AC29" s="659"/>
      <c r="AD29" s="660">
        <v>15138</v>
      </c>
      <c r="AE29" s="660"/>
      <c r="AF29" s="660"/>
      <c r="AG29" s="660"/>
      <c r="AH29" s="660"/>
      <c r="AI29" s="660"/>
      <c r="AJ29" s="660"/>
      <c r="AK29" s="660"/>
      <c r="AL29" s="624">
        <v>0.1</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1928523</v>
      </c>
      <c r="CS29" s="634"/>
      <c r="CT29" s="634"/>
      <c r="CU29" s="634"/>
      <c r="CV29" s="634"/>
      <c r="CW29" s="634"/>
      <c r="CX29" s="634"/>
      <c r="CY29" s="635"/>
      <c r="CZ29" s="624">
        <v>6.3</v>
      </c>
      <c r="DA29" s="636"/>
      <c r="DB29" s="636"/>
      <c r="DC29" s="637"/>
      <c r="DD29" s="627">
        <v>1928523</v>
      </c>
      <c r="DE29" s="634"/>
      <c r="DF29" s="634"/>
      <c r="DG29" s="634"/>
      <c r="DH29" s="634"/>
      <c r="DI29" s="634"/>
      <c r="DJ29" s="634"/>
      <c r="DK29" s="635"/>
      <c r="DL29" s="627">
        <v>1928523</v>
      </c>
      <c r="DM29" s="634"/>
      <c r="DN29" s="634"/>
      <c r="DO29" s="634"/>
      <c r="DP29" s="634"/>
      <c r="DQ29" s="634"/>
      <c r="DR29" s="634"/>
      <c r="DS29" s="634"/>
      <c r="DT29" s="634"/>
      <c r="DU29" s="634"/>
      <c r="DV29" s="635"/>
      <c r="DW29" s="624">
        <v>11.1</v>
      </c>
      <c r="DX29" s="636"/>
      <c r="DY29" s="636"/>
      <c r="DZ29" s="636"/>
      <c r="EA29" s="636"/>
      <c r="EB29" s="636"/>
      <c r="EC29" s="648"/>
    </row>
    <row r="30" spans="2:133" ht="11.25" customHeight="1" x14ac:dyDescent="0.15">
      <c r="B30" s="618" t="s">
        <v>294</v>
      </c>
      <c r="C30" s="619"/>
      <c r="D30" s="619"/>
      <c r="E30" s="619"/>
      <c r="F30" s="619"/>
      <c r="G30" s="619"/>
      <c r="H30" s="619"/>
      <c r="I30" s="619"/>
      <c r="J30" s="619"/>
      <c r="K30" s="619"/>
      <c r="L30" s="619"/>
      <c r="M30" s="619"/>
      <c r="N30" s="619"/>
      <c r="O30" s="619"/>
      <c r="P30" s="619"/>
      <c r="Q30" s="620"/>
      <c r="R30" s="621">
        <v>7252916</v>
      </c>
      <c r="S30" s="622"/>
      <c r="T30" s="622"/>
      <c r="U30" s="622"/>
      <c r="V30" s="622"/>
      <c r="W30" s="622"/>
      <c r="X30" s="622"/>
      <c r="Y30" s="623"/>
      <c r="Z30" s="659">
        <v>21.9</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6"/>
      <c r="BI30" s="696"/>
      <c r="BJ30" s="696"/>
      <c r="BK30" s="696"/>
      <c r="BL30" s="696"/>
      <c r="BM30" s="696"/>
      <c r="BN30" s="696"/>
      <c r="BO30" s="696"/>
      <c r="BP30" s="696"/>
      <c r="BQ30" s="697"/>
      <c r="BR30" s="673" t="s">
        <v>296</v>
      </c>
      <c r="BS30" s="696"/>
      <c r="BT30" s="696"/>
      <c r="BU30" s="696"/>
      <c r="BV30" s="696"/>
      <c r="BW30" s="696"/>
      <c r="BX30" s="696"/>
      <c r="BY30" s="696"/>
      <c r="BZ30" s="696"/>
      <c r="CA30" s="696"/>
      <c r="CB30" s="697"/>
      <c r="CD30" s="642"/>
      <c r="CE30" s="643"/>
      <c r="CF30" s="618" t="s">
        <v>297</v>
      </c>
      <c r="CG30" s="619"/>
      <c r="CH30" s="619"/>
      <c r="CI30" s="619"/>
      <c r="CJ30" s="619"/>
      <c r="CK30" s="619"/>
      <c r="CL30" s="619"/>
      <c r="CM30" s="619"/>
      <c r="CN30" s="619"/>
      <c r="CO30" s="619"/>
      <c r="CP30" s="619"/>
      <c r="CQ30" s="620"/>
      <c r="CR30" s="621">
        <v>1849169</v>
      </c>
      <c r="CS30" s="622"/>
      <c r="CT30" s="622"/>
      <c r="CU30" s="622"/>
      <c r="CV30" s="622"/>
      <c r="CW30" s="622"/>
      <c r="CX30" s="622"/>
      <c r="CY30" s="623"/>
      <c r="CZ30" s="624">
        <v>6</v>
      </c>
      <c r="DA30" s="636"/>
      <c r="DB30" s="636"/>
      <c r="DC30" s="637"/>
      <c r="DD30" s="627">
        <v>1849169</v>
      </c>
      <c r="DE30" s="622"/>
      <c r="DF30" s="622"/>
      <c r="DG30" s="622"/>
      <c r="DH30" s="622"/>
      <c r="DI30" s="622"/>
      <c r="DJ30" s="622"/>
      <c r="DK30" s="623"/>
      <c r="DL30" s="627">
        <v>1849169</v>
      </c>
      <c r="DM30" s="622"/>
      <c r="DN30" s="622"/>
      <c r="DO30" s="622"/>
      <c r="DP30" s="622"/>
      <c r="DQ30" s="622"/>
      <c r="DR30" s="622"/>
      <c r="DS30" s="622"/>
      <c r="DT30" s="622"/>
      <c r="DU30" s="622"/>
      <c r="DV30" s="623"/>
      <c r="DW30" s="624">
        <v>10.7</v>
      </c>
      <c r="DX30" s="636"/>
      <c r="DY30" s="636"/>
      <c r="DZ30" s="636"/>
      <c r="EA30" s="636"/>
      <c r="EB30" s="636"/>
      <c r="EC30" s="648"/>
    </row>
    <row r="31" spans="2:133" ht="11.25" customHeight="1" x14ac:dyDescent="0.15">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299</v>
      </c>
      <c r="AQ31" s="692"/>
      <c r="AR31" s="692"/>
      <c r="AS31" s="692"/>
      <c r="AT31" s="693" t="s">
        <v>300</v>
      </c>
      <c r="AU31" s="206"/>
      <c r="AV31" s="206"/>
      <c r="AW31" s="206"/>
      <c r="AX31" s="679" t="s">
        <v>178</v>
      </c>
      <c r="AY31" s="680"/>
      <c r="AZ31" s="680"/>
      <c r="BA31" s="680"/>
      <c r="BB31" s="680"/>
      <c r="BC31" s="680"/>
      <c r="BD31" s="680"/>
      <c r="BE31" s="680"/>
      <c r="BF31" s="681"/>
      <c r="BG31" s="683">
        <v>99.4</v>
      </c>
      <c r="BH31" s="684"/>
      <c r="BI31" s="684"/>
      <c r="BJ31" s="684"/>
      <c r="BK31" s="684"/>
      <c r="BL31" s="684"/>
      <c r="BM31" s="685">
        <v>98.7</v>
      </c>
      <c r="BN31" s="684"/>
      <c r="BO31" s="684"/>
      <c r="BP31" s="684"/>
      <c r="BQ31" s="686"/>
      <c r="BR31" s="683">
        <v>99.3</v>
      </c>
      <c r="BS31" s="684"/>
      <c r="BT31" s="684"/>
      <c r="BU31" s="684"/>
      <c r="BV31" s="684"/>
      <c r="BW31" s="684"/>
      <c r="BX31" s="685">
        <v>98.4</v>
      </c>
      <c r="BY31" s="684"/>
      <c r="BZ31" s="684"/>
      <c r="CA31" s="684"/>
      <c r="CB31" s="686"/>
      <c r="CD31" s="642"/>
      <c r="CE31" s="643"/>
      <c r="CF31" s="618" t="s">
        <v>301</v>
      </c>
      <c r="CG31" s="619"/>
      <c r="CH31" s="619"/>
      <c r="CI31" s="619"/>
      <c r="CJ31" s="619"/>
      <c r="CK31" s="619"/>
      <c r="CL31" s="619"/>
      <c r="CM31" s="619"/>
      <c r="CN31" s="619"/>
      <c r="CO31" s="619"/>
      <c r="CP31" s="619"/>
      <c r="CQ31" s="620"/>
      <c r="CR31" s="621">
        <v>79354</v>
      </c>
      <c r="CS31" s="634"/>
      <c r="CT31" s="634"/>
      <c r="CU31" s="634"/>
      <c r="CV31" s="634"/>
      <c r="CW31" s="634"/>
      <c r="CX31" s="634"/>
      <c r="CY31" s="635"/>
      <c r="CZ31" s="624">
        <v>0.3</v>
      </c>
      <c r="DA31" s="636"/>
      <c r="DB31" s="636"/>
      <c r="DC31" s="637"/>
      <c r="DD31" s="627">
        <v>79354</v>
      </c>
      <c r="DE31" s="634"/>
      <c r="DF31" s="634"/>
      <c r="DG31" s="634"/>
      <c r="DH31" s="634"/>
      <c r="DI31" s="634"/>
      <c r="DJ31" s="634"/>
      <c r="DK31" s="635"/>
      <c r="DL31" s="627">
        <v>79354</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302</v>
      </c>
      <c r="C32" s="619"/>
      <c r="D32" s="619"/>
      <c r="E32" s="619"/>
      <c r="F32" s="619"/>
      <c r="G32" s="619"/>
      <c r="H32" s="619"/>
      <c r="I32" s="619"/>
      <c r="J32" s="619"/>
      <c r="K32" s="619"/>
      <c r="L32" s="619"/>
      <c r="M32" s="619"/>
      <c r="N32" s="619"/>
      <c r="O32" s="619"/>
      <c r="P32" s="619"/>
      <c r="Q32" s="620"/>
      <c r="R32" s="621">
        <v>1981666</v>
      </c>
      <c r="S32" s="622"/>
      <c r="T32" s="622"/>
      <c r="U32" s="622"/>
      <c r="V32" s="622"/>
      <c r="W32" s="622"/>
      <c r="X32" s="622"/>
      <c r="Y32" s="623"/>
      <c r="Z32" s="659">
        <v>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303</v>
      </c>
      <c r="AX32" s="618" t="s">
        <v>304</v>
      </c>
      <c r="AY32" s="619"/>
      <c r="AZ32" s="619"/>
      <c r="BA32" s="619"/>
      <c r="BB32" s="619"/>
      <c r="BC32" s="619"/>
      <c r="BD32" s="619"/>
      <c r="BE32" s="619"/>
      <c r="BF32" s="620"/>
      <c r="BG32" s="687">
        <v>99.1</v>
      </c>
      <c r="BH32" s="634"/>
      <c r="BI32" s="634"/>
      <c r="BJ32" s="634"/>
      <c r="BK32" s="634"/>
      <c r="BL32" s="634"/>
      <c r="BM32" s="625">
        <v>98</v>
      </c>
      <c r="BN32" s="634"/>
      <c r="BO32" s="634"/>
      <c r="BP32" s="634"/>
      <c r="BQ32" s="657"/>
      <c r="BR32" s="687">
        <v>98.9</v>
      </c>
      <c r="BS32" s="634"/>
      <c r="BT32" s="634"/>
      <c r="BU32" s="634"/>
      <c r="BV32" s="634"/>
      <c r="BW32" s="634"/>
      <c r="BX32" s="625">
        <v>97.7</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306</v>
      </c>
      <c r="C33" s="619"/>
      <c r="D33" s="619"/>
      <c r="E33" s="619"/>
      <c r="F33" s="619"/>
      <c r="G33" s="619"/>
      <c r="H33" s="619"/>
      <c r="I33" s="619"/>
      <c r="J33" s="619"/>
      <c r="K33" s="619"/>
      <c r="L33" s="619"/>
      <c r="M33" s="619"/>
      <c r="N33" s="619"/>
      <c r="O33" s="619"/>
      <c r="P33" s="619"/>
      <c r="Q33" s="620"/>
      <c r="R33" s="621">
        <v>112099</v>
      </c>
      <c r="S33" s="622"/>
      <c r="T33" s="622"/>
      <c r="U33" s="622"/>
      <c r="V33" s="622"/>
      <c r="W33" s="622"/>
      <c r="X33" s="622"/>
      <c r="Y33" s="623"/>
      <c r="Z33" s="659">
        <v>0.3</v>
      </c>
      <c r="AA33" s="659"/>
      <c r="AB33" s="659"/>
      <c r="AC33" s="659"/>
      <c r="AD33" s="660">
        <v>81436</v>
      </c>
      <c r="AE33" s="660"/>
      <c r="AF33" s="660"/>
      <c r="AG33" s="660"/>
      <c r="AH33" s="660"/>
      <c r="AI33" s="660"/>
      <c r="AJ33" s="660"/>
      <c r="AK33" s="660"/>
      <c r="AL33" s="624">
        <v>0.5</v>
      </c>
      <c r="AM33" s="625"/>
      <c r="AN33" s="625"/>
      <c r="AO33" s="661"/>
      <c r="AP33" s="664"/>
      <c r="AQ33" s="665"/>
      <c r="AR33" s="665"/>
      <c r="AS33" s="665"/>
      <c r="AT33" s="695"/>
      <c r="AU33" s="207"/>
      <c r="AV33" s="207"/>
      <c r="AW33" s="207"/>
      <c r="AX33" s="602" t="s">
        <v>307</v>
      </c>
      <c r="AY33" s="603"/>
      <c r="AZ33" s="603"/>
      <c r="BA33" s="603"/>
      <c r="BB33" s="603"/>
      <c r="BC33" s="603"/>
      <c r="BD33" s="603"/>
      <c r="BE33" s="603"/>
      <c r="BF33" s="604"/>
      <c r="BG33" s="682">
        <v>99.7</v>
      </c>
      <c r="BH33" s="606"/>
      <c r="BI33" s="606"/>
      <c r="BJ33" s="606"/>
      <c r="BK33" s="606"/>
      <c r="BL33" s="606"/>
      <c r="BM33" s="652">
        <v>99.2</v>
      </c>
      <c r="BN33" s="606"/>
      <c r="BO33" s="606"/>
      <c r="BP33" s="606"/>
      <c r="BQ33" s="669"/>
      <c r="BR33" s="682">
        <v>99.6</v>
      </c>
      <c r="BS33" s="606"/>
      <c r="BT33" s="606"/>
      <c r="BU33" s="606"/>
      <c r="BV33" s="606"/>
      <c r="BW33" s="606"/>
      <c r="BX33" s="652">
        <v>99.1</v>
      </c>
      <c r="BY33" s="606"/>
      <c r="BZ33" s="606"/>
      <c r="CA33" s="606"/>
      <c r="CB33" s="669"/>
      <c r="CD33" s="618" t="s">
        <v>308</v>
      </c>
      <c r="CE33" s="619"/>
      <c r="CF33" s="619"/>
      <c r="CG33" s="619"/>
      <c r="CH33" s="619"/>
      <c r="CI33" s="619"/>
      <c r="CJ33" s="619"/>
      <c r="CK33" s="619"/>
      <c r="CL33" s="619"/>
      <c r="CM33" s="619"/>
      <c r="CN33" s="619"/>
      <c r="CO33" s="619"/>
      <c r="CP33" s="619"/>
      <c r="CQ33" s="620"/>
      <c r="CR33" s="621">
        <v>10617875</v>
      </c>
      <c r="CS33" s="634"/>
      <c r="CT33" s="634"/>
      <c r="CU33" s="634"/>
      <c r="CV33" s="634"/>
      <c r="CW33" s="634"/>
      <c r="CX33" s="634"/>
      <c r="CY33" s="635"/>
      <c r="CZ33" s="624">
        <v>34.5</v>
      </c>
      <c r="DA33" s="636"/>
      <c r="DB33" s="636"/>
      <c r="DC33" s="637"/>
      <c r="DD33" s="627">
        <v>9195239</v>
      </c>
      <c r="DE33" s="634"/>
      <c r="DF33" s="634"/>
      <c r="DG33" s="634"/>
      <c r="DH33" s="634"/>
      <c r="DI33" s="634"/>
      <c r="DJ33" s="634"/>
      <c r="DK33" s="635"/>
      <c r="DL33" s="627">
        <v>6713531</v>
      </c>
      <c r="DM33" s="634"/>
      <c r="DN33" s="634"/>
      <c r="DO33" s="634"/>
      <c r="DP33" s="634"/>
      <c r="DQ33" s="634"/>
      <c r="DR33" s="634"/>
      <c r="DS33" s="634"/>
      <c r="DT33" s="634"/>
      <c r="DU33" s="634"/>
      <c r="DV33" s="635"/>
      <c r="DW33" s="624">
        <v>38.799999999999997</v>
      </c>
      <c r="DX33" s="636"/>
      <c r="DY33" s="636"/>
      <c r="DZ33" s="636"/>
      <c r="EA33" s="636"/>
      <c r="EB33" s="636"/>
      <c r="EC33" s="648"/>
    </row>
    <row r="34" spans="2:133" ht="11.25" customHeight="1" x14ac:dyDescent="0.15">
      <c r="B34" s="618" t="s">
        <v>309</v>
      </c>
      <c r="C34" s="619"/>
      <c r="D34" s="619"/>
      <c r="E34" s="619"/>
      <c r="F34" s="619"/>
      <c r="G34" s="619"/>
      <c r="H34" s="619"/>
      <c r="I34" s="619"/>
      <c r="J34" s="619"/>
      <c r="K34" s="619"/>
      <c r="L34" s="619"/>
      <c r="M34" s="619"/>
      <c r="N34" s="619"/>
      <c r="O34" s="619"/>
      <c r="P34" s="619"/>
      <c r="Q34" s="620"/>
      <c r="R34" s="621">
        <v>17304</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3643938</v>
      </c>
      <c r="CS34" s="622"/>
      <c r="CT34" s="622"/>
      <c r="CU34" s="622"/>
      <c r="CV34" s="622"/>
      <c r="CW34" s="622"/>
      <c r="CX34" s="622"/>
      <c r="CY34" s="623"/>
      <c r="CZ34" s="624">
        <v>11.8</v>
      </c>
      <c r="DA34" s="636"/>
      <c r="DB34" s="636"/>
      <c r="DC34" s="637"/>
      <c r="DD34" s="627">
        <v>3060269</v>
      </c>
      <c r="DE34" s="622"/>
      <c r="DF34" s="622"/>
      <c r="DG34" s="622"/>
      <c r="DH34" s="622"/>
      <c r="DI34" s="622"/>
      <c r="DJ34" s="622"/>
      <c r="DK34" s="623"/>
      <c r="DL34" s="627">
        <v>2746633</v>
      </c>
      <c r="DM34" s="622"/>
      <c r="DN34" s="622"/>
      <c r="DO34" s="622"/>
      <c r="DP34" s="622"/>
      <c r="DQ34" s="622"/>
      <c r="DR34" s="622"/>
      <c r="DS34" s="622"/>
      <c r="DT34" s="622"/>
      <c r="DU34" s="622"/>
      <c r="DV34" s="623"/>
      <c r="DW34" s="624">
        <v>15.9</v>
      </c>
      <c r="DX34" s="636"/>
      <c r="DY34" s="636"/>
      <c r="DZ34" s="636"/>
      <c r="EA34" s="636"/>
      <c r="EB34" s="636"/>
      <c r="EC34" s="648"/>
    </row>
    <row r="35" spans="2:133" ht="11.25" customHeight="1" x14ac:dyDescent="0.15">
      <c r="B35" s="618" t="s">
        <v>311</v>
      </c>
      <c r="C35" s="619"/>
      <c r="D35" s="619"/>
      <c r="E35" s="619"/>
      <c r="F35" s="619"/>
      <c r="G35" s="619"/>
      <c r="H35" s="619"/>
      <c r="I35" s="619"/>
      <c r="J35" s="619"/>
      <c r="K35" s="619"/>
      <c r="L35" s="619"/>
      <c r="M35" s="619"/>
      <c r="N35" s="619"/>
      <c r="O35" s="619"/>
      <c r="P35" s="619"/>
      <c r="Q35" s="620"/>
      <c r="R35" s="621">
        <v>432491</v>
      </c>
      <c r="S35" s="622"/>
      <c r="T35" s="622"/>
      <c r="U35" s="622"/>
      <c r="V35" s="622"/>
      <c r="W35" s="622"/>
      <c r="X35" s="622"/>
      <c r="Y35" s="623"/>
      <c r="Z35" s="659">
        <v>1.3</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44712</v>
      </c>
      <c r="CS35" s="634"/>
      <c r="CT35" s="634"/>
      <c r="CU35" s="634"/>
      <c r="CV35" s="634"/>
      <c r="CW35" s="634"/>
      <c r="CX35" s="634"/>
      <c r="CY35" s="635"/>
      <c r="CZ35" s="624">
        <v>0.1</v>
      </c>
      <c r="DA35" s="636"/>
      <c r="DB35" s="636"/>
      <c r="DC35" s="637"/>
      <c r="DD35" s="627">
        <v>40839</v>
      </c>
      <c r="DE35" s="634"/>
      <c r="DF35" s="634"/>
      <c r="DG35" s="634"/>
      <c r="DH35" s="634"/>
      <c r="DI35" s="634"/>
      <c r="DJ35" s="634"/>
      <c r="DK35" s="635"/>
      <c r="DL35" s="627">
        <v>40839</v>
      </c>
      <c r="DM35" s="634"/>
      <c r="DN35" s="634"/>
      <c r="DO35" s="634"/>
      <c r="DP35" s="634"/>
      <c r="DQ35" s="634"/>
      <c r="DR35" s="634"/>
      <c r="DS35" s="634"/>
      <c r="DT35" s="634"/>
      <c r="DU35" s="634"/>
      <c r="DV35" s="635"/>
      <c r="DW35" s="624">
        <v>0.2</v>
      </c>
      <c r="DX35" s="636"/>
      <c r="DY35" s="636"/>
      <c r="DZ35" s="636"/>
      <c r="EA35" s="636"/>
      <c r="EB35" s="636"/>
      <c r="EC35" s="648"/>
    </row>
    <row r="36" spans="2:133" ht="11.25" customHeight="1" x14ac:dyDescent="0.15">
      <c r="B36" s="618" t="s">
        <v>315</v>
      </c>
      <c r="C36" s="619"/>
      <c r="D36" s="619"/>
      <c r="E36" s="619"/>
      <c r="F36" s="619"/>
      <c r="G36" s="619"/>
      <c r="H36" s="619"/>
      <c r="I36" s="619"/>
      <c r="J36" s="619"/>
      <c r="K36" s="619"/>
      <c r="L36" s="619"/>
      <c r="M36" s="619"/>
      <c r="N36" s="619"/>
      <c r="O36" s="619"/>
      <c r="P36" s="619"/>
      <c r="Q36" s="620"/>
      <c r="R36" s="621">
        <v>2487633</v>
      </c>
      <c r="S36" s="622"/>
      <c r="T36" s="622"/>
      <c r="U36" s="622"/>
      <c r="V36" s="622"/>
      <c r="W36" s="622"/>
      <c r="X36" s="622"/>
      <c r="Y36" s="623"/>
      <c r="Z36" s="659">
        <v>7.5</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3515010</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90181</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3309878</v>
      </c>
      <c r="CS36" s="622"/>
      <c r="CT36" s="622"/>
      <c r="CU36" s="622"/>
      <c r="CV36" s="622"/>
      <c r="CW36" s="622"/>
      <c r="CX36" s="622"/>
      <c r="CY36" s="623"/>
      <c r="CZ36" s="624">
        <v>10.8</v>
      </c>
      <c r="DA36" s="636"/>
      <c r="DB36" s="636"/>
      <c r="DC36" s="637"/>
      <c r="DD36" s="627">
        <v>3136246</v>
      </c>
      <c r="DE36" s="622"/>
      <c r="DF36" s="622"/>
      <c r="DG36" s="622"/>
      <c r="DH36" s="622"/>
      <c r="DI36" s="622"/>
      <c r="DJ36" s="622"/>
      <c r="DK36" s="623"/>
      <c r="DL36" s="627">
        <v>2139713</v>
      </c>
      <c r="DM36" s="622"/>
      <c r="DN36" s="622"/>
      <c r="DO36" s="622"/>
      <c r="DP36" s="622"/>
      <c r="DQ36" s="622"/>
      <c r="DR36" s="622"/>
      <c r="DS36" s="622"/>
      <c r="DT36" s="622"/>
      <c r="DU36" s="622"/>
      <c r="DV36" s="623"/>
      <c r="DW36" s="624">
        <v>12.4</v>
      </c>
      <c r="DX36" s="636"/>
      <c r="DY36" s="636"/>
      <c r="DZ36" s="636"/>
      <c r="EA36" s="636"/>
      <c r="EB36" s="636"/>
      <c r="EC36" s="648"/>
    </row>
    <row r="37" spans="2:133" ht="11.25" customHeight="1" x14ac:dyDescent="0.15">
      <c r="B37" s="618" t="s">
        <v>319</v>
      </c>
      <c r="C37" s="619"/>
      <c r="D37" s="619"/>
      <c r="E37" s="619"/>
      <c r="F37" s="619"/>
      <c r="G37" s="619"/>
      <c r="H37" s="619"/>
      <c r="I37" s="619"/>
      <c r="J37" s="619"/>
      <c r="K37" s="619"/>
      <c r="L37" s="619"/>
      <c r="M37" s="619"/>
      <c r="N37" s="619"/>
      <c r="O37" s="619"/>
      <c r="P37" s="619"/>
      <c r="Q37" s="620"/>
      <c r="R37" s="621">
        <v>1156540</v>
      </c>
      <c r="S37" s="622"/>
      <c r="T37" s="622"/>
      <c r="U37" s="622"/>
      <c r="V37" s="622"/>
      <c r="W37" s="622"/>
      <c r="X37" s="622"/>
      <c r="Y37" s="623"/>
      <c r="Z37" s="659">
        <v>3.5</v>
      </c>
      <c r="AA37" s="659"/>
      <c r="AB37" s="659"/>
      <c r="AC37" s="659"/>
      <c r="AD37" s="660">
        <v>8382</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565060</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-13666</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686536</v>
      </c>
      <c r="CS37" s="634"/>
      <c r="CT37" s="634"/>
      <c r="CU37" s="634"/>
      <c r="CV37" s="634"/>
      <c r="CW37" s="634"/>
      <c r="CX37" s="634"/>
      <c r="CY37" s="635"/>
      <c r="CZ37" s="624">
        <v>2.2000000000000002</v>
      </c>
      <c r="DA37" s="636"/>
      <c r="DB37" s="636"/>
      <c r="DC37" s="637"/>
      <c r="DD37" s="627">
        <v>686536</v>
      </c>
      <c r="DE37" s="634"/>
      <c r="DF37" s="634"/>
      <c r="DG37" s="634"/>
      <c r="DH37" s="634"/>
      <c r="DI37" s="634"/>
      <c r="DJ37" s="634"/>
      <c r="DK37" s="635"/>
      <c r="DL37" s="627">
        <v>555286</v>
      </c>
      <c r="DM37" s="634"/>
      <c r="DN37" s="634"/>
      <c r="DO37" s="634"/>
      <c r="DP37" s="634"/>
      <c r="DQ37" s="634"/>
      <c r="DR37" s="634"/>
      <c r="DS37" s="634"/>
      <c r="DT37" s="634"/>
      <c r="DU37" s="634"/>
      <c r="DV37" s="635"/>
      <c r="DW37" s="624">
        <v>3.2</v>
      </c>
      <c r="DX37" s="636"/>
      <c r="DY37" s="636"/>
      <c r="DZ37" s="636"/>
      <c r="EA37" s="636"/>
      <c r="EB37" s="636"/>
      <c r="EC37" s="648"/>
    </row>
    <row r="38" spans="2:133" ht="11.25" customHeight="1" x14ac:dyDescent="0.15">
      <c r="B38" s="618" t="s">
        <v>323</v>
      </c>
      <c r="C38" s="619"/>
      <c r="D38" s="619"/>
      <c r="E38" s="619"/>
      <c r="F38" s="619"/>
      <c r="G38" s="619"/>
      <c r="H38" s="619"/>
      <c r="I38" s="619"/>
      <c r="J38" s="619"/>
      <c r="K38" s="619"/>
      <c r="L38" s="619"/>
      <c r="M38" s="619"/>
      <c r="N38" s="619"/>
      <c r="O38" s="619"/>
      <c r="P38" s="619"/>
      <c r="Q38" s="620"/>
      <c r="R38" s="621">
        <v>902000</v>
      </c>
      <c r="S38" s="622"/>
      <c r="T38" s="622"/>
      <c r="U38" s="622"/>
      <c r="V38" s="622"/>
      <c r="W38" s="622"/>
      <c r="X38" s="622"/>
      <c r="Y38" s="623"/>
      <c r="Z38" s="659">
        <v>2.7</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507587</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11423</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2424959</v>
      </c>
      <c r="CS38" s="622"/>
      <c r="CT38" s="622"/>
      <c r="CU38" s="622"/>
      <c r="CV38" s="622"/>
      <c r="CW38" s="622"/>
      <c r="CX38" s="622"/>
      <c r="CY38" s="623"/>
      <c r="CZ38" s="624">
        <v>7.9</v>
      </c>
      <c r="DA38" s="636"/>
      <c r="DB38" s="636"/>
      <c r="DC38" s="637"/>
      <c r="DD38" s="627">
        <v>1947656</v>
      </c>
      <c r="DE38" s="622"/>
      <c r="DF38" s="622"/>
      <c r="DG38" s="622"/>
      <c r="DH38" s="622"/>
      <c r="DI38" s="622"/>
      <c r="DJ38" s="622"/>
      <c r="DK38" s="623"/>
      <c r="DL38" s="627">
        <v>1786346</v>
      </c>
      <c r="DM38" s="622"/>
      <c r="DN38" s="622"/>
      <c r="DO38" s="622"/>
      <c r="DP38" s="622"/>
      <c r="DQ38" s="622"/>
      <c r="DR38" s="622"/>
      <c r="DS38" s="622"/>
      <c r="DT38" s="622"/>
      <c r="DU38" s="622"/>
      <c r="DV38" s="623"/>
      <c r="DW38" s="624">
        <v>10.3</v>
      </c>
      <c r="DX38" s="636"/>
      <c r="DY38" s="636"/>
      <c r="DZ38" s="636"/>
      <c r="EA38" s="636"/>
      <c r="EB38" s="636"/>
      <c r="EC38" s="648"/>
    </row>
    <row r="39" spans="2:133" ht="11.25" customHeight="1" x14ac:dyDescent="0.15">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v>17404</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15739</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1048688</v>
      </c>
      <c r="CS39" s="634"/>
      <c r="CT39" s="634"/>
      <c r="CU39" s="634"/>
      <c r="CV39" s="634"/>
      <c r="CW39" s="634"/>
      <c r="CX39" s="634"/>
      <c r="CY39" s="635"/>
      <c r="CZ39" s="624">
        <v>3.4</v>
      </c>
      <c r="DA39" s="636"/>
      <c r="DB39" s="636"/>
      <c r="DC39" s="637"/>
      <c r="DD39" s="627">
        <v>1008300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331</v>
      </c>
      <c r="C40" s="619"/>
      <c r="D40" s="619"/>
      <c r="E40" s="619"/>
      <c r="F40" s="619"/>
      <c r="G40" s="619"/>
      <c r="H40" s="619"/>
      <c r="I40" s="619"/>
      <c r="J40" s="619"/>
      <c r="K40" s="619"/>
      <c r="L40" s="619"/>
      <c r="M40" s="619"/>
      <c r="N40" s="619"/>
      <c r="O40" s="619"/>
      <c r="P40" s="619"/>
      <c r="Q40" s="620"/>
      <c r="R40" s="621">
        <v>85700</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108</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145700</v>
      </c>
      <c r="CS40" s="622"/>
      <c r="CT40" s="622"/>
      <c r="CU40" s="622"/>
      <c r="CV40" s="622"/>
      <c r="CW40" s="622"/>
      <c r="CX40" s="622"/>
      <c r="CY40" s="623"/>
      <c r="CZ40" s="624">
        <v>0.5</v>
      </c>
      <c r="DA40" s="636"/>
      <c r="DB40" s="636"/>
      <c r="DC40" s="637"/>
      <c r="DD40" s="627">
        <v>1929</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336</v>
      </c>
      <c r="C41" s="603"/>
      <c r="D41" s="603"/>
      <c r="E41" s="603"/>
      <c r="F41" s="603"/>
      <c r="G41" s="603"/>
      <c r="H41" s="603"/>
      <c r="I41" s="603"/>
      <c r="J41" s="603"/>
      <c r="K41" s="603"/>
      <c r="L41" s="603"/>
      <c r="M41" s="603"/>
      <c r="N41" s="603"/>
      <c r="O41" s="603"/>
      <c r="P41" s="603"/>
      <c r="Q41" s="604"/>
      <c r="R41" s="605">
        <v>33161723</v>
      </c>
      <c r="S41" s="646"/>
      <c r="T41" s="646"/>
      <c r="U41" s="646"/>
      <c r="V41" s="646"/>
      <c r="W41" s="646"/>
      <c r="X41" s="646"/>
      <c r="Y41" s="649"/>
      <c r="Z41" s="650">
        <v>100</v>
      </c>
      <c r="AA41" s="650"/>
      <c r="AB41" s="650"/>
      <c r="AC41" s="650"/>
      <c r="AD41" s="651">
        <v>17218556</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682607</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1</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340</v>
      </c>
      <c r="AR42" s="667"/>
      <c r="AS42" s="667"/>
      <c r="AT42" s="667"/>
      <c r="AU42" s="667"/>
      <c r="AV42" s="667"/>
      <c r="AW42" s="667"/>
      <c r="AX42" s="667"/>
      <c r="AY42" s="668"/>
      <c r="AZ42" s="605">
        <v>1742352</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275</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3048586</v>
      </c>
      <c r="CS42" s="634"/>
      <c r="CT42" s="634"/>
      <c r="CU42" s="634"/>
      <c r="CV42" s="634"/>
      <c r="CW42" s="634"/>
      <c r="CX42" s="634"/>
      <c r="CY42" s="635"/>
      <c r="CZ42" s="624">
        <v>9.9</v>
      </c>
      <c r="DA42" s="636"/>
      <c r="DB42" s="636"/>
      <c r="DC42" s="637"/>
      <c r="DD42" s="627">
        <v>719084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343</v>
      </c>
      <c r="CD43" s="618" t="s">
        <v>344</v>
      </c>
      <c r="CE43" s="619"/>
      <c r="CF43" s="619"/>
      <c r="CG43" s="619"/>
      <c r="CH43" s="619"/>
      <c r="CI43" s="619"/>
      <c r="CJ43" s="619"/>
      <c r="CK43" s="619"/>
      <c r="CL43" s="619"/>
      <c r="CM43" s="619"/>
      <c r="CN43" s="619"/>
      <c r="CO43" s="619"/>
      <c r="CP43" s="619"/>
      <c r="CQ43" s="620"/>
      <c r="CR43" s="621">
        <v>55548</v>
      </c>
      <c r="CS43" s="634"/>
      <c r="CT43" s="634"/>
      <c r="CU43" s="634"/>
      <c r="CV43" s="634"/>
      <c r="CW43" s="634"/>
      <c r="CX43" s="634"/>
      <c r="CY43" s="635"/>
      <c r="CZ43" s="624">
        <v>0.2</v>
      </c>
      <c r="DA43" s="636"/>
      <c r="DB43" s="636"/>
      <c r="DC43" s="637"/>
      <c r="DD43" s="627">
        <v>54096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3048586</v>
      </c>
      <c r="CS44" s="622"/>
      <c r="CT44" s="622"/>
      <c r="CU44" s="622"/>
      <c r="CV44" s="622"/>
      <c r="CW44" s="622"/>
      <c r="CX44" s="622"/>
      <c r="CY44" s="623"/>
      <c r="CZ44" s="624">
        <v>9.9</v>
      </c>
      <c r="DA44" s="625"/>
      <c r="DB44" s="625"/>
      <c r="DC44" s="626"/>
      <c r="DD44" s="627">
        <v>719084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1438892</v>
      </c>
      <c r="CS45" s="634"/>
      <c r="CT45" s="634"/>
      <c r="CU45" s="634"/>
      <c r="CV45" s="634"/>
      <c r="CW45" s="634"/>
      <c r="CX45" s="634"/>
      <c r="CY45" s="635"/>
      <c r="CZ45" s="624">
        <v>4.7</v>
      </c>
      <c r="DA45" s="636"/>
      <c r="DB45" s="636"/>
      <c r="DC45" s="637"/>
      <c r="DD45" s="627">
        <v>46125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349</v>
      </c>
      <c r="CG46" s="619"/>
      <c r="CH46" s="619"/>
      <c r="CI46" s="619"/>
      <c r="CJ46" s="619"/>
      <c r="CK46" s="619"/>
      <c r="CL46" s="619"/>
      <c r="CM46" s="619"/>
      <c r="CN46" s="619"/>
      <c r="CO46" s="619"/>
      <c r="CP46" s="619"/>
      <c r="CQ46" s="620"/>
      <c r="CR46" s="621">
        <v>1609694</v>
      </c>
      <c r="CS46" s="622"/>
      <c r="CT46" s="622"/>
      <c r="CU46" s="622"/>
      <c r="CV46" s="622"/>
      <c r="CW46" s="622"/>
      <c r="CX46" s="622"/>
      <c r="CY46" s="623"/>
      <c r="CZ46" s="624">
        <v>5.2</v>
      </c>
      <c r="DA46" s="625"/>
      <c r="DB46" s="625"/>
      <c r="DC46" s="626"/>
      <c r="DD46" s="627">
        <v>672959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352</v>
      </c>
      <c r="CE49" s="603"/>
      <c r="CF49" s="603"/>
      <c r="CG49" s="603"/>
      <c r="CH49" s="603"/>
      <c r="CI49" s="603"/>
      <c r="CJ49" s="603"/>
      <c r="CK49" s="603"/>
      <c r="CL49" s="603"/>
      <c r="CM49" s="603"/>
      <c r="CN49" s="603"/>
      <c r="CO49" s="603"/>
      <c r="CP49" s="603"/>
      <c r="CQ49" s="604"/>
      <c r="CR49" s="605">
        <v>30786390</v>
      </c>
      <c r="CS49" s="606"/>
      <c r="CT49" s="606"/>
      <c r="CU49" s="606"/>
      <c r="CV49" s="606"/>
      <c r="CW49" s="606"/>
      <c r="CX49" s="606"/>
      <c r="CY49" s="607"/>
      <c r="CZ49" s="608">
        <v>100</v>
      </c>
      <c r="DA49" s="609"/>
      <c r="DB49" s="609"/>
      <c r="DC49" s="610"/>
      <c r="DD49" s="611">
        <v>20013084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K0frSiRkie3OGYV6RvPqZIHuJAt6em6SSE+v3IMKx/JTGGBjxpV/3R7RQeyw3C8YpOqyZf0gQ8f+1g0u304XFQ==" saltValue="QPaVWnOj1A9HLsSH+4uMn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I1" zoomScale="70" zoomScaleNormal="70" zoomScaleSheetLayoutView="70" workbookViewId="0">
      <selection activeCell="DG102" sqref="DG102:DK10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375</v>
      </c>
      <c r="C7" s="1048"/>
      <c r="D7" s="1048"/>
      <c r="E7" s="1048"/>
      <c r="F7" s="1048"/>
      <c r="G7" s="1048"/>
      <c r="H7" s="1048"/>
      <c r="I7" s="1048"/>
      <c r="J7" s="1048"/>
      <c r="K7" s="1048"/>
      <c r="L7" s="1048"/>
      <c r="M7" s="1048"/>
      <c r="N7" s="1048"/>
      <c r="O7" s="1048"/>
      <c r="P7" s="1049"/>
      <c r="Q7" s="1102">
        <v>32597</v>
      </c>
      <c r="R7" s="1103"/>
      <c r="S7" s="1103"/>
      <c r="T7" s="1103"/>
      <c r="U7" s="1103"/>
      <c r="V7" s="1103">
        <v>30503</v>
      </c>
      <c r="W7" s="1103"/>
      <c r="X7" s="1103"/>
      <c r="Y7" s="1103"/>
      <c r="Z7" s="1103"/>
      <c r="AA7" s="1103">
        <v>2094</v>
      </c>
      <c r="AB7" s="1103"/>
      <c r="AC7" s="1103"/>
      <c r="AD7" s="1103"/>
      <c r="AE7" s="1104"/>
      <c r="AF7" s="1105">
        <v>1703</v>
      </c>
      <c r="AG7" s="1106"/>
      <c r="AH7" s="1106"/>
      <c r="AI7" s="1106"/>
      <c r="AJ7" s="1107"/>
      <c r="AK7" s="1108">
        <v>432</v>
      </c>
      <c r="AL7" s="1109"/>
      <c r="AM7" s="1109"/>
      <c r="AN7" s="1109"/>
      <c r="AO7" s="1109"/>
      <c r="AP7" s="1109">
        <v>17420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t="s">
        <v>565</v>
      </c>
      <c r="BS7" s="1099" t="s">
        <v>550</v>
      </c>
      <c r="BT7" s="1100"/>
      <c r="BU7" s="1100"/>
      <c r="BV7" s="1100"/>
      <c r="BW7" s="1100"/>
      <c r="BX7" s="1100"/>
      <c r="BY7" s="1100"/>
      <c r="BZ7" s="1100"/>
      <c r="CA7" s="1100"/>
      <c r="CB7" s="1100"/>
      <c r="CC7" s="1100"/>
      <c r="CD7" s="1100"/>
      <c r="CE7" s="1100"/>
      <c r="CF7" s="1100"/>
      <c r="CG7" s="1112"/>
      <c r="CH7" s="1096" t="s">
        <v>559</v>
      </c>
      <c r="CI7" s="1097"/>
      <c r="CJ7" s="1097"/>
      <c r="CK7" s="1097"/>
      <c r="CL7" s="1098"/>
      <c r="CM7" s="1096">
        <v>6</v>
      </c>
      <c r="CN7" s="1097"/>
      <c r="CO7" s="1097"/>
      <c r="CP7" s="1097"/>
      <c r="CQ7" s="1098"/>
      <c r="CR7" s="1096">
        <v>5</v>
      </c>
      <c r="CS7" s="1097"/>
      <c r="CT7" s="1097"/>
      <c r="CU7" s="1097"/>
      <c r="CV7" s="1098"/>
      <c r="CW7" s="1096">
        <v>3</v>
      </c>
      <c r="CX7" s="1097"/>
      <c r="CY7" s="1097"/>
      <c r="CZ7" s="1097"/>
      <c r="DA7" s="1098"/>
      <c r="DB7" s="1096" t="s">
        <v>559</v>
      </c>
      <c r="DC7" s="1097"/>
      <c r="DD7" s="1097"/>
      <c r="DE7" s="1097"/>
      <c r="DF7" s="1098"/>
      <c r="DG7" s="1096">
        <v>1167</v>
      </c>
      <c r="DH7" s="1097"/>
      <c r="DI7" s="1097"/>
      <c r="DJ7" s="1097"/>
      <c r="DK7" s="1098"/>
      <c r="DL7" s="1096" t="s">
        <v>559</v>
      </c>
      <c r="DM7" s="1097"/>
      <c r="DN7" s="1097"/>
      <c r="DO7" s="1097"/>
      <c r="DP7" s="1098"/>
      <c r="DQ7" s="1096" t="s">
        <v>559</v>
      </c>
      <c r="DR7" s="1097"/>
      <c r="DS7" s="1097"/>
      <c r="DT7" s="1097"/>
      <c r="DU7" s="1098"/>
      <c r="DV7" s="1099"/>
      <c r="DW7" s="1100"/>
      <c r="DX7" s="1100"/>
      <c r="DY7" s="1100"/>
      <c r="DZ7" s="1101"/>
      <c r="EA7" s="222"/>
    </row>
    <row r="8" spans="1:131" s="223" customFormat="1" ht="26.25" customHeight="1" x14ac:dyDescent="0.15">
      <c r="A8" s="226">
        <v>2</v>
      </c>
      <c r="B8" s="1030" t="s">
        <v>376</v>
      </c>
      <c r="C8" s="1031"/>
      <c r="D8" s="1031"/>
      <c r="E8" s="1031"/>
      <c r="F8" s="1031"/>
      <c r="G8" s="1031"/>
      <c r="H8" s="1031"/>
      <c r="I8" s="1031"/>
      <c r="J8" s="1031"/>
      <c r="K8" s="1031"/>
      <c r="L8" s="1031"/>
      <c r="M8" s="1031"/>
      <c r="N8" s="1031"/>
      <c r="O8" s="1031"/>
      <c r="P8" s="1032"/>
      <c r="Q8" s="1038">
        <v>1414</v>
      </c>
      <c r="R8" s="1039"/>
      <c r="S8" s="1039"/>
      <c r="T8" s="1039"/>
      <c r="U8" s="1039"/>
      <c r="V8" s="1039">
        <v>1154</v>
      </c>
      <c r="W8" s="1039"/>
      <c r="X8" s="1039"/>
      <c r="Y8" s="1039"/>
      <c r="Z8" s="1039"/>
      <c r="AA8" s="1039">
        <v>259</v>
      </c>
      <c r="AB8" s="1039"/>
      <c r="AC8" s="1039"/>
      <c r="AD8" s="1039"/>
      <c r="AE8" s="1040"/>
      <c r="AF8" s="1035">
        <v>62</v>
      </c>
      <c r="AG8" s="1036"/>
      <c r="AH8" s="1036"/>
      <c r="AI8" s="1036"/>
      <c r="AJ8" s="1037"/>
      <c r="AK8" s="1080">
        <v>851</v>
      </c>
      <c r="AL8" s="1081"/>
      <c r="AM8" s="1081"/>
      <c r="AN8" s="1081"/>
      <c r="AO8" s="1081"/>
      <c r="AP8" s="1081">
        <v>1869</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551</v>
      </c>
      <c r="BT8" s="993"/>
      <c r="BU8" s="993"/>
      <c r="BV8" s="993"/>
      <c r="BW8" s="993"/>
      <c r="BX8" s="993"/>
      <c r="BY8" s="993"/>
      <c r="BZ8" s="993"/>
      <c r="CA8" s="993"/>
      <c r="CB8" s="993"/>
      <c r="CC8" s="993"/>
      <c r="CD8" s="993"/>
      <c r="CE8" s="993"/>
      <c r="CF8" s="993"/>
      <c r="CG8" s="1014"/>
      <c r="CH8" s="989">
        <v>-2</v>
      </c>
      <c r="CI8" s="990"/>
      <c r="CJ8" s="990"/>
      <c r="CK8" s="990"/>
      <c r="CL8" s="991"/>
      <c r="CM8" s="989">
        <v>173</v>
      </c>
      <c r="CN8" s="990"/>
      <c r="CO8" s="990"/>
      <c r="CP8" s="990"/>
      <c r="CQ8" s="991"/>
      <c r="CR8" s="989">
        <v>1</v>
      </c>
      <c r="CS8" s="990"/>
      <c r="CT8" s="990"/>
      <c r="CU8" s="990"/>
      <c r="CV8" s="991"/>
      <c r="CW8" s="989" t="s">
        <v>559</v>
      </c>
      <c r="CX8" s="990"/>
      <c r="CY8" s="990"/>
      <c r="CZ8" s="990"/>
      <c r="DA8" s="991"/>
      <c r="DB8" s="989" t="s">
        <v>559</v>
      </c>
      <c r="DC8" s="990"/>
      <c r="DD8" s="990"/>
      <c r="DE8" s="990"/>
      <c r="DF8" s="991"/>
      <c r="DG8" s="989" t="s">
        <v>559</v>
      </c>
      <c r="DH8" s="990"/>
      <c r="DI8" s="990"/>
      <c r="DJ8" s="990"/>
      <c r="DK8" s="991"/>
      <c r="DL8" s="989" t="s">
        <v>559</v>
      </c>
      <c r="DM8" s="990"/>
      <c r="DN8" s="990"/>
      <c r="DO8" s="990"/>
      <c r="DP8" s="991"/>
      <c r="DQ8" s="989" t="s">
        <v>559</v>
      </c>
      <c r="DR8" s="990"/>
      <c r="DS8" s="990"/>
      <c r="DT8" s="990"/>
      <c r="DU8" s="991"/>
      <c r="DV8" s="992"/>
      <c r="DW8" s="993"/>
      <c r="DX8" s="993"/>
      <c r="DY8" s="993"/>
      <c r="DZ8" s="994"/>
      <c r="EA8" s="222"/>
    </row>
    <row r="9" spans="1:131" s="223" customFormat="1" ht="26.25" customHeight="1" x14ac:dyDescent="0.15">
      <c r="A9" s="226">
        <v>3</v>
      </c>
      <c r="B9" s="1030" t="s">
        <v>377</v>
      </c>
      <c r="C9" s="1031"/>
      <c r="D9" s="1031"/>
      <c r="E9" s="1031"/>
      <c r="F9" s="1031"/>
      <c r="G9" s="1031"/>
      <c r="H9" s="1031"/>
      <c r="I9" s="1031"/>
      <c r="J9" s="1031"/>
      <c r="K9" s="1031"/>
      <c r="L9" s="1031"/>
      <c r="M9" s="1031"/>
      <c r="N9" s="1031"/>
      <c r="O9" s="1031"/>
      <c r="P9" s="1032"/>
      <c r="Q9" s="1038">
        <v>32</v>
      </c>
      <c r="R9" s="1039"/>
      <c r="S9" s="1039"/>
      <c r="T9" s="1039"/>
      <c r="U9" s="1039"/>
      <c r="V9" s="1039">
        <v>9</v>
      </c>
      <c r="W9" s="1039"/>
      <c r="X9" s="1039"/>
      <c r="Y9" s="1039"/>
      <c r="Z9" s="1039"/>
      <c r="AA9" s="1039">
        <v>22</v>
      </c>
      <c r="AB9" s="1039"/>
      <c r="AC9" s="1039"/>
      <c r="AD9" s="1039"/>
      <c r="AE9" s="1040"/>
      <c r="AF9" s="1035">
        <v>3</v>
      </c>
      <c r="AG9" s="1036"/>
      <c r="AH9" s="1036"/>
      <c r="AI9" s="1036"/>
      <c r="AJ9" s="1037"/>
      <c r="AK9" s="1080">
        <v>16</v>
      </c>
      <c r="AL9" s="1081"/>
      <c r="AM9" s="1081"/>
      <c r="AN9" s="1081"/>
      <c r="AO9" s="1081"/>
      <c r="AP9" s="1081">
        <v>0</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378</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379</v>
      </c>
      <c r="B23" s="937" t="s">
        <v>380</v>
      </c>
      <c r="C23" s="938"/>
      <c r="D23" s="938"/>
      <c r="E23" s="938"/>
      <c r="F23" s="938"/>
      <c r="G23" s="938"/>
      <c r="H23" s="938"/>
      <c r="I23" s="938"/>
      <c r="J23" s="938"/>
      <c r="K23" s="938"/>
      <c r="L23" s="938"/>
      <c r="M23" s="938"/>
      <c r="N23" s="938"/>
      <c r="O23" s="938"/>
      <c r="P23" s="948"/>
      <c r="Q23" s="1067">
        <v>33165</v>
      </c>
      <c r="R23" s="1061"/>
      <c r="S23" s="1061"/>
      <c r="T23" s="1061"/>
      <c r="U23" s="1061"/>
      <c r="V23" s="1061">
        <v>30790</v>
      </c>
      <c r="W23" s="1061"/>
      <c r="X23" s="1061"/>
      <c r="Y23" s="1061"/>
      <c r="Z23" s="1061"/>
      <c r="AA23" s="1061">
        <v>2375</v>
      </c>
      <c r="AB23" s="1061"/>
      <c r="AC23" s="1061"/>
      <c r="AD23" s="1061"/>
      <c r="AE23" s="1068"/>
      <c r="AF23" s="1069">
        <v>1769</v>
      </c>
      <c r="AG23" s="1061"/>
      <c r="AH23" s="1061"/>
      <c r="AI23" s="1061"/>
      <c r="AJ23" s="1070"/>
      <c r="AK23" s="1071"/>
      <c r="AL23" s="1072"/>
      <c r="AM23" s="1072"/>
      <c r="AN23" s="1072"/>
      <c r="AO23" s="1072"/>
      <c r="AP23" s="1061">
        <v>19289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358</v>
      </c>
      <c r="B26" s="996"/>
      <c r="C26" s="996"/>
      <c r="D26" s="996"/>
      <c r="E26" s="996"/>
      <c r="F26" s="996"/>
      <c r="G26" s="996"/>
      <c r="H26" s="996"/>
      <c r="I26" s="996"/>
      <c r="J26" s="996"/>
      <c r="K26" s="996"/>
      <c r="L26" s="996"/>
      <c r="M26" s="996"/>
      <c r="N26" s="996"/>
      <c r="O26" s="996"/>
      <c r="P26" s="997"/>
      <c r="Q26" s="1001" t="s">
        <v>383</v>
      </c>
      <c r="R26" s="1002"/>
      <c r="S26" s="1002"/>
      <c r="T26" s="1002"/>
      <c r="U26" s="1003"/>
      <c r="V26" s="1001" t="s">
        <v>384</v>
      </c>
      <c r="W26" s="1002"/>
      <c r="X26" s="1002"/>
      <c r="Y26" s="1002"/>
      <c r="Z26" s="1003"/>
      <c r="AA26" s="1001" t="s">
        <v>385</v>
      </c>
      <c r="AB26" s="1002"/>
      <c r="AC26" s="1002"/>
      <c r="AD26" s="1002"/>
      <c r="AE26" s="1002"/>
      <c r="AF26" s="1055" t="s">
        <v>386</v>
      </c>
      <c r="AG26" s="1008"/>
      <c r="AH26" s="1008"/>
      <c r="AI26" s="1008"/>
      <c r="AJ26" s="1056"/>
      <c r="AK26" s="1002" t="s">
        <v>387</v>
      </c>
      <c r="AL26" s="1002"/>
      <c r="AM26" s="1002"/>
      <c r="AN26" s="1002"/>
      <c r="AO26" s="1003"/>
      <c r="AP26" s="1001" t="s">
        <v>388</v>
      </c>
      <c r="AQ26" s="1002"/>
      <c r="AR26" s="1002"/>
      <c r="AS26" s="1002"/>
      <c r="AT26" s="1003"/>
      <c r="AU26" s="1001" t="s">
        <v>389</v>
      </c>
      <c r="AV26" s="1002"/>
      <c r="AW26" s="1002"/>
      <c r="AX26" s="1002"/>
      <c r="AY26" s="1003"/>
      <c r="AZ26" s="1001" t="s">
        <v>390</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391</v>
      </c>
      <c r="C28" s="1048"/>
      <c r="D28" s="1048"/>
      <c r="E28" s="1048"/>
      <c r="F28" s="1048"/>
      <c r="G28" s="1048"/>
      <c r="H28" s="1048"/>
      <c r="I28" s="1048"/>
      <c r="J28" s="1048"/>
      <c r="K28" s="1048"/>
      <c r="L28" s="1048"/>
      <c r="M28" s="1048"/>
      <c r="N28" s="1048"/>
      <c r="O28" s="1048"/>
      <c r="P28" s="1049"/>
      <c r="Q28" s="1050">
        <v>6913</v>
      </c>
      <c r="R28" s="1051"/>
      <c r="S28" s="1051"/>
      <c r="T28" s="1051"/>
      <c r="U28" s="1051"/>
      <c r="V28" s="1051">
        <v>6823</v>
      </c>
      <c r="W28" s="1051"/>
      <c r="X28" s="1051"/>
      <c r="Y28" s="1051"/>
      <c r="Z28" s="1051"/>
      <c r="AA28" s="1051">
        <v>90</v>
      </c>
      <c r="AB28" s="1051"/>
      <c r="AC28" s="1051"/>
      <c r="AD28" s="1051"/>
      <c r="AE28" s="1052"/>
      <c r="AF28" s="1053">
        <v>90</v>
      </c>
      <c r="AG28" s="1051"/>
      <c r="AH28" s="1051"/>
      <c r="AI28" s="1051"/>
      <c r="AJ28" s="1054"/>
      <c r="AK28" s="1042">
        <v>683</v>
      </c>
      <c r="AL28" s="1043"/>
      <c r="AM28" s="1043"/>
      <c r="AN28" s="1043"/>
      <c r="AO28" s="1043"/>
      <c r="AP28" s="1043" t="s">
        <v>559</v>
      </c>
      <c r="AQ28" s="1043"/>
      <c r="AR28" s="1043"/>
      <c r="AS28" s="1043"/>
      <c r="AT28" s="1043"/>
      <c r="AU28" s="1043" t="s">
        <v>559</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392</v>
      </c>
      <c r="C29" s="1031"/>
      <c r="D29" s="1031"/>
      <c r="E29" s="1031"/>
      <c r="F29" s="1031"/>
      <c r="G29" s="1031"/>
      <c r="H29" s="1031"/>
      <c r="I29" s="1031"/>
      <c r="J29" s="1031"/>
      <c r="K29" s="1031"/>
      <c r="L29" s="1031"/>
      <c r="M29" s="1031"/>
      <c r="N29" s="1031"/>
      <c r="O29" s="1031"/>
      <c r="P29" s="1032"/>
      <c r="Q29" s="1038">
        <v>6097</v>
      </c>
      <c r="R29" s="1039"/>
      <c r="S29" s="1039"/>
      <c r="T29" s="1039"/>
      <c r="U29" s="1039"/>
      <c r="V29" s="1039">
        <v>5952</v>
      </c>
      <c r="W29" s="1039"/>
      <c r="X29" s="1039"/>
      <c r="Y29" s="1039"/>
      <c r="Z29" s="1039"/>
      <c r="AA29" s="1039">
        <v>145</v>
      </c>
      <c r="AB29" s="1039"/>
      <c r="AC29" s="1039"/>
      <c r="AD29" s="1039"/>
      <c r="AE29" s="1040"/>
      <c r="AF29" s="1035">
        <v>145</v>
      </c>
      <c r="AG29" s="1036"/>
      <c r="AH29" s="1036"/>
      <c r="AI29" s="1036"/>
      <c r="AJ29" s="1037"/>
      <c r="AK29" s="980">
        <v>1018</v>
      </c>
      <c r="AL29" s="971"/>
      <c r="AM29" s="971"/>
      <c r="AN29" s="971"/>
      <c r="AO29" s="971"/>
      <c r="AP29" s="971" t="s">
        <v>559</v>
      </c>
      <c r="AQ29" s="971"/>
      <c r="AR29" s="971"/>
      <c r="AS29" s="971"/>
      <c r="AT29" s="971"/>
      <c r="AU29" s="971" t="s">
        <v>559</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393</v>
      </c>
      <c r="C30" s="1031"/>
      <c r="D30" s="1031"/>
      <c r="E30" s="1031"/>
      <c r="F30" s="1031"/>
      <c r="G30" s="1031"/>
      <c r="H30" s="1031"/>
      <c r="I30" s="1031"/>
      <c r="J30" s="1031"/>
      <c r="K30" s="1031"/>
      <c r="L30" s="1031"/>
      <c r="M30" s="1031"/>
      <c r="N30" s="1031"/>
      <c r="O30" s="1031"/>
      <c r="P30" s="1032"/>
      <c r="Q30" s="1038">
        <v>1055</v>
      </c>
      <c r="R30" s="1039"/>
      <c r="S30" s="1039"/>
      <c r="T30" s="1039"/>
      <c r="U30" s="1039"/>
      <c r="V30" s="1039">
        <v>1048</v>
      </c>
      <c r="W30" s="1039"/>
      <c r="X30" s="1039"/>
      <c r="Y30" s="1039"/>
      <c r="Z30" s="1039"/>
      <c r="AA30" s="1039">
        <v>6</v>
      </c>
      <c r="AB30" s="1039"/>
      <c r="AC30" s="1039"/>
      <c r="AD30" s="1039"/>
      <c r="AE30" s="1040"/>
      <c r="AF30" s="1035">
        <v>6</v>
      </c>
      <c r="AG30" s="1036"/>
      <c r="AH30" s="1036"/>
      <c r="AI30" s="1036"/>
      <c r="AJ30" s="1037"/>
      <c r="AK30" s="980">
        <v>187</v>
      </c>
      <c r="AL30" s="971"/>
      <c r="AM30" s="971"/>
      <c r="AN30" s="971"/>
      <c r="AO30" s="971"/>
      <c r="AP30" s="971" t="s">
        <v>559</v>
      </c>
      <c r="AQ30" s="971"/>
      <c r="AR30" s="971"/>
      <c r="AS30" s="971"/>
      <c r="AT30" s="971"/>
      <c r="AU30" s="971" t="s">
        <v>559</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394</v>
      </c>
      <c r="C31" s="1031"/>
      <c r="D31" s="1031"/>
      <c r="E31" s="1031"/>
      <c r="F31" s="1031"/>
      <c r="G31" s="1031"/>
      <c r="H31" s="1031"/>
      <c r="I31" s="1031"/>
      <c r="J31" s="1031"/>
      <c r="K31" s="1031"/>
      <c r="L31" s="1031"/>
      <c r="M31" s="1031"/>
      <c r="N31" s="1031"/>
      <c r="O31" s="1031"/>
      <c r="P31" s="1032"/>
      <c r="Q31" s="1038">
        <v>1342</v>
      </c>
      <c r="R31" s="1039"/>
      <c r="S31" s="1039"/>
      <c r="T31" s="1039"/>
      <c r="U31" s="1039"/>
      <c r="V31" s="1039">
        <v>1245</v>
      </c>
      <c r="W31" s="1039"/>
      <c r="X31" s="1039"/>
      <c r="Y31" s="1039"/>
      <c r="Z31" s="1039"/>
      <c r="AA31" s="1039">
        <v>97</v>
      </c>
      <c r="AB31" s="1039"/>
      <c r="AC31" s="1039"/>
      <c r="AD31" s="1039"/>
      <c r="AE31" s="1040"/>
      <c r="AF31" s="1035">
        <v>1047</v>
      </c>
      <c r="AG31" s="1036"/>
      <c r="AH31" s="1036"/>
      <c r="AI31" s="1036"/>
      <c r="AJ31" s="1037"/>
      <c r="AK31" s="980">
        <v>17</v>
      </c>
      <c r="AL31" s="971"/>
      <c r="AM31" s="971"/>
      <c r="AN31" s="971"/>
      <c r="AO31" s="971"/>
      <c r="AP31" s="971">
        <v>2062</v>
      </c>
      <c r="AQ31" s="971"/>
      <c r="AR31" s="971"/>
      <c r="AS31" s="971"/>
      <c r="AT31" s="971"/>
      <c r="AU31" s="971" t="s">
        <v>559</v>
      </c>
      <c r="AV31" s="971"/>
      <c r="AW31" s="971"/>
      <c r="AX31" s="971"/>
      <c r="AY31" s="971"/>
      <c r="AZ31" s="1041" t="s">
        <v>559</v>
      </c>
      <c r="BA31" s="1041"/>
      <c r="BB31" s="1041"/>
      <c r="BC31" s="1041"/>
      <c r="BD31" s="1041"/>
      <c r="BE31" s="972" t="s">
        <v>395</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396</v>
      </c>
      <c r="C32" s="1031"/>
      <c r="D32" s="1031"/>
      <c r="E32" s="1031"/>
      <c r="F32" s="1031"/>
      <c r="G32" s="1031"/>
      <c r="H32" s="1031"/>
      <c r="I32" s="1031"/>
      <c r="J32" s="1031"/>
      <c r="K32" s="1031"/>
      <c r="L32" s="1031"/>
      <c r="M32" s="1031"/>
      <c r="N32" s="1031"/>
      <c r="O32" s="1031"/>
      <c r="P32" s="1032"/>
      <c r="Q32" s="1038">
        <v>2825</v>
      </c>
      <c r="R32" s="1039"/>
      <c r="S32" s="1039"/>
      <c r="T32" s="1039"/>
      <c r="U32" s="1039"/>
      <c r="V32" s="1039">
        <v>3154</v>
      </c>
      <c r="W32" s="1039"/>
      <c r="X32" s="1039"/>
      <c r="Y32" s="1039"/>
      <c r="Z32" s="1039"/>
      <c r="AA32" s="1039">
        <v>-329</v>
      </c>
      <c r="AB32" s="1039"/>
      <c r="AC32" s="1039"/>
      <c r="AD32" s="1039"/>
      <c r="AE32" s="1040"/>
      <c r="AF32" s="1035">
        <v>213</v>
      </c>
      <c r="AG32" s="1036"/>
      <c r="AH32" s="1036"/>
      <c r="AI32" s="1036"/>
      <c r="AJ32" s="1037"/>
      <c r="AK32" s="980">
        <v>508</v>
      </c>
      <c r="AL32" s="971"/>
      <c r="AM32" s="971"/>
      <c r="AN32" s="971"/>
      <c r="AO32" s="971"/>
      <c r="AP32" s="971">
        <v>114</v>
      </c>
      <c r="AQ32" s="971"/>
      <c r="AR32" s="971"/>
      <c r="AS32" s="971"/>
      <c r="AT32" s="971"/>
      <c r="AU32" s="971">
        <v>68</v>
      </c>
      <c r="AV32" s="971"/>
      <c r="AW32" s="971"/>
      <c r="AX32" s="971"/>
      <c r="AY32" s="971"/>
      <c r="AZ32" s="1041" t="s">
        <v>559</v>
      </c>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397</v>
      </c>
      <c r="C33" s="1031"/>
      <c r="D33" s="1031"/>
      <c r="E33" s="1031"/>
      <c r="F33" s="1031"/>
      <c r="G33" s="1031"/>
      <c r="H33" s="1031"/>
      <c r="I33" s="1031"/>
      <c r="J33" s="1031"/>
      <c r="K33" s="1031"/>
      <c r="L33" s="1031"/>
      <c r="M33" s="1031"/>
      <c r="N33" s="1031"/>
      <c r="O33" s="1031"/>
      <c r="P33" s="1032"/>
      <c r="Q33" s="1038">
        <v>1517</v>
      </c>
      <c r="R33" s="1039"/>
      <c r="S33" s="1039"/>
      <c r="T33" s="1039"/>
      <c r="U33" s="1039"/>
      <c r="V33" s="1039">
        <v>1477</v>
      </c>
      <c r="W33" s="1039"/>
      <c r="X33" s="1039"/>
      <c r="Y33" s="1039"/>
      <c r="Z33" s="1039"/>
      <c r="AA33" s="1039">
        <v>40</v>
      </c>
      <c r="AB33" s="1039"/>
      <c r="AC33" s="1039"/>
      <c r="AD33" s="1039"/>
      <c r="AE33" s="1040"/>
      <c r="AF33" s="1035">
        <v>249</v>
      </c>
      <c r="AG33" s="1036"/>
      <c r="AH33" s="1036"/>
      <c r="AI33" s="1036"/>
      <c r="AJ33" s="1037"/>
      <c r="AK33" s="980">
        <v>565</v>
      </c>
      <c r="AL33" s="971"/>
      <c r="AM33" s="971"/>
      <c r="AN33" s="971"/>
      <c r="AO33" s="971"/>
      <c r="AP33" s="971">
        <v>5150</v>
      </c>
      <c r="AQ33" s="971"/>
      <c r="AR33" s="971"/>
      <c r="AS33" s="971"/>
      <c r="AT33" s="971"/>
      <c r="AU33" s="971">
        <v>3306</v>
      </c>
      <c r="AV33" s="971"/>
      <c r="AW33" s="971"/>
      <c r="AX33" s="971"/>
      <c r="AY33" s="971"/>
      <c r="AZ33" s="1041" t="s">
        <v>559</v>
      </c>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398</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379</v>
      </c>
      <c r="B63" s="937" t="s">
        <v>399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1749</v>
      </c>
      <c r="AG63" s="959"/>
      <c r="AH63" s="959"/>
      <c r="AI63" s="959"/>
      <c r="AJ63" s="1022"/>
      <c r="AK63" s="1023"/>
      <c r="AL63" s="963"/>
      <c r="AM63" s="963"/>
      <c r="AN63" s="963"/>
      <c r="AO63" s="963"/>
      <c r="AP63" s="959">
        <v>7326</v>
      </c>
      <c r="AQ63" s="959"/>
      <c r="AR63" s="959"/>
      <c r="AS63" s="959"/>
      <c r="AT63" s="959"/>
      <c r="AU63" s="959">
        <v>3374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401</v>
      </c>
      <c r="B66" s="996"/>
      <c r="C66" s="996"/>
      <c r="D66" s="996"/>
      <c r="E66" s="996"/>
      <c r="F66" s="996"/>
      <c r="G66" s="996"/>
      <c r="H66" s="996"/>
      <c r="I66" s="996"/>
      <c r="J66" s="996"/>
      <c r="K66" s="996"/>
      <c r="L66" s="996"/>
      <c r="M66" s="996"/>
      <c r="N66" s="996"/>
      <c r="O66" s="996"/>
      <c r="P66" s="997"/>
      <c r="Q66" s="1001" t="s">
        <v>383</v>
      </c>
      <c r="R66" s="1002"/>
      <c r="S66" s="1002"/>
      <c r="T66" s="1002"/>
      <c r="U66" s="1003"/>
      <c r="V66" s="1001" t="s">
        <v>384</v>
      </c>
      <c r="W66" s="1002"/>
      <c r="X66" s="1002"/>
      <c r="Y66" s="1002"/>
      <c r="Z66" s="1003"/>
      <c r="AA66" s="1001" t="s">
        <v>385</v>
      </c>
      <c r="AB66" s="1002"/>
      <c r="AC66" s="1002"/>
      <c r="AD66" s="1002"/>
      <c r="AE66" s="1003"/>
      <c r="AF66" s="1007" t="s">
        <v>386</v>
      </c>
      <c r="AG66" s="1008"/>
      <c r="AH66" s="1008"/>
      <c r="AI66" s="1008"/>
      <c r="AJ66" s="1009"/>
      <c r="AK66" s="1001" t="s">
        <v>387</v>
      </c>
      <c r="AL66" s="996"/>
      <c r="AM66" s="996"/>
      <c r="AN66" s="996"/>
      <c r="AO66" s="997"/>
      <c r="AP66" s="1001" t="s">
        <v>388</v>
      </c>
      <c r="AQ66" s="1002"/>
      <c r="AR66" s="1002"/>
      <c r="AS66" s="1002"/>
      <c r="AT66" s="1003"/>
      <c r="AU66" s="1001" t="s">
        <v>402</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552</v>
      </c>
      <c r="C68" s="986"/>
      <c r="D68" s="986"/>
      <c r="E68" s="986"/>
      <c r="F68" s="986"/>
      <c r="G68" s="986"/>
      <c r="H68" s="986"/>
      <c r="I68" s="986"/>
      <c r="J68" s="986"/>
      <c r="K68" s="986"/>
      <c r="L68" s="986"/>
      <c r="M68" s="986"/>
      <c r="N68" s="986"/>
      <c r="O68" s="986"/>
      <c r="P68" s="987"/>
      <c r="Q68" s="988">
        <v>95990</v>
      </c>
      <c r="R68" s="982"/>
      <c r="S68" s="982"/>
      <c r="T68" s="982"/>
      <c r="U68" s="982"/>
      <c r="V68" s="982">
        <v>76825</v>
      </c>
      <c r="W68" s="982"/>
      <c r="X68" s="982"/>
      <c r="Y68" s="982"/>
      <c r="Z68" s="982"/>
      <c r="AA68" s="982">
        <v>19165</v>
      </c>
      <c r="AB68" s="982"/>
      <c r="AC68" s="982"/>
      <c r="AD68" s="982"/>
      <c r="AE68" s="982"/>
      <c r="AF68" s="982">
        <v>16406</v>
      </c>
      <c r="AG68" s="982"/>
      <c r="AH68" s="982"/>
      <c r="AI68" s="982"/>
      <c r="AJ68" s="982"/>
      <c r="AK68" s="982" t="s">
        <v>559</v>
      </c>
      <c r="AL68" s="982"/>
      <c r="AM68" s="982"/>
      <c r="AN68" s="982"/>
      <c r="AO68" s="982"/>
      <c r="AP68" s="982" t="s">
        <v>559</v>
      </c>
      <c r="AQ68" s="982"/>
      <c r="AR68" s="982"/>
      <c r="AS68" s="982"/>
      <c r="AT68" s="982"/>
      <c r="AU68" s="982" t="s">
        <v>559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553</v>
      </c>
      <c r="C69" s="975"/>
      <c r="D69" s="975"/>
      <c r="E69" s="975"/>
      <c r="F69" s="975"/>
      <c r="G69" s="975"/>
      <c r="H69" s="975"/>
      <c r="I69" s="975"/>
      <c r="J69" s="975"/>
      <c r="K69" s="975"/>
      <c r="L69" s="975"/>
      <c r="M69" s="975"/>
      <c r="N69" s="975"/>
      <c r="O69" s="975"/>
      <c r="P69" s="976"/>
      <c r="Q69" s="977">
        <v>2522</v>
      </c>
      <c r="R69" s="971"/>
      <c r="S69" s="971"/>
      <c r="T69" s="971"/>
      <c r="U69" s="971"/>
      <c r="V69" s="971">
        <v>2336</v>
      </c>
      <c r="W69" s="971"/>
      <c r="X69" s="971"/>
      <c r="Y69" s="971"/>
      <c r="Z69" s="971"/>
      <c r="AA69" s="971">
        <v>186</v>
      </c>
      <c r="AB69" s="971"/>
      <c r="AC69" s="971"/>
      <c r="AD69" s="971"/>
      <c r="AE69" s="971"/>
      <c r="AF69" s="971">
        <v>186</v>
      </c>
      <c r="AG69" s="971"/>
      <c r="AH69" s="971"/>
      <c r="AI69" s="971"/>
      <c r="AJ69" s="971"/>
      <c r="AK69" s="971" t="s">
        <v>559</v>
      </c>
      <c r="AL69" s="971"/>
      <c r="AM69" s="971"/>
      <c r="AN69" s="971"/>
      <c r="AO69" s="971"/>
      <c r="AP69" s="971">
        <v>1488</v>
      </c>
      <c r="AQ69" s="971"/>
      <c r="AR69" s="971"/>
      <c r="AS69" s="971"/>
      <c r="AT69" s="971"/>
      <c r="AU69" s="971">
        <v>617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554</v>
      </c>
      <c r="C70" s="975"/>
      <c r="D70" s="975"/>
      <c r="E70" s="975"/>
      <c r="F70" s="975"/>
      <c r="G70" s="975"/>
      <c r="H70" s="975"/>
      <c r="I70" s="975"/>
      <c r="J70" s="975"/>
      <c r="K70" s="975"/>
      <c r="L70" s="975"/>
      <c r="M70" s="975"/>
      <c r="N70" s="975"/>
      <c r="O70" s="975"/>
      <c r="P70" s="976"/>
      <c r="Q70" s="977">
        <v>2263</v>
      </c>
      <c r="R70" s="971"/>
      <c r="S70" s="971"/>
      <c r="T70" s="971"/>
      <c r="U70" s="971"/>
      <c r="V70" s="971">
        <v>2225</v>
      </c>
      <c r="W70" s="971"/>
      <c r="X70" s="971"/>
      <c r="Y70" s="971"/>
      <c r="Z70" s="971"/>
      <c r="AA70" s="971">
        <v>38</v>
      </c>
      <c r="AB70" s="971"/>
      <c r="AC70" s="971"/>
      <c r="AD70" s="971"/>
      <c r="AE70" s="971"/>
      <c r="AF70" s="971">
        <v>38</v>
      </c>
      <c r="AG70" s="971"/>
      <c r="AH70" s="971"/>
      <c r="AI70" s="971"/>
      <c r="AJ70" s="971"/>
      <c r="AK70" s="971" t="s">
        <v>559</v>
      </c>
      <c r="AL70" s="971"/>
      <c r="AM70" s="971"/>
      <c r="AN70" s="971"/>
      <c r="AO70" s="971"/>
      <c r="AP70" s="971" t="s">
        <v>559</v>
      </c>
      <c r="AQ70" s="971"/>
      <c r="AR70" s="971"/>
      <c r="AS70" s="971"/>
      <c r="AT70" s="971"/>
      <c r="AU70" s="971" t="s">
        <v>559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555</v>
      </c>
      <c r="C71" s="975"/>
      <c r="D71" s="975"/>
      <c r="E71" s="975"/>
      <c r="F71" s="975"/>
      <c r="G71" s="975"/>
      <c r="H71" s="975"/>
      <c r="I71" s="975"/>
      <c r="J71" s="975"/>
      <c r="K71" s="975"/>
      <c r="L71" s="975"/>
      <c r="M71" s="975"/>
      <c r="N71" s="975"/>
      <c r="O71" s="975"/>
      <c r="P71" s="976"/>
      <c r="Q71" s="977">
        <v>924950</v>
      </c>
      <c r="R71" s="971"/>
      <c r="S71" s="971"/>
      <c r="T71" s="971"/>
      <c r="U71" s="971"/>
      <c r="V71" s="971">
        <v>909345</v>
      </c>
      <c r="W71" s="971"/>
      <c r="X71" s="971"/>
      <c r="Y71" s="971"/>
      <c r="Z71" s="971"/>
      <c r="AA71" s="971">
        <v>15606</v>
      </c>
      <c r="AB71" s="971"/>
      <c r="AC71" s="971"/>
      <c r="AD71" s="971"/>
      <c r="AE71" s="971"/>
      <c r="AF71" s="971">
        <v>15606</v>
      </c>
      <c r="AG71" s="971"/>
      <c r="AH71" s="971"/>
      <c r="AI71" s="971"/>
      <c r="AJ71" s="971"/>
      <c r="AK71" s="971">
        <v>9690</v>
      </c>
      <c r="AL71" s="971"/>
      <c r="AM71" s="971"/>
      <c r="AN71" s="971"/>
      <c r="AO71" s="971"/>
      <c r="AP71" s="971" t="s">
        <v>559</v>
      </c>
      <c r="AQ71" s="971"/>
      <c r="AR71" s="971"/>
      <c r="AS71" s="971"/>
      <c r="AT71" s="971"/>
      <c r="AU71" s="971" t="s">
        <v>559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556</v>
      </c>
      <c r="C72" s="975"/>
      <c r="D72" s="975"/>
      <c r="E72" s="975"/>
      <c r="F72" s="975"/>
      <c r="G72" s="975"/>
      <c r="H72" s="975"/>
      <c r="I72" s="975"/>
      <c r="J72" s="975"/>
      <c r="K72" s="975"/>
      <c r="L72" s="975"/>
      <c r="M72" s="975"/>
      <c r="N72" s="975"/>
      <c r="O72" s="975"/>
      <c r="P72" s="976"/>
      <c r="Q72" s="977">
        <v>22583</v>
      </c>
      <c r="R72" s="971"/>
      <c r="S72" s="971"/>
      <c r="T72" s="971"/>
      <c r="U72" s="971"/>
      <c r="V72" s="971">
        <v>21732</v>
      </c>
      <c r="W72" s="971"/>
      <c r="X72" s="971"/>
      <c r="Y72" s="971"/>
      <c r="Z72" s="971"/>
      <c r="AA72" s="971">
        <v>851</v>
      </c>
      <c r="AB72" s="971"/>
      <c r="AC72" s="971"/>
      <c r="AD72" s="971"/>
      <c r="AE72" s="971"/>
      <c r="AF72" s="971">
        <v>851</v>
      </c>
      <c r="AG72" s="971"/>
      <c r="AH72" s="971"/>
      <c r="AI72" s="971"/>
      <c r="AJ72" s="971"/>
      <c r="AK72" s="971">
        <v>21</v>
      </c>
      <c r="AL72" s="971"/>
      <c r="AM72" s="971"/>
      <c r="AN72" s="971"/>
      <c r="AO72" s="971"/>
      <c r="AP72" s="971" t="s">
        <v>559</v>
      </c>
      <c r="AQ72" s="971"/>
      <c r="AR72" s="971"/>
      <c r="AS72" s="971"/>
      <c r="AT72" s="971"/>
      <c r="AU72" s="971" t="s">
        <v>559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557</v>
      </c>
      <c r="C73" s="975"/>
      <c r="D73" s="975"/>
      <c r="E73" s="975"/>
      <c r="F73" s="975"/>
      <c r="G73" s="975"/>
      <c r="H73" s="975"/>
      <c r="I73" s="975"/>
      <c r="J73" s="975"/>
      <c r="K73" s="975"/>
      <c r="L73" s="975"/>
      <c r="M73" s="975"/>
      <c r="N73" s="975"/>
      <c r="O73" s="975"/>
      <c r="P73" s="976"/>
      <c r="Q73" s="977">
        <v>138</v>
      </c>
      <c r="R73" s="971"/>
      <c r="S73" s="971"/>
      <c r="T73" s="971"/>
      <c r="U73" s="971"/>
      <c r="V73" s="971">
        <v>94</v>
      </c>
      <c r="W73" s="971"/>
      <c r="X73" s="971"/>
      <c r="Y73" s="971"/>
      <c r="Z73" s="971"/>
      <c r="AA73" s="971">
        <v>44</v>
      </c>
      <c r="AB73" s="971"/>
      <c r="AC73" s="971"/>
      <c r="AD73" s="971"/>
      <c r="AE73" s="971"/>
      <c r="AF73" s="971">
        <v>44</v>
      </c>
      <c r="AG73" s="971"/>
      <c r="AH73" s="971"/>
      <c r="AI73" s="971"/>
      <c r="AJ73" s="971"/>
      <c r="AK73" s="971" t="s">
        <v>559</v>
      </c>
      <c r="AL73" s="971"/>
      <c r="AM73" s="971"/>
      <c r="AN73" s="971"/>
      <c r="AO73" s="971"/>
      <c r="AP73" s="971" t="s">
        <v>559</v>
      </c>
      <c r="AQ73" s="971"/>
      <c r="AR73" s="971"/>
      <c r="AS73" s="971"/>
      <c r="AT73" s="971"/>
      <c r="AU73" s="971" t="s">
        <v>559</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558</v>
      </c>
      <c r="C74" s="975"/>
      <c r="D74" s="975"/>
      <c r="E74" s="975"/>
      <c r="F74" s="975"/>
      <c r="G74" s="975"/>
      <c r="H74" s="975"/>
      <c r="I74" s="975"/>
      <c r="J74" s="975"/>
      <c r="K74" s="975"/>
      <c r="L74" s="975"/>
      <c r="M74" s="975"/>
      <c r="N74" s="975"/>
      <c r="O74" s="975"/>
      <c r="P74" s="976"/>
      <c r="Q74" s="977">
        <v>308</v>
      </c>
      <c r="R74" s="971"/>
      <c r="S74" s="971"/>
      <c r="T74" s="971"/>
      <c r="U74" s="971"/>
      <c r="V74" s="971">
        <v>290</v>
      </c>
      <c r="W74" s="971"/>
      <c r="X74" s="971"/>
      <c r="Y74" s="971"/>
      <c r="Z74" s="971"/>
      <c r="AA74" s="971">
        <v>18</v>
      </c>
      <c r="AB74" s="971"/>
      <c r="AC74" s="971"/>
      <c r="AD74" s="971"/>
      <c r="AE74" s="971"/>
      <c r="AF74" s="971">
        <v>18</v>
      </c>
      <c r="AG74" s="971"/>
      <c r="AH74" s="971"/>
      <c r="AI74" s="971"/>
      <c r="AJ74" s="971"/>
      <c r="AK74" s="971">
        <v>7</v>
      </c>
      <c r="AL74" s="971"/>
      <c r="AM74" s="971"/>
      <c r="AN74" s="971"/>
      <c r="AO74" s="971"/>
      <c r="AP74" s="971" t="s">
        <v>559</v>
      </c>
      <c r="AQ74" s="971"/>
      <c r="AR74" s="971"/>
      <c r="AS74" s="971"/>
      <c r="AT74" s="971"/>
      <c r="AU74" s="971" t="s">
        <v>559</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379</v>
      </c>
      <c r="B88" s="937" t="s">
        <v>403</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33148</v>
      </c>
      <c r="AG88" s="959"/>
      <c r="AH88" s="959"/>
      <c r="AI88" s="959"/>
      <c r="AJ88" s="959"/>
      <c r="AK88" s="963"/>
      <c r="AL88" s="963"/>
      <c r="AM88" s="963"/>
      <c r="AN88" s="963"/>
      <c r="AO88" s="963"/>
      <c r="AP88" s="959">
        <v>1488</v>
      </c>
      <c r="AQ88" s="959"/>
      <c r="AR88" s="959"/>
      <c r="AS88" s="959"/>
      <c r="AT88" s="959"/>
      <c r="AU88" s="959">
        <v>617</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6</v>
      </c>
      <c r="CS102" s="953"/>
      <c r="CT102" s="953"/>
      <c r="CU102" s="953"/>
      <c r="CV102" s="954"/>
      <c r="CW102" s="952">
        <v>3</v>
      </c>
      <c r="CX102" s="953"/>
      <c r="CY102" s="953"/>
      <c r="CZ102" s="953"/>
      <c r="DA102" s="954"/>
      <c r="DB102" s="952" t="s">
        <v>559</v>
      </c>
      <c r="DC102" s="953"/>
      <c r="DD102" s="953"/>
      <c r="DE102" s="953"/>
      <c r="DF102" s="954"/>
      <c r="DG102" s="952">
        <v>1167</v>
      </c>
      <c r="DH102" s="953"/>
      <c r="DI102" s="953"/>
      <c r="DJ102" s="953"/>
      <c r="DK102" s="954"/>
      <c r="DL102" s="952" t="s">
        <v>559</v>
      </c>
      <c r="DM102" s="953"/>
      <c r="DN102" s="953"/>
      <c r="DO102" s="953"/>
      <c r="DP102" s="954"/>
      <c r="DQ102" s="952" t="s">
        <v>559</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295</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295</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295</v>
      </c>
      <c r="DR109" s="896"/>
      <c r="DS109" s="896"/>
      <c r="DT109" s="896"/>
      <c r="DU109" s="897"/>
      <c r="DV109" s="898" t="s">
        <v>414</v>
      </c>
      <c r="DW109" s="896"/>
      <c r="DX109" s="896"/>
      <c r="DY109" s="896"/>
      <c r="DZ109" s="929"/>
    </row>
    <row r="110" spans="1:131" s="218" customFormat="1" ht="26.25" customHeight="1" x14ac:dyDescent="0.15">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1760170</v>
      </c>
      <c r="AB110" s="889"/>
      <c r="AC110" s="889"/>
      <c r="AD110" s="889"/>
      <c r="AE110" s="890"/>
      <c r="AF110" s="891">
        <v>1787804</v>
      </c>
      <c r="AG110" s="889"/>
      <c r="AH110" s="889"/>
      <c r="AI110" s="889"/>
      <c r="AJ110" s="890"/>
      <c r="AK110" s="891">
        <v>1928523</v>
      </c>
      <c r="AL110" s="889"/>
      <c r="AM110" s="889"/>
      <c r="AN110" s="889"/>
      <c r="AO110" s="890"/>
      <c r="AP110" s="892">
        <v>12.8</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19924475</v>
      </c>
      <c r="BR110" s="842"/>
      <c r="BS110" s="842"/>
      <c r="BT110" s="842"/>
      <c r="BU110" s="842"/>
      <c r="BV110" s="842">
        <v>20236073</v>
      </c>
      <c r="BW110" s="842"/>
      <c r="BX110" s="842"/>
      <c r="BY110" s="842"/>
      <c r="BZ110" s="842"/>
      <c r="CA110" s="842">
        <v>19288904</v>
      </c>
      <c r="CB110" s="842"/>
      <c r="CC110" s="842"/>
      <c r="CD110" s="842"/>
      <c r="CE110" s="842"/>
      <c r="CF110" s="866">
        <v>128</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1250040</v>
      </c>
      <c r="BR111" s="817"/>
      <c r="BS111" s="817"/>
      <c r="BT111" s="817"/>
      <c r="BU111" s="817"/>
      <c r="BV111" s="817">
        <v>1166566</v>
      </c>
      <c r="BW111" s="817"/>
      <c r="BX111" s="817"/>
      <c r="BY111" s="817"/>
      <c r="BZ111" s="817"/>
      <c r="CA111" s="817">
        <v>1166566</v>
      </c>
      <c r="CB111" s="817"/>
      <c r="CC111" s="817"/>
      <c r="CD111" s="817"/>
      <c r="CE111" s="817"/>
      <c r="CF111" s="875">
        <v>7.7</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3637345</v>
      </c>
      <c r="BR112" s="817"/>
      <c r="BS112" s="817"/>
      <c r="BT112" s="817"/>
      <c r="BU112" s="817"/>
      <c r="BV112" s="817">
        <v>3524106</v>
      </c>
      <c r="BW112" s="817"/>
      <c r="BX112" s="817"/>
      <c r="BY112" s="817"/>
      <c r="BZ112" s="817"/>
      <c r="CA112" s="817">
        <v>3373573</v>
      </c>
      <c r="CB112" s="817"/>
      <c r="CC112" s="817"/>
      <c r="CD112" s="817"/>
      <c r="CE112" s="817"/>
      <c r="CF112" s="875">
        <v>22.4</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329073</v>
      </c>
      <c r="AB113" s="919"/>
      <c r="AC113" s="919"/>
      <c r="AD113" s="919"/>
      <c r="AE113" s="920"/>
      <c r="AF113" s="921">
        <v>355903</v>
      </c>
      <c r="AG113" s="919"/>
      <c r="AH113" s="919"/>
      <c r="AI113" s="919"/>
      <c r="AJ113" s="920"/>
      <c r="AK113" s="921">
        <v>316431</v>
      </c>
      <c r="AL113" s="919"/>
      <c r="AM113" s="919"/>
      <c r="AN113" s="919"/>
      <c r="AO113" s="920"/>
      <c r="AP113" s="922">
        <v>2.1</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818142</v>
      </c>
      <c r="BR113" s="817"/>
      <c r="BS113" s="817"/>
      <c r="BT113" s="817"/>
      <c r="BU113" s="817"/>
      <c r="BV113" s="817">
        <v>720127</v>
      </c>
      <c r="BW113" s="817"/>
      <c r="BX113" s="817"/>
      <c r="BY113" s="817"/>
      <c r="BZ113" s="817"/>
      <c r="CA113" s="817">
        <v>617105</v>
      </c>
      <c r="CB113" s="817"/>
      <c r="CC113" s="817"/>
      <c r="CD113" s="817"/>
      <c r="CE113" s="817"/>
      <c r="CF113" s="875">
        <v>4.0999999999999996</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46539</v>
      </c>
      <c r="AB114" s="780"/>
      <c r="AC114" s="780"/>
      <c r="AD114" s="780"/>
      <c r="AE114" s="781"/>
      <c r="AF114" s="782">
        <v>63340</v>
      </c>
      <c r="AG114" s="780"/>
      <c r="AH114" s="780"/>
      <c r="AI114" s="780"/>
      <c r="AJ114" s="781"/>
      <c r="AK114" s="782">
        <v>68217</v>
      </c>
      <c r="AL114" s="780"/>
      <c r="AM114" s="780"/>
      <c r="AN114" s="780"/>
      <c r="AO114" s="781"/>
      <c r="AP114" s="824">
        <v>0.5</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3089388</v>
      </c>
      <c r="BR114" s="817"/>
      <c r="BS114" s="817"/>
      <c r="BT114" s="817"/>
      <c r="BU114" s="817"/>
      <c r="BV114" s="817">
        <v>3242442</v>
      </c>
      <c r="BW114" s="817"/>
      <c r="BX114" s="817"/>
      <c r="BY114" s="817"/>
      <c r="BZ114" s="817"/>
      <c r="CA114" s="817">
        <v>3458013</v>
      </c>
      <c r="CB114" s="817"/>
      <c r="CC114" s="817"/>
      <c r="CD114" s="817"/>
      <c r="CE114" s="817"/>
      <c r="CF114" s="875">
        <v>23</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90881</v>
      </c>
      <c r="AB115" s="919"/>
      <c r="AC115" s="919"/>
      <c r="AD115" s="919"/>
      <c r="AE115" s="920"/>
      <c r="AF115" s="921">
        <v>84161</v>
      </c>
      <c r="AG115" s="919"/>
      <c r="AH115" s="919"/>
      <c r="AI115" s="919"/>
      <c r="AJ115" s="920"/>
      <c r="AK115" s="921">
        <v>3374</v>
      </c>
      <c r="AL115" s="919"/>
      <c r="AM115" s="919"/>
      <c r="AN115" s="919"/>
      <c r="AO115" s="920"/>
      <c r="AP115" s="922">
        <v>0</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1250040</v>
      </c>
      <c r="DH115" s="780"/>
      <c r="DI115" s="780"/>
      <c r="DJ115" s="780"/>
      <c r="DK115" s="781"/>
      <c r="DL115" s="782">
        <v>1166566</v>
      </c>
      <c r="DM115" s="780"/>
      <c r="DN115" s="780"/>
      <c r="DO115" s="780"/>
      <c r="DP115" s="781"/>
      <c r="DQ115" s="782">
        <v>1166566</v>
      </c>
      <c r="DR115" s="780"/>
      <c r="DS115" s="780"/>
      <c r="DT115" s="780"/>
      <c r="DU115" s="781"/>
      <c r="DV115" s="824">
        <v>7.7</v>
      </c>
      <c r="DW115" s="825"/>
      <c r="DX115" s="825"/>
      <c r="DY115" s="825"/>
      <c r="DZ115" s="826"/>
    </row>
    <row r="116" spans="1:130" s="218" customFormat="1" ht="26.25" customHeight="1" x14ac:dyDescent="0.15">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2226663</v>
      </c>
      <c r="AB117" s="903"/>
      <c r="AC117" s="903"/>
      <c r="AD117" s="903"/>
      <c r="AE117" s="904"/>
      <c r="AF117" s="905">
        <v>2291208</v>
      </c>
      <c r="AG117" s="903"/>
      <c r="AH117" s="903"/>
      <c r="AI117" s="903"/>
      <c r="AJ117" s="904"/>
      <c r="AK117" s="905">
        <v>2316545</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295</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444</v>
      </c>
      <c r="BP119" s="878"/>
      <c r="BQ119" s="879">
        <v>28719390</v>
      </c>
      <c r="BR119" s="845"/>
      <c r="BS119" s="845"/>
      <c r="BT119" s="845"/>
      <c r="BU119" s="845"/>
      <c r="BV119" s="845">
        <v>28889314</v>
      </c>
      <c r="BW119" s="845"/>
      <c r="BX119" s="845"/>
      <c r="BY119" s="845"/>
      <c r="BZ119" s="845"/>
      <c r="CA119" s="845">
        <v>27904161</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10435407</v>
      </c>
      <c r="BR120" s="842"/>
      <c r="BS120" s="842"/>
      <c r="BT120" s="842"/>
      <c r="BU120" s="842"/>
      <c r="BV120" s="842">
        <v>10565573</v>
      </c>
      <c r="BW120" s="842"/>
      <c r="BX120" s="842"/>
      <c r="BY120" s="842"/>
      <c r="BZ120" s="842"/>
      <c r="CA120" s="842">
        <v>11111382</v>
      </c>
      <c r="CB120" s="842"/>
      <c r="CC120" s="842"/>
      <c r="CD120" s="842"/>
      <c r="CE120" s="842"/>
      <c r="CF120" s="866">
        <v>73.7</v>
      </c>
      <c r="CG120" s="867"/>
      <c r="CH120" s="867"/>
      <c r="CI120" s="867"/>
      <c r="CJ120" s="867"/>
      <c r="CK120" s="868" t="s">
        <v>448</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3493843</v>
      </c>
      <c r="DH120" s="842"/>
      <c r="DI120" s="842"/>
      <c r="DJ120" s="842"/>
      <c r="DK120" s="842"/>
      <c r="DL120" s="842">
        <v>3416170</v>
      </c>
      <c r="DM120" s="842"/>
      <c r="DN120" s="842"/>
      <c r="DO120" s="842"/>
      <c r="DP120" s="842"/>
      <c r="DQ120" s="842">
        <v>3306003</v>
      </c>
      <c r="DR120" s="842"/>
      <c r="DS120" s="842"/>
      <c r="DT120" s="842"/>
      <c r="DU120" s="842"/>
      <c r="DV120" s="843">
        <v>21.9</v>
      </c>
      <c r="DW120" s="843"/>
      <c r="DX120" s="843"/>
      <c r="DY120" s="843"/>
      <c r="DZ120" s="844"/>
    </row>
    <row r="121" spans="1:130" s="218" customFormat="1" ht="26.25" customHeight="1" x14ac:dyDescent="0.15">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5639088</v>
      </c>
      <c r="BR121" s="817"/>
      <c r="BS121" s="817"/>
      <c r="BT121" s="817"/>
      <c r="BU121" s="817"/>
      <c r="BV121" s="817">
        <v>5827353</v>
      </c>
      <c r="BW121" s="817"/>
      <c r="BX121" s="817"/>
      <c r="BY121" s="817"/>
      <c r="BZ121" s="817"/>
      <c r="CA121" s="817">
        <v>5832918</v>
      </c>
      <c r="CB121" s="817"/>
      <c r="CC121" s="817"/>
      <c r="CD121" s="817"/>
      <c r="CE121" s="817"/>
      <c r="CF121" s="875">
        <v>38.700000000000003</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143502</v>
      </c>
      <c r="DH121" s="817"/>
      <c r="DI121" s="817"/>
      <c r="DJ121" s="817"/>
      <c r="DK121" s="817"/>
      <c r="DL121" s="817">
        <v>107936</v>
      </c>
      <c r="DM121" s="817"/>
      <c r="DN121" s="817"/>
      <c r="DO121" s="817"/>
      <c r="DP121" s="817"/>
      <c r="DQ121" s="817">
        <v>67570</v>
      </c>
      <c r="DR121" s="817"/>
      <c r="DS121" s="817"/>
      <c r="DT121" s="817"/>
      <c r="DU121" s="817"/>
      <c r="DV121" s="794">
        <v>0.4</v>
      </c>
      <c r="DW121" s="794"/>
      <c r="DX121" s="794"/>
      <c r="DY121" s="794"/>
      <c r="DZ121" s="795"/>
    </row>
    <row r="122" spans="1:130" s="218" customFormat="1" ht="26.25" customHeight="1" x14ac:dyDescent="0.15">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16573839</v>
      </c>
      <c r="BR122" s="845"/>
      <c r="BS122" s="845"/>
      <c r="BT122" s="845"/>
      <c r="BU122" s="845"/>
      <c r="BV122" s="845">
        <v>15866413</v>
      </c>
      <c r="BW122" s="845"/>
      <c r="BX122" s="845"/>
      <c r="BY122" s="845"/>
      <c r="BZ122" s="845"/>
      <c r="CA122" s="845">
        <v>14755346</v>
      </c>
      <c r="CB122" s="845"/>
      <c r="CC122" s="845"/>
      <c r="CD122" s="845"/>
      <c r="CE122" s="845"/>
      <c r="CF122" s="846">
        <v>97.9</v>
      </c>
      <c r="CG122" s="847"/>
      <c r="CH122" s="847"/>
      <c r="CI122" s="847"/>
      <c r="CJ122" s="847"/>
      <c r="CK122" s="869"/>
      <c r="CL122" s="855"/>
      <c r="CM122" s="855"/>
      <c r="CN122" s="855"/>
      <c r="CO122" s="856"/>
      <c r="CP122" s="835" t="s">
        <v>392</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452</v>
      </c>
      <c r="BP123" s="878"/>
      <c r="BQ123" s="832">
        <v>32648334</v>
      </c>
      <c r="BR123" s="833"/>
      <c r="BS123" s="833"/>
      <c r="BT123" s="833"/>
      <c r="BU123" s="833"/>
      <c r="BV123" s="833">
        <v>32259339</v>
      </c>
      <c r="BW123" s="833"/>
      <c r="BX123" s="833"/>
      <c r="BY123" s="833"/>
      <c r="BZ123" s="833"/>
      <c r="CA123" s="833">
        <v>31699646</v>
      </c>
      <c r="CB123" s="833"/>
      <c r="CC123" s="833"/>
      <c r="CD123" s="833"/>
      <c r="CE123" s="833"/>
      <c r="CF123" s="748"/>
      <c r="CG123" s="749"/>
      <c r="CH123" s="749"/>
      <c r="CI123" s="749"/>
      <c r="CJ123" s="834"/>
      <c r="CK123" s="869"/>
      <c r="CL123" s="855"/>
      <c r="CM123" s="855"/>
      <c r="CN123" s="855"/>
      <c r="CO123" s="856"/>
      <c r="CP123" s="835" t="s">
        <v>393</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v>90002</v>
      </c>
      <c r="AB124" s="780"/>
      <c r="AC124" s="780"/>
      <c r="AD124" s="780"/>
      <c r="AE124" s="781"/>
      <c r="AF124" s="782">
        <v>83474</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879</v>
      </c>
      <c r="AB127" s="780"/>
      <c r="AC127" s="780"/>
      <c r="AD127" s="780"/>
      <c r="AE127" s="781"/>
      <c r="AF127" s="782">
        <v>687</v>
      </c>
      <c r="AG127" s="780"/>
      <c r="AH127" s="780"/>
      <c r="AI127" s="780"/>
      <c r="AJ127" s="781"/>
      <c r="AK127" s="782">
        <v>3374</v>
      </c>
      <c r="AL127" s="780"/>
      <c r="AM127" s="780"/>
      <c r="AN127" s="780"/>
      <c r="AO127" s="781"/>
      <c r="AP127" s="824">
        <v>0</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524800</v>
      </c>
      <c r="AB128" s="801"/>
      <c r="AC128" s="801"/>
      <c r="AD128" s="801"/>
      <c r="AE128" s="802"/>
      <c r="AF128" s="803">
        <v>490162</v>
      </c>
      <c r="AG128" s="801"/>
      <c r="AH128" s="801"/>
      <c r="AI128" s="801"/>
      <c r="AJ128" s="802"/>
      <c r="AK128" s="803">
        <v>433787</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12.68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15480027</v>
      </c>
      <c r="AB129" s="780"/>
      <c r="AC129" s="780"/>
      <c r="AD129" s="780"/>
      <c r="AE129" s="781"/>
      <c r="AF129" s="782">
        <v>15791002</v>
      </c>
      <c r="AG129" s="780"/>
      <c r="AH129" s="780"/>
      <c r="AI129" s="780"/>
      <c r="AJ129" s="781"/>
      <c r="AK129" s="782">
        <v>16401569</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17.68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1403758</v>
      </c>
      <c r="AB130" s="780"/>
      <c r="AC130" s="780"/>
      <c r="AD130" s="780"/>
      <c r="AE130" s="781"/>
      <c r="AF130" s="782">
        <v>1367249</v>
      </c>
      <c r="AG130" s="780"/>
      <c r="AH130" s="780"/>
      <c r="AI130" s="780"/>
      <c r="AJ130" s="781"/>
      <c r="AK130" s="782">
        <v>1335089</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2.9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14076269</v>
      </c>
      <c r="AB131" s="764"/>
      <c r="AC131" s="764"/>
      <c r="AD131" s="764"/>
      <c r="AE131" s="765"/>
      <c r="AF131" s="766">
        <v>14423753</v>
      </c>
      <c r="AG131" s="764"/>
      <c r="AH131" s="764"/>
      <c r="AI131" s="764"/>
      <c r="AJ131" s="765"/>
      <c r="AK131" s="766">
        <v>15066480</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2.117784194</v>
      </c>
      <c r="AB132" s="745"/>
      <c r="AC132" s="745"/>
      <c r="AD132" s="745"/>
      <c r="AE132" s="746"/>
      <c r="AF132" s="747">
        <v>3.0075173099999999</v>
      </c>
      <c r="AG132" s="745"/>
      <c r="AH132" s="745"/>
      <c r="AI132" s="745"/>
      <c r="AJ132" s="746"/>
      <c r="AK132" s="747">
        <v>3.6350147499999999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4.8</v>
      </c>
      <c r="AB133" s="724"/>
      <c r="AC133" s="724"/>
      <c r="AD133" s="724"/>
      <c r="AE133" s="725"/>
      <c r="AF133" s="723">
        <v>4.9000000000000004</v>
      </c>
      <c r="AG133" s="724"/>
      <c r="AH133" s="724"/>
      <c r="AI133" s="724"/>
      <c r="AJ133" s="725"/>
      <c r="AK133" s="723">
        <v>2.9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4rie3QffzKIhGf1DcW7DjlPPOKq1AISs6Jq+5t2iba1kvaq66ZXiElWfDuduGEOlb6kM/Ints5Zct99qVyyXw==" saltValue="6r60vQD8i3YLm5ewc6Xqn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sTNq5rmlVEbqKtk62b8LYAslcMlmVVa0FXoTMEVixATl543ubFqPNh2pu5iwUDb33eONoYLfyxpEXMwCaw3tMA==" saltValue="RptTY7RG6z/3xnSNrQ4mD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aTUdLjrONIs39cVuenVy2ihH9c6BnoIXHInGpwqhBNE5l1l/90nmyk6ezJqpxIkZE1Flcd9pnHxd31mGPSjjw==" saltValue="6PZUZXBVsGMiW71fH3igfw=="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486</v>
      </c>
      <c r="AL9" s="1131"/>
      <c r="AM9" s="1131"/>
      <c r="AN9" s="1132"/>
      <c r="AO9" s="269">
        <v>4841080</v>
      </c>
      <c r="AP9" s="269">
        <v>63413</v>
      </c>
      <c r="AQ9" s="270">
        <v>72348</v>
      </c>
      <c r="AR9" s="271">
        <v>-12.4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487</v>
      </c>
      <c r="AL10" s="1131"/>
      <c r="AM10" s="1131"/>
      <c r="AN10" s="1132"/>
      <c r="AO10" s="272">
        <v>54702</v>
      </c>
      <c r="AP10" s="272">
        <v>717</v>
      </c>
      <c r="AQ10" s="273">
        <v>6364</v>
      </c>
      <c r="AR10" s="274">
        <v>-88.7</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488</v>
      </c>
      <c r="AL11" s="1131"/>
      <c r="AM11" s="1131"/>
      <c r="AN11" s="1132"/>
      <c r="AO11" s="272">
        <v>386962</v>
      </c>
      <c r="AP11" s="272">
        <v>5069</v>
      </c>
      <c r="AQ11" s="273">
        <v>1262</v>
      </c>
      <c r="AR11" s="274">
        <v>301.7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489</v>
      </c>
      <c r="AL12" s="1131"/>
      <c r="AM12" s="1131"/>
      <c r="AN12" s="1132"/>
      <c r="AO12" s="272" t="s">
        <v>490</v>
      </c>
      <c r="AP12" s="272" t="s">
        <v>490</v>
      </c>
      <c r="AQ12" s="273">
        <v>10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264032</v>
      </c>
      <c r="AP13" s="272">
        <v>3459</v>
      </c>
      <c r="AQ13" s="273">
        <v>3257</v>
      </c>
      <c r="AR13" s="274">
        <v>6.2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55548</v>
      </c>
      <c r="AP14" s="272">
        <v>728</v>
      </c>
      <c r="AQ14" s="273">
        <v>1617</v>
      </c>
      <c r="AR14" s="274">
        <v>-55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-80161</v>
      </c>
      <c r="AP15" s="272">
        <v>-1050</v>
      </c>
      <c r="AQ15" s="273">
        <v>-3947</v>
      </c>
      <c r="AR15" s="274">
        <v>-73.400000000000006</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5522163</v>
      </c>
      <c r="AP16" s="272">
        <v>72335</v>
      </c>
      <c r="AQ16" s="273">
        <v>80912</v>
      </c>
      <c r="AR16" s="274">
        <v>-10.6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6.09</v>
      </c>
      <c r="AP21" s="286">
        <v>6.71</v>
      </c>
      <c r="AQ21" s="287">
        <v>-0.62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101.1</v>
      </c>
      <c r="AP22" s="291">
        <v>98.3</v>
      </c>
      <c r="AQ22" s="292">
        <v>2.8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1928523</v>
      </c>
      <c r="AP32" s="300">
        <v>25262</v>
      </c>
      <c r="AQ32" s="301">
        <v>34344</v>
      </c>
      <c r="AR32" s="302">
        <v>-26.4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505</v>
      </c>
      <c r="AL34" s="1121"/>
      <c r="AM34" s="1121"/>
      <c r="AN34" s="1122"/>
      <c r="AO34" s="300" t="s">
        <v>490</v>
      </c>
      <c r="AP34" s="300" t="s">
        <v>490</v>
      </c>
      <c r="AQ34" s="301">
        <v>3</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506</v>
      </c>
      <c r="AL35" s="1121"/>
      <c r="AM35" s="1121"/>
      <c r="AN35" s="1122"/>
      <c r="AO35" s="300">
        <v>316431</v>
      </c>
      <c r="AP35" s="300">
        <v>4145</v>
      </c>
      <c r="AQ35" s="301">
        <v>7806</v>
      </c>
      <c r="AR35" s="302">
        <v>-46.9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507</v>
      </c>
      <c r="AL36" s="1121"/>
      <c r="AM36" s="1121"/>
      <c r="AN36" s="1122"/>
      <c r="AO36" s="300">
        <v>68217</v>
      </c>
      <c r="AP36" s="300">
        <v>894</v>
      </c>
      <c r="AQ36" s="301">
        <v>1690</v>
      </c>
      <c r="AR36" s="302">
        <v>-47.1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508</v>
      </c>
      <c r="AL37" s="1121"/>
      <c r="AM37" s="1121"/>
      <c r="AN37" s="1122"/>
      <c r="AO37" s="300">
        <v>3374</v>
      </c>
      <c r="AP37" s="300">
        <v>44</v>
      </c>
      <c r="AQ37" s="301">
        <v>666</v>
      </c>
      <c r="AR37" s="302">
        <v>-93.4</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509</v>
      </c>
      <c r="AL38" s="1124"/>
      <c r="AM38" s="1124"/>
      <c r="AN38" s="1125"/>
      <c r="AO38" s="303" t="s">
        <v>490</v>
      </c>
      <c r="AP38" s="303" t="s">
        <v>490</v>
      </c>
      <c r="AQ38" s="304">
        <v>3</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510</v>
      </c>
      <c r="AL39" s="1124"/>
      <c r="AM39" s="1124"/>
      <c r="AN39" s="1125"/>
      <c r="AO39" s="300">
        <v>-433787</v>
      </c>
      <c r="AP39" s="300">
        <v>-5682</v>
      </c>
      <c r="AQ39" s="301">
        <v>-5822</v>
      </c>
      <c r="AR39" s="302">
        <v>-2.4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511</v>
      </c>
      <c r="AL40" s="1121"/>
      <c r="AM40" s="1121"/>
      <c r="AN40" s="1122"/>
      <c r="AO40" s="300">
        <v>-1335089</v>
      </c>
      <c r="AP40" s="300">
        <v>-17488</v>
      </c>
      <c r="AQ40" s="301">
        <v>-26710</v>
      </c>
      <c r="AR40" s="302">
        <v>-34.5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547669</v>
      </c>
      <c r="AP41" s="300">
        <v>7174</v>
      </c>
      <c r="AQ41" s="301">
        <v>11979</v>
      </c>
      <c r="AR41" s="302">
        <v>-40.1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481</v>
      </c>
      <c r="AN49" s="1115" t="s">
        <v>514</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2917183</v>
      </c>
      <c r="AN51" s="322">
        <v>38511</v>
      </c>
      <c r="AO51" s="323">
        <v>37.799999999999997</v>
      </c>
      <c r="AP51" s="324">
        <v>70329</v>
      </c>
      <c r="AQ51" s="325">
        <v>0.2</v>
      </c>
      <c r="AR51" s="326">
        <v>37.6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2477270</v>
      </c>
      <c r="AN52" s="330">
        <v>32704</v>
      </c>
      <c r="AO52" s="331">
        <v>32.299999999999997</v>
      </c>
      <c r="AP52" s="332">
        <v>39403</v>
      </c>
      <c r="AQ52" s="333">
        <v>9.1</v>
      </c>
      <c r="AR52" s="334">
        <v>23.2</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3509538</v>
      </c>
      <c r="AN53" s="322">
        <v>46551</v>
      </c>
      <c r="AO53" s="323">
        <v>20.9</v>
      </c>
      <c r="AP53" s="324">
        <v>45945</v>
      </c>
      <c r="AQ53" s="325">
        <v>-34.700000000000003</v>
      </c>
      <c r="AR53" s="326">
        <v>55.6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2824059</v>
      </c>
      <c r="AN54" s="330">
        <v>37459</v>
      </c>
      <c r="AO54" s="331">
        <v>14.5</v>
      </c>
      <c r="AP54" s="332">
        <v>25180</v>
      </c>
      <c r="AQ54" s="333">
        <v>-36.1</v>
      </c>
      <c r="AR54" s="334">
        <v>50.6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3560872</v>
      </c>
      <c r="AN55" s="322">
        <v>47300</v>
      </c>
      <c r="AO55" s="323">
        <v>1.6</v>
      </c>
      <c r="AP55" s="324">
        <v>44475</v>
      </c>
      <c r="AQ55" s="325">
        <v>-3.2</v>
      </c>
      <c r="AR55" s="326">
        <v>4.8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2571275</v>
      </c>
      <c r="AN56" s="330">
        <v>34155</v>
      </c>
      <c r="AO56" s="331">
        <v>-8.8000000000000007</v>
      </c>
      <c r="AP56" s="332">
        <v>24780</v>
      </c>
      <c r="AQ56" s="333">
        <v>-1.6</v>
      </c>
      <c r="AR56" s="334">
        <v>-7.2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3814885</v>
      </c>
      <c r="AN57" s="322">
        <v>50431</v>
      </c>
      <c r="AO57" s="323">
        <v>6.6</v>
      </c>
      <c r="AP57" s="324">
        <v>45982</v>
      </c>
      <c r="AQ57" s="325">
        <v>3.4</v>
      </c>
      <c r="AR57" s="326">
        <v>3.2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3057612</v>
      </c>
      <c r="AN58" s="330">
        <v>40420</v>
      </c>
      <c r="AO58" s="331">
        <v>18.3</v>
      </c>
      <c r="AP58" s="332">
        <v>25583</v>
      </c>
      <c r="AQ58" s="333">
        <v>3.2</v>
      </c>
      <c r="AR58" s="334">
        <v>15.1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3048586</v>
      </c>
      <c r="AN59" s="322">
        <v>39933</v>
      </c>
      <c r="AO59" s="323">
        <v>-20.8</v>
      </c>
      <c r="AP59" s="324">
        <v>50538</v>
      </c>
      <c r="AQ59" s="325">
        <v>9.9</v>
      </c>
      <c r="AR59" s="326">
        <v>-30.7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1609694</v>
      </c>
      <c r="AN60" s="330">
        <v>21085</v>
      </c>
      <c r="AO60" s="331">
        <v>-47.8</v>
      </c>
      <c r="AP60" s="332">
        <v>29053</v>
      </c>
      <c r="AQ60" s="333">
        <v>13.6</v>
      </c>
      <c r="AR60" s="334">
        <v>-61.4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3370213</v>
      </c>
      <c r="AN61" s="337">
        <v>44545</v>
      </c>
      <c r="AO61" s="338">
        <v>9.1999999999999993</v>
      </c>
      <c r="AP61" s="339">
        <v>51454</v>
      </c>
      <c r="AQ61" s="340">
        <v>-4.9000000000000004</v>
      </c>
      <c r="AR61" s="326">
        <v>14.1</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2507982</v>
      </c>
      <c r="AN62" s="330">
        <v>33165</v>
      </c>
      <c r="AO62" s="331">
        <v>1.7</v>
      </c>
      <c r="AP62" s="332">
        <v>28800</v>
      </c>
      <c r="AQ62" s="333">
        <v>-2.4</v>
      </c>
      <c r="AR62" s="334">
        <v>4.0999999999999996</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4H9e/DJUcb8b5nxBv6u6UGgHxq3Q54BHGXdFWiZZv0Zo9VMldmJy3hGATyfGMp4GXFhPW32n5zVUEyWbVJxhxw==" saltValue="VhuSpwJNb59mTsxDL9rwV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wt8sxOpXjr5/PtsVaTtPVcpVAAppA2r4hOuyU6EYVhd6nOYOSmwD+AW5N2p07ge1G1VrH00jdNpIXv65lQloyg==" saltValue="ktiHnK8waRbIv0C9uNV5v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H3Uwq7HcMYMvgCnvRfg5+qdd7CpgoKlFlr8Ul4RZAGOVQBPwoIsqSkfViYrxSb0rZkY9nPY0ewXz0dg+ZVe2wA==" saltValue="wMAtVEQ6XY68oYW3KmJ9I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16.53</v>
      </c>
      <c r="G47" s="12">
        <v>18.850000000000001</v>
      </c>
      <c r="H47" s="12">
        <v>22.69</v>
      </c>
      <c r="I47" s="12">
        <v>22.37</v>
      </c>
      <c r="J47" s="13">
        <v>20.54</v>
      </c>
    </row>
    <row r="48" spans="2:10" ht="57.75" customHeight="1" x14ac:dyDescent="0.15">
      <c r="B48" s="14"/>
      <c r="C48" s="1141" t="s">
        <v>4</v>
      </c>
      <c r="D48" s="1141"/>
      <c r="E48" s="1142"/>
      <c r="F48" s="15">
        <v>12.05</v>
      </c>
      <c r="G48" s="16">
        <v>16.66</v>
      </c>
      <c r="H48" s="16">
        <v>16.36</v>
      </c>
      <c r="I48" s="16">
        <v>12.64</v>
      </c>
      <c r="J48" s="17">
        <v>10.78</v>
      </c>
    </row>
    <row r="49" spans="2:10" ht="57.75" customHeight="1" thickBot="1" x14ac:dyDescent="0.2">
      <c r="B49" s="18"/>
      <c r="C49" s="1143" t="s">
        <v>5</v>
      </c>
      <c r="D49" s="1143"/>
      <c r="E49" s="1144"/>
      <c r="F49" s="19">
        <v>3.26</v>
      </c>
      <c r="G49" s="20">
        <v>8.51</v>
      </c>
      <c r="H49" s="20">
        <v>2.95</v>
      </c>
      <c r="I49" s="20" t="s">
        <v>533</v>
      </c>
      <c r="J49" s="21" t="s">
        <v>534</v>
      </c>
    </row>
    <row r="50" spans="2:10" x14ac:dyDescent="0.15"/>
  </sheetData>
  <sheetProtection algorithmName="SHA-512" hashValue="eCAVVyBjLYJYZY0Hya/jcrkiYz9vW8bW2Ylt/2kb+t/NwV/fD0a/FrwBI2v9AyTUVRONlLiylX44PIzHxoECJA==" saltValue="BVmRx7euIxb0nt9aTeov7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酒寄 真一</cp:lastModifiedBy>
  <cp:lastPrinted>2026-03-09T02:55:16Z</cp:lastPrinted>
  <dcterms:created xsi:type="dcterms:W3CDTF">2026-02-23T05:27:32Z</dcterms:created>
  <dcterms:modified xsi:type="dcterms:W3CDTF">2026-03-17T02:53:26Z</dcterms:modified>
  <cp:category/>
</cp:coreProperties>
</file>