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ndsv01\Shr_Data2\01240100財政課\R7年度\01 共通全般\01 照会・回答\01 県市町村課＆その他埼玉県\080303【埼玉県市町村課】令和６年度財政状況資料集の作成及び提出について（依頼）\"/>
    </mc:Choice>
  </mc:AlternateContent>
  <xr:revisionPtr revIDLastSave="0" documentId="13_ncr:1_{7548AEF4-5B57-42DD-88B6-99535D6F5C9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B102" i="12" l="1"/>
  <c r="DG102" i="12"/>
  <c r="DQ102" i="12"/>
  <c r="CR102" i="12"/>
  <c r="AP23" i="12" l="1"/>
  <c r="AA29" i="12" l="1"/>
  <c r="AA30" i="12"/>
  <c r="AA31" i="12"/>
  <c r="AA32" i="12"/>
  <c r="AA33" i="12"/>
  <c r="AA28" i="12"/>
  <c r="AA8" i="12"/>
  <c r="AA10" i="12"/>
  <c r="AA9"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BE36" i="10"/>
  <c r="AM36" i="10"/>
  <c r="BE35" i="10"/>
  <c r="BW34" i="10"/>
  <c r="BW35" i="10" s="1"/>
  <c r="C34" i="10"/>
  <c r="C35" i="10" s="1"/>
  <c r="C36" i="10" s="1"/>
  <c r="C37" i="10" s="1"/>
  <c r="BW36" i="10" l="1"/>
  <c r="BW37" i="10" s="1"/>
  <c r="BW38" i="10" s="1"/>
  <c r="BW39" i="10" s="1"/>
  <c r="BW40" i="10" s="1"/>
  <c r="BW41" i="10" s="1"/>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BE34" i="10"/>
</calcChain>
</file>

<file path=xl/sharedStrings.xml><?xml version="1.0" encoding="utf-8"?>
<sst xmlns="http://schemas.openxmlformats.org/spreadsheetml/2006/main" count="1055" uniqueCount="573">
  <si>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</si>
  <si>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</si>
  <si>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</si>
  <si>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</si>
  <si>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</si>
  <si>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</si>
  <si>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</si>
  <si>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</si>
  <si>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</si>
  <si>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</si>
  <si>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</si>
  <si>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</si>
  <si>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</si>
  <si>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</si>
  <si>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</si>
  <si>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</si>
  <si>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</si>
  <si>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</si>
  <si>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</si>
  <si>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</si>
  <si>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</si>
  <si>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</si>
  <si>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</si>
  <si>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</si>
  <si>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</si>
  <si>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</si>
  <si>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</si>
  <si>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</si>
  <si>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</si>
  <si>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</si>
  <si>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</si>
  <si>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</si>
  <si>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</si>
  <si>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</si>
  <si>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</si>
  <si>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</si>
  <si>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</si>
  <si>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</si>
  <si>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</si>
  <si>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</si>
  <si>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</si>
  <si>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</si>
  <si>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</si>
  <si>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</si>
  <si>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</si>
  <si>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</si>
  <si>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</si>
  <si>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</si>
  <si>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</si>
  <si>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</si>
  <si>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</si>
  <si>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</si>
  <si>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</si>
  <si>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</si>
  <si>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</si>
  <si>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</si>
  <si>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</si>
  <si>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</si>
  <si>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</si>
  <si>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</si>
  <si>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</si>
  <si>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</si>
  <si>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</si>
  <si>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</si>
  <si>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</si>
  <si>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</si>
  <si>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</si>
  <si>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</si>
  <si>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</si>
  <si>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</si>
  <si>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</si>
  <si>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</si>
  <si>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</si>
  <si>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</si>
  <si>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</si>
  <si>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</si>
  <si>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</si>
  <si>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</si>
  <si>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</si>
  <si>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</si>
  <si>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</si>
  <si>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</si>
  <si>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</si>
  <si>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</si>
  <si>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</si>
  <si>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</si>
  <si>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</si>
  <si>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</si>
  <si>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</si>
  <si>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</si>
  <si>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</si>
  <si>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</si>
  <si>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</si>
  <si>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</si>
  <si>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越谷市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</si>
  <si>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</si>
  <si>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</si>
  <si>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</si>
  <si>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</si>
  <si>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</si>
  <si>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</si>
  <si>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</si>
  <si>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</si>
  <si>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</si>
  <si>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</si>
  <si>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</si>
  <si>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</si>
  <si>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</si>
  <si>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</si>
  <si>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</si>
  <si>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</si>
  <si>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</si>
  <si>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</si>
  <si>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</si>
  <si>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</si>
  <si>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</si>
  <si>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</si>
  <si>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</si>
  <si>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</si>
  <si>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</si>
  <si>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</si>
  <si>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</si>
  <si>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</si>
  <si>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</si>
  <si>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</si>
  <si>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</si>
  <si>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</si>
  <si>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</si>
  <si>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</si>
  <si>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</si>
  <si>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</si>
  <si>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</si>
  <si>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</si>
  <si>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</si>
  <si>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</si>
  <si>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</si>
  <si>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</si>
  <si>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</si>
  <si>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</si>
  <si>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</si>
  <si>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</si>
  <si>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</si>
  <si>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</si>
  <si>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病院事業会計</t>
    <phoneticPr fontId="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</si>
  <si>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</si>
  <si>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</si>
  <si>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</si>
  <si>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</si>
  <si>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</si>
  <si>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</si>
  <si>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</si>
  <si>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</si>
  <si>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</si>
  <si>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</si>
  <si>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</si>
  <si>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</si>
  <si>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</si>
  <si>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</si>
  <si>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</si>
  <si>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</si>
  <si>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</si>
  <si>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</si>
  <si>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</si>
  <si>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</si>
  <si>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</si>
  <si>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</si>
  <si>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</si>
  <si>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</si>
  <si>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</si>
  <si>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</si>
  <si>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</si>
  <si>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</si>
  <si>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</si>
  <si>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</si>
  <si>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</si>
  <si>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</si>
  <si>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</si>
  <si>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</si>
  <si>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</si>
  <si>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</si>
  <si>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</si>
  <si>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</si>
  <si>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</si>
  <si>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</si>
  <si>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</si>
  <si>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</si>
  <si>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</si>
  <si>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</si>
  <si>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</si>
  <si>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</si>
  <si>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</si>
  <si>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</si>
  <si>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</si>
  <si>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</si>
  <si>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</si>
  <si>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</si>
  <si>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</si>
  <si>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</si>
  <si>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</si>
  <si>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</si>
  <si>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</si>
  <si>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</si>
  <si>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</si>
  <si>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</si>
  <si>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埼玉県越谷市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</si>
  <si>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</si>
  <si>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</si>
  <si>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</si>
  <si>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</si>
  <si>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</si>
  <si>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</si>
  <si>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</si>
  <si>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</si>
  <si>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</si>
  <si>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</si>
  <si>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</si>
  <si>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</si>
  <si>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</si>
  <si>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</si>
  <si>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</si>
  <si>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</si>
  <si>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</si>
  <si>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</si>
  <si>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</si>
  <si>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</si>
  <si>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</si>
  <si>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</si>
  <si>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</si>
  <si>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</si>
  <si>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</si>
  <si>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</si>
  <si>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</si>
  <si>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</si>
  <si>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</si>
  <si>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</si>
  <si>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</si>
  <si>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</si>
  <si>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</si>
  <si>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</si>
  <si>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</si>
  <si>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</si>
  <si>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</si>
  <si>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</si>
  <si>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</si>
  <si>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</si>
  <si>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</si>
  <si>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</si>
  <si>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</si>
  <si>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</si>
  <si>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</si>
  <si>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</si>
  <si>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</si>
  <si>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</si>
  <si>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</si>
  <si>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</si>
  <si>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</si>
  <si>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</si>
  <si>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</si>
  <si>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</si>
  <si>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</si>
  <si>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</si>
  <si>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</si>
  <si>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</si>
  <si>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</si>
  <si>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</si>
  <si>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</si>
  <si>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</si>
  <si>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</si>
  <si>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</si>
  <si>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</si>
  <si>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</si>
  <si>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</si>
  <si>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</si>
  <si>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</si>
  <si>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</si>
  <si>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</si>
  <si>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</si>
  <si>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</si>
  <si>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</si>
  <si>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</si>
  <si>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</si>
  <si>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</si>
  <si>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</si>
  <si>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</si>
  <si>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</si>
  <si>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</si>
  <si>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</si>
  <si>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</si>
  <si>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</si>
  <si>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</si>
  <si>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</si>
  <si>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</si>
  <si>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</si>
  <si>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</si>
  <si>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</si>
  <si>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</si>
  <si>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</si>
  <si>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</si>
  <si>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</si>
  <si>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</si>
  <si>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</si>
  <si>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</si>
  <si>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</si>
  <si>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</si>
  <si>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</si>
  <si>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</si>
  <si>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</si>
  <si>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</si>
  <si>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</si>
  <si>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</si>
  <si>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</si>
  <si>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</si>
  <si>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</si>
  <si>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</si>
  <si>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</si>
  <si>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</si>
  <si>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</si>
  <si>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</si>
  <si>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</si>
  <si>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</si>
  <si>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</si>
  <si>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</si>
  <si>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</si>
  <si>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</si>
  <si>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</si>
  <si>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</si>
  <si>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</si>
  <si>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</si>
  <si>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</si>
  <si>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</si>
  <si>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</si>
  <si>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</si>
  <si>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</si>
  <si>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</si>
  <si>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</si>
  <si>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</si>
  <si>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</si>
  <si>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</si>
  <si>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</si>
  <si>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</si>
  <si>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</si>
  <si>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</si>
  <si>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</si>
  <si>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</si>
  <si>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</si>
  <si>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</si>
  <si>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</si>
  <si>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</si>
  <si>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</si>
  <si>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</si>
  <si>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</si>
  <si>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</si>
  <si>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</si>
  <si>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</si>
  <si>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</si>
  <si>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埼玉県越谷市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</si>
  <si>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</si>
  <si>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</si>
  <si>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</si>
  <si>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</si>
  <si>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</si>
  <si>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</si>
  <si>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</si>
  <si>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</si>
  <si>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</si>
  <si>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</si>
  <si>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</si>
  <si>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</si>
  <si>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</si>
  <si>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</si>
  <si>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</si>
  <si>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</si>
  <si>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</si>
  <si>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</si>
  <si>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</si>
  <si>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</si>
  <si>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公共用地先行取得事業費特別会計</t>
    <phoneticPr fontId="5"/>
  </si>
  <si>
    <t>都市計画事業西大袋土地区画整理事業費特別会計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</si>
  <si>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</si>
  <si>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</si>
  <si>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</si>
  <si>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</si>
  <si>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</si>
  <si>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</si>
  <si>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</si>
  <si>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</si>
  <si>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</si>
  <si>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</si>
  <si>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</si>
  <si>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</si>
  <si>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</si>
  <si>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</si>
  <si>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</si>
  <si>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</si>
  <si>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</si>
  <si>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法適用企業</t>
    <phoneticPr fontId="5"/>
  </si>
  <si>
    <t>公共下水道事業会計</t>
    <phoneticPr fontId="5"/>
  </si>
  <si>
    <t>都市計画事業東越谷土地区画整理事業費特別会計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</si>
  <si>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</si>
  <si>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</si>
  <si>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</si>
  <si>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</si>
  <si>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</si>
  <si>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</si>
  <si>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</si>
  <si>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</si>
  <si>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</si>
  <si>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</si>
  <si>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</si>
  <si>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</si>
  <si>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</si>
  <si>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</si>
  <si>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</si>
  <si>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</si>
  <si>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</si>
  <si>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</si>
  <si>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</si>
  <si>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</si>
  <si>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</si>
  <si>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</si>
  <si>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</si>
  <si>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</si>
  <si>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</si>
  <si>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</si>
  <si>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</si>
  <si>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</si>
  <si>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</si>
  <si>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</si>
  <si>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</si>
  <si>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</si>
  <si>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</si>
  <si>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</si>
  <si>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</si>
  <si>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</si>
  <si>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</si>
  <si>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</si>
  <si>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</si>
  <si>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</si>
  <si>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</si>
  <si>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</si>
  <si>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</si>
  <si>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</si>
  <si>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</si>
  <si>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</si>
  <si>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</si>
  <si>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</si>
  <si>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</si>
  <si>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</si>
  <si>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</si>
  <si>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</si>
  <si>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</si>
  <si>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</si>
  <si>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</si>
  <si>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</si>
  <si>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</si>
  <si>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</si>
  <si>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</si>
  <si>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</si>
  <si>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</si>
  <si>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</si>
  <si>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</si>
  <si>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</si>
  <si>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</si>
  <si>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</si>
  <si>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</si>
  <si>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</si>
  <si>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</si>
  <si>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</si>
  <si>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</si>
  <si>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</si>
  <si>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</si>
  <si>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</si>
  <si>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</si>
  <si>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</si>
  <si>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</si>
  <si>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</si>
  <si>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</si>
  <si>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</si>
  <si>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</si>
  <si>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</si>
  <si>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</si>
  <si>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</si>
  <si>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</si>
  <si>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</si>
  <si>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</si>
  <si>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</si>
  <si>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</si>
  <si>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</si>
  <si>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</si>
  <si>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</si>
  <si>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</si>
  <si>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</si>
  <si>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</si>
  <si>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</si>
  <si>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</si>
  <si>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</si>
  <si>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</si>
  <si>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</si>
  <si>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</si>
  <si>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</si>
  <si>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</si>
  <si>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</si>
  <si>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</si>
  <si>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</si>
  <si>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</si>
  <si>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</si>
  <si>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</si>
  <si>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</si>
  <si>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</si>
  <si>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</si>
  <si>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</si>
  <si>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</si>
  <si>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</si>
  <si>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</si>
  <si>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</si>
  <si>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</si>
  <si>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</si>
  <si>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</si>
  <si>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</si>
  <si>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</si>
  <si>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</si>
  <si>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</si>
  <si>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</si>
  <si>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</si>
  <si>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</si>
  <si>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</si>
  <si>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</si>
  <si>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</si>
  <si>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</si>
  <si>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</si>
  <si>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</si>
  <si>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</si>
  <si>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</si>
  <si>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</si>
  <si>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2.83</t>
  </si>
  <si>
    <t>病院事業会計</t>
  </si>
  <si>
    <t>▲ 0.78</t>
  </si>
  <si>
    <t>一般会計</t>
  </si>
  <si>
    <t>公共下水道事業会計</t>
  </si>
  <si>
    <t>介護保険特別会計</t>
  </si>
  <si>
    <t>国民健康保険特別会計</t>
  </si>
  <si>
    <t>都市計画事業西大袋土地区画整理事業費特別会計</t>
  </si>
  <si>
    <t>都市計画事業東越谷土地区画整理事業費特別会計</t>
  </si>
  <si>
    <t>後期高齢者医療特別会計</t>
  </si>
  <si>
    <t>その他会計（赤字）</t>
  </si>
  <si>
    <t>その他会計（黒字）</t>
  </si>
  <si>
    <t>R02</t>
    <phoneticPr fontId="5"/>
  </si>
  <si>
    <t>R03</t>
    <phoneticPr fontId="5"/>
  </si>
  <si>
    <t>R04</t>
    <phoneticPr fontId="5"/>
  </si>
  <si>
    <t>R05</t>
    <phoneticPr fontId="5"/>
  </si>
  <si>
    <t>R06</t>
    <phoneticPr fontId="5"/>
  </si>
  <si>
    <t>越谷市施設管理公社</t>
    <rPh sb="0" eb="2">
      <t>コシガヤ</t>
    </rPh>
    <rPh sb="2" eb="3">
      <t>シ</t>
    </rPh>
    <rPh sb="3" eb="5">
      <t>シセツ</t>
    </rPh>
    <rPh sb="5" eb="7">
      <t>カンリ</t>
    </rPh>
    <rPh sb="7" eb="8">
      <t>オオヤケ</t>
    </rPh>
    <rPh sb="8" eb="9">
      <t>シャ</t>
    </rPh>
    <phoneticPr fontId="10"/>
  </si>
  <si>
    <t>越谷市土地開発公社</t>
    <rPh sb="0" eb="2">
      <t>コシガヤ</t>
    </rPh>
    <rPh sb="2" eb="3">
      <t>シ</t>
    </rPh>
    <rPh sb="3" eb="5">
      <t>トチ</t>
    </rPh>
    <rPh sb="5" eb="7">
      <t>カイハツ</t>
    </rPh>
    <rPh sb="7" eb="9">
      <t>コウシャ</t>
    </rPh>
    <phoneticPr fontId="10"/>
  </si>
  <si>
    <t>埼玉県東部流通センター</t>
    <rPh sb="0" eb="3">
      <t>サイタマケン</t>
    </rPh>
    <rPh sb="3" eb="5">
      <t>トウブ</t>
    </rPh>
    <rPh sb="5" eb="7">
      <t>リュウツウ</t>
    </rPh>
    <phoneticPr fontId="10"/>
  </si>
  <si>
    <t>パルテきたこし</t>
  </si>
  <si>
    <t>公共施設等整備基金</t>
    <phoneticPr fontId="5"/>
  </si>
  <si>
    <t>越谷しらこばと基金</t>
    <phoneticPr fontId="2"/>
  </si>
  <si>
    <t>森林環境譲与税基金</t>
    <phoneticPr fontId="2"/>
  </si>
  <si>
    <t>高速鉄道整備基金</t>
    <phoneticPr fontId="2"/>
  </si>
  <si>
    <t>東埼玉資源環境組合</t>
    <rPh sb="0" eb="3">
      <t>ヒガシサイタマ</t>
    </rPh>
    <rPh sb="3" eb="5">
      <t>シゲン</t>
    </rPh>
    <rPh sb="5" eb="7">
      <t>カンキョウ</t>
    </rPh>
    <rPh sb="7" eb="9">
      <t>クミアイ</t>
    </rPh>
    <phoneticPr fontId="10"/>
  </si>
  <si>
    <t>越谷・松伏水道企業団</t>
    <rPh sb="0" eb="2">
      <t>コシガヤ</t>
    </rPh>
    <rPh sb="3" eb="5">
      <t>マツブシ</t>
    </rPh>
    <rPh sb="5" eb="7">
      <t>スイドウ</t>
    </rPh>
    <rPh sb="7" eb="9">
      <t>キギョウ</t>
    </rPh>
    <rPh sb="9" eb="10">
      <t>ダン</t>
    </rPh>
    <phoneticPr fontId="10"/>
  </si>
  <si>
    <t>埼玉県都市ボートレース企業団</t>
    <rPh sb="0" eb="3">
      <t>サ</t>
    </rPh>
    <rPh sb="3" eb="5">
      <t>トシ</t>
    </rPh>
    <rPh sb="11" eb="14">
      <t>キギョウダン</t>
    </rPh>
    <phoneticPr fontId="10"/>
  </si>
  <si>
    <t>埼玉県後期高齢者医療広域連合</t>
    <rPh sb="0" eb="3">
      <t>サ</t>
    </rPh>
    <rPh sb="3" eb="5">
      <t>コウキ</t>
    </rPh>
    <rPh sb="5" eb="8">
      <t>コウレイシャ</t>
    </rPh>
    <rPh sb="8" eb="10">
      <t>イリョウ</t>
    </rPh>
    <rPh sb="10" eb="14">
      <t>コウイキレンゴウ</t>
    </rPh>
    <phoneticPr fontId="10"/>
  </si>
  <si>
    <t>埼玉県市町村総合事務組合</t>
    <rPh sb="0" eb="3">
      <t>サ</t>
    </rPh>
    <rPh sb="3" eb="6">
      <t>シチョウソン</t>
    </rPh>
    <rPh sb="6" eb="8">
      <t>ソウゴウ</t>
    </rPh>
    <rPh sb="8" eb="10">
      <t>ジム</t>
    </rPh>
    <rPh sb="10" eb="12">
      <t>クミアイ</t>
    </rPh>
    <phoneticPr fontId="10"/>
  </si>
  <si>
    <t>彩の国さいたま人づくり広域連合</t>
    <rPh sb="0" eb="1">
      <t>アヤ</t>
    </rPh>
    <rPh sb="2" eb="3">
      <t>クニ</t>
    </rPh>
    <rPh sb="7" eb="8">
      <t>ヒト</t>
    </rPh>
    <rPh sb="11" eb="13">
      <t>コウイキ</t>
    </rPh>
    <rPh sb="13" eb="15">
      <t>レンゴウ</t>
    </rPh>
    <phoneticPr fontId="10"/>
  </si>
  <si>
    <t>東埼玉資源環境組合会計</t>
    <rPh sb="9" eb="11">
      <t>カイケイ</t>
    </rPh>
    <phoneticPr fontId="2"/>
  </si>
  <si>
    <t>越谷・松伏水道企業団事業会計</t>
    <rPh sb="10" eb="12">
      <t>ジギョウ</t>
    </rPh>
    <rPh sb="12" eb="14">
      <t>カイケイ</t>
    </rPh>
    <phoneticPr fontId="2"/>
  </si>
  <si>
    <t>モーターボート競走事業会計</t>
    <rPh sb="7" eb="9">
      <t>キョウソウ</t>
    </rPh>
    <rPh sb="9" eb="11">
      <t>ジギョウ</t>
    </rPh>
    <rPh sb="11" eb="13">
      <t>カイケイ</t>
    </rPh>
    <phoneticPr fontId="2"/>
  </si>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</sst>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AD2F-4C8D-99C8-D67E1773DE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54782</c:v>
                </c:pt>
                <c:pt idx="1">
                  <c:v>24047</c:v>
                </c:pt>
                <c:pt idx="2">
                  <c:v>25769</c:v>
                </c:pt>
                <c:pt idx="3">
                  <c:v>31786</c:v>
                </c:pt>
                <c:pt idx="4">
                  <c:v>38601</c:v>
                </c:pt>
              </c:numCache>
            </c:numRef>
          </c:val>
          <c:smooth val="0"/>
          <c:extLst>
            <c:ext xmlns:c16="http://schemas.microsoft.com/office/drawing/2014/chart" uri="{C3380CC4-5D6E-409C-BE32-E72D297353CC}">
              <c16:uniqueId val="{00000001-AD2F-4C8D-99C8-D67E1773DE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10.35</c:v>
                </c:pt>
                <c:pt idx="1">
                  <c:v>17.09</c:v>
                </c:pt>
                <c:pt idx="2">
                  <c:v>15.08</c:v>
                </c:pt>
                <c:pt idx="3">
                  <c:v>12.34</c:v>
                </c:pt>
                <c:pt idx="4">
                  <c:v>12.23</c:v>
                </c:pt>
              </c:numCache>
            </c:numRef>
          </c:val>
          <c:extLst>
            <c:ext xmlns:c16="http://schemas.microsoft.com/office/drawing/2014/chart" uri="{C3380CC4-5D6E-409C-BE32-E72D297353CC}">
              <c16:uniqueId val="{00000000-F07E-4A05-A4BA-6757276562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10.01</c:v>
                </c:pt>
                <c:pt idx="1">
                  <c:v>13.01</c:v>
                </c:pt>
                <c:pt idx="2">
                  <c:v>16.62</c:v>
                </c:pt>
                <c:pt idx="3">
                  <c:v>15.86</c:v>
                </c:pt>
                <c:pt idx="4">
                  <c:v>15.52</c:v>
                </c:pt>
              </c:numCache>
            </c:numRef>
          </c:val>
          <c:extLst>
            <c:ext xmlns:c16="http://schemas.microsoft.com/office/drawing/2014/chart" uri="{C3380CC4-5D6E-409C-BE32-E72D297353CC}">
              <c16:uniqueId val="{00000001-F07E-4A05-A4BA-6757276562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1.42</c:v>
                </c:pt>
                <c:pt idx="1">
                  <c:v>10.87</c:v>
                </c:pt>
                <c:pt idx="2">
                  <c:v>0.97</c:v>
                </c:pt>
                <c:pt idx="3">
                  <c:v>-2.83</c:v>
                </c:pt>
                <c:pt idx="4">
                  <c:v>0.42</c:v>
                </c:pt>
              </c:numCache>
            </c:numRef>
          </c:val>
          <c:smooth val="0"/>
          <c:extLst>
            <c:ext xmlns:c16="http://schemas.microsoft.com/office/drawing/2014/chart" uri="{C3380CC4-5D6E-409C-BE32-E72D297353CC}">
              <c16:uniqueId val="{00000002-F07E-4A05-A4BA-6757276562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0.19</c:v>
                </c:pt>
                <c:pt idx="4">
                  <c:v>#N/A</c:v>
                </c:pt>
                <c:pt idx="5">
                  <c:v>0</c:v>
                </c:pt>
                <c:pt idx="6">
                  <c:v>#N/A</c:v>
                </c:pt>
                <c:pt idx="7">
                  <c:v>0</c:v>
                </c:pt>
                <c:pt idx="8">
                  <c:v>#N/A</c:v>
                </c:pt>
                <c:pt idx="9">
                  <c:v>0</c:v>
                </c:pt>
              </c:numCache>
            </c:numRef>
          </c:val>
          <c:extLst>
            <c:ext xmlns:c16="http://schemas.microsoft.com/office/drawing/2014/chart" uri="{C3380CC4-5D6E-409C-BE32-E72D297353CC}">
              <c16:uniqueId val="{00000000-A46C-40EE-9AA9-8C2346A899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6C-40EE-9AA9-8C2346A8998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2-A46C-40EE-9AA9-8C2346A89989}"/>
            </c:ext>
          </c:extLst>
        </c:ser>
        <c:ser>
          <c:idx val="3"/>
          <c:order val="3"/>
          <c:tx>
            <c:strRef>
              <c:f>データシート!$A$30</c:f>
              <c:strCache>
                <c:ptCount val="1"/>
                <c:pt idx="0">
                  <c:v>都市計画事業東越谷土地区画整理事業費特別会計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0.18</c:v>
                </c:pt>
                <c:pt idx="4">
                  <c:v>#N/A</c:v>
                </c:pt>
                <c:pt idx="5">
                  <c:v>0.2</c:v>
                </c:pt>
                <c:pt idx="6">
                  <c:v>#N/A</c:v>
                </c:pt>
                <c:pt idx="7">
                  <c:v>0.2</c:v>
                </c:pt>
                <c:pt idx="8">
                  <c:v>#N/A</c:v>
                </c:pt>
                <c:pt idx="9">
                  <c:v>0.19</c:v>
                </c:pt>
              </c:numCache>
            </c:numRef>
          </c:val>
          <c:extLst>
            <c:ext xmlns:c16="http://schemas.microsoft.com/office/drawing/2014/chart" uri="{C3380CC4-5D6E-409C-BE32-E72D297353CC}">
              <c16:uniqueId val="{00000003-A46C-40EE-9AA9-8C2346A89989}"/>
            </c:ext>
          </c:extLst>
        </c:ser>
        <c:ser>
          <c:idx val="4"/>
          <c:order val="4"/>
          <c:tx>
            <c:strRef>
              <c:f>データシート!$A$31</c:f>
              <c:strCache>
                <c:ptCount val="1"/>
                <c:pt idx="0">
                  <c:v>都市計画事業西大袋土地区画整理事業費特別会計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0.28000000000000003</c:v>
                </c:pt>
                <c:pt idx="4">
                  <c:v>#N/A</c:v>
                </c:pt>
                <c:pt idx="5">
                  <c:v>0.43</c:v>
                </c:pt>
                <c:pt idx="6">
                  <c:v>#N/A</c:v>
                </c:pt>
                <c:pt idx="7">
                  <c:v>0.68</c:v>
                </c:pt>
                <c:pt idx="8">
                  <c:v>#N/A</c:v>
                </c:pt>
                <c:pt idx="9">
                  <c:v>0.84</c:v>
                </c:pt>
              </c:numCache>
            </c:numRef>
          </c:val>
          <c:extLst>
            <c:ext xmlns:c16="http://schemas.microsoft.com/office/drawing/2014/chart" uri="{C3380CC4-5D6E-409C-BE32-E72D297353CC}">
              <c16:uniqueId val="{00000004-A46C-40EE-9AA9-8C2346A8998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1.29</c:v>
                </c:pt>
                <c:pt idx="2">
                  <c:v>#N/A</c:v>
                </c:pt>
                <c:pt idx="3">
                  <c:v>1.18</c:v>
                </c:pt>
                <c:pt idx="4">
                  <c:v>#N/A</c:v>
                </c:pt>
                <c:pt idx="5">
                  <c:v>0.96</c:v>
                </c:pt>
                <c:pt idx="6">
                  <c:v>#N/A</c:v>
                </c:pt>
                <c:pt idx="7">
                  <c:v>0.93</c:v>
                </c:pt>
                <c:pt idx="8">
                  <c:v>#N/A</c:v>
                </c:pt>
                <c:pt idx="9">
                  <c:v>1.35</c:v>
                </c:pt>
              </c:numCache>
            </c:numRef>
          </c:val>
          <c:extLst>
            <c:ext xmlns:c16="http://schemas.microsoft.com/office/drawing/2014/chart" uri="{C3380CC4-5D6E-409C-BE32-E72D297353CC}">
              <c16:uniqueId val="{00000005-A46C-40EE-9AA9-8C2346A8998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2.31</c:v>
                </c:pt>
                <c:pt idx="2">
                  <c:v>#N/A</c:v>
                </c:pt>
                <c:pt idx="3">
                  <c:v>1.92</c:v>
                </c:pt>
                <c:pt idx="4">
                  <c:v>#N/A</c:v>
                </c:pt>
                <c:pt idx="5">
                  <c:v>2.25</c:v>
                </c:pt>
                <c:pt idx="6">
                  <c:v>#N/A</c:v>
                </c:pt>
                <c:pt idx="7">
                  <c:v>1.78</c:v>
                </c:pt>
                <c:pt idx="8">
                  <c:v>#N/A</c:v>
                </c:pt>
                <c:pt idx="9">
                  <c:v>1.9</c:v>
                </c:pt>
              </c:numCache>
            </c:numRef>
          </c:val>
          <c:extLst>
            <c:ext xmlns:c16="http://schemas.microsoft.com/office/drawing/2014/chart" uri="{C3380CC4-5D6E-409C-BE32-E72D297353CC}">
              <c16:uniqueId val="{00000006-A46C-40EE-9AA9-8C2346A8998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0.92</c:v>
                </c:pt>
                <c:pt idx="2">
                  <c:v>#N/A</c:v>
                </c:pt>
                <c:pt idx="3">
                  <c:v>1.1599999999999999</c:v>
                </c:pt>
                <c:pt idx="4">
                  <c:v>#N/A</c:v>
                </c:pt>
                <c:pt idx="5">
                  <c:v>1.78</c:v>
                </c:pt>
                <c:pt idx="6">
                  <c:v>#N/A</c:v>
                </c:pt>
                <c:pt idx="7">
                  <c:v>2.15</c:v>
                </c:pt>
                <c:pt idx="8">
                  <c:v>#N/A</c:v>
                </c:pt>
                <c:pt idx="9">
                  <c:v>2.5299999999999998</c:v>
                </c:pt>
              </c:numCache>
            </c:numRef>
          </c:val>
          <c:extLst>
            <c:ext xmlns:c16="http://schemas.microsoft.com/office/drawing/2014/chart" uri="{C3380CC4-5D6E-409C-BE32-E72D297353CC}">
              <c16:uniqueId val="{00000007-A46C-40EE-9AA9-8C2346A899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10.34</c:v>
                </c:pt>
                <c:pt idx="2">
                  <c:v>#N/A</c:v>
                </c:pt>
                <c:pt idx="3">
                  <c:v>17.079999999999998</c:v>
                </c:pt>
                <c:pt idx="4">
                  <c:v>#N/A</c:v>
                </c:pt>
                <c:pt idx="5">
                  <c:v>15.08</c:v>
                </c:pt>
                <c:pt idx="6">
                  <c:v>#N/A</c:v>
                </c:pt>
                <c:pt idx="7">
                  <c:v>12.33</c:v>
                </c:pt>
                <c:pt idx="8">
                  <c:v>#N/A</c:v>
                </c:pt>
                <c:pt idx="9">
                  <c:v>12.23</c:v>
                </c:pt>
              </c:numCache>
            </c:numRef>
          </c:val>
          <c:extLst>
            <c:ext xmlns:c16="http://schemas.microsoft.com/office/drawing/2014/chart" uri="{C3380CC4-5D6E-409C-BE32-E72D297353CC}">
              <c16:uniqueId val="{00000008-A46C-40EE-9AA9-8C2346A8998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1.52</c:v>
                </c:pt>
                <c:pt idx="2">
                  <c:v>#N/A</c:v>
                </c:pt>
                <c:pt idx="3">
                  <c:v>1.55</c:v>
                </c:pt>
                <c:pt idx="4">
                  <c:v>#N/A</c:v>
                </c:pt>
                <c:pt idx="5">
                  <c:v>1.28</c:v>
                </c:pt>
                <c:pt idx="6">
                  <c:v>#N/A</c:v>
                </c:pt>
                <c:pt idx="7">
                  <c:v>0.15</c:v>
                </c:pt>
                <c:pt idx="8">
                  <c:v>0.78</c:v>
                </c:pt>
                <c:pt idx="9">
                  <c:v>#N/A</c:v>
                </c:pt>
              </c:numCache>
            </c:numRef>
          </c:val>
          <c:extLst>
            <c:ext xmlns:c16="http://schemas.microsoft.com/office/drawing/2014/chart" uri="{C3380CC4-5D6E-409C-BE32-E72D297353CC}">
              <c16:uniqueId val="{00000009-A46C-40EE-9AA9-8C2346A899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7893</c:v>
                </c:pt>
                <c:pt idx="5">
                  <c:v>7895</c:v>
                </c:pt>
                <c:pt idx="8">
                  <c:v>8187</c:v>
                </c:pt>
                <c:pt idx="11">
                  <c:v>8293</c:v>
                </c:pt>
                <c:pt idx="14">
                  <c:v>8364</c:v>
                </c:pt>
              </c:numCache>
            </c:numRef>
          </c:val>
          <c:extLst>
            <c:ext xmlns:c16="http://schemas.microsoft.com/office/drawing/2014/chart" uri="{C3380CC4-5D6E-409C-BE32-E72D297353CC}">
              <c16:uniqueId val="{00000000-A59B-4E91-AC1D-A34971D74E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2</c:v>
                </c:pt>
                <c:pt idx="9">
                  <c:v>1</c:v>
                </c:pt>
                <c:pt idx="12">
                  <c:v>0</c:v>
                </c:pt>
              </c:numCache>
            </c:numRef>
          </c:val>
          <c:extLst>
            <c:ext xmlns:c16="http://schemas.microsoft.com/office/drawing/2014/chart" uri="{C3380CC4-5D6E-409C-BE32-E72D297353CC}">
              <c16:uniqueId val="{00000001-A59B-4E91-AC1D-A34971D74E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1346</c:v>
                </c:pt>
                <c:pt idx="3">
                  <c:v>224</c:v>
                </c:pt>
                <c:pt idx="6">
                  <c:v>224</c:v>
                </c:pt>
                <c:pt idx="9">
                  <c:v>225</c:v>
                </c:pt>
                <c:pt idx="12">
                  <c:v>226</c:v>
                </c:pt>
              </c:numCache>
            </c:numRef>
          </c:val>
          <c:extLst>
            <c:ext xmlns:c16="http://schemas.microsoft.com/office/drawing/2014/chart" uri="{C3380CC4-5D6E-409C-BE32-E72D297353CC}">
              <c16:uniqueId val="{00000002-A59B-4E91-AC1D-A34971D74E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261</c:v>
                </c:pt>
                <c:pt idx="3">
                  <c:v>277</c:v>
                </c:pt>
                <c:pt idx="6">
                  <c:v>283</c:v>
                </c:pt>
                <c:pt idx="9">
                  <c:v>360</c:v>
                </c:pt>
                <c:pt idx="12">
                  <c:v>329</c:v>
                </c:pt>
              </c:numCache>
            </c:numRef>
          </c:val>
          <c:extLst>
            <c:ext xmlns:c16="http://schemas.microsoft.com/office/drawing/2014/chart" uri="{C3380CC4-5D6E-409C-BE32-E72D297353CC}">
              <c16:uniqueId val="{00000003-A59B-4E91-AC1D-A34971D74E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2343</c:v>
                </c:pt>
                <c:pt idx="3">
                  <c:v>2139</c:v>
                </c:pt>
                <c:pt idx="6">
                  <c:v>2434</c:v>
                </c:pt>
                <c:pt idx="9">
                  <c:v>2343</c:v>
                </c:pt>
                <c:pt idx="12">
                  <c:v>2196</c:v>
                </c:pt>
              </c:numCache>
            </c:numRef>
          </c:val>
          <c:extLst>
            <c:ext xmlns:c16="http://schemas.microsoft.com/office/drawing/2014/chart" uri="{C3380CC4-5D6E-409C-BE32-E72D297353CC}">
              <c16:uniqueId val="{00000004-A59B-4E91-AC1D-A34971D74E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9B-4E91-AC1D-A34971D74E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9B-4E91-AC1D-A34971D74E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8247</c:v>
                </c:pt>
                <c:pt idx="3">
                  <c:v>8319</c:v>
                </c:pt>
                <c:pt idx="6">
                  <c:v>8465</c:v>
                </c:pt>
                <c:pt idx="9">
                  <c:v>8749</c:v>
                </c:pt>
                <c:pt idx="12">
                  <c:v>8550</c:v>
                </c:pt>
              </c:numCache>
            </c:numRef>
          </c:val>
          <c:extLst>
            <c:ext xmlns:c16="http://schemas.microsoft.com/office/drawing/2014/chart" uri="{C3380CC4-5D6E-409C-BE32-E72D297353CC}">
              <c16:uniqueId val="{00000007-A59B-4E91-AC1D-A34971D74E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4304</c:v>
                </c:pt>
                <c:pt idx="2">
                  <c:v>#N/A</c:v>
                </c:pt>
                <c:pt idx="3">
                  <c:v>#N/A</c:v>
                </c:pt>
                <c:pt idx="4">
                  <c:v>3065</c:v>
                </c:pt>
                <c:pt idx="5">
                  <c:v>#N/A</c:v>
                </c:pt>
                <c:pt idx="6">
                  <c:v>#N/A</c:v>
                </c:pt>
                <c:pt idx="7">
                  <c:v>3221</c:v>
                </c:pt>
                <c:pt idx="8">
                  <c:v>#N/A</c:v>
                </c:pt>
                <c:pt idx="9">
                  <c:v>#N/A</c:v>
                </c:pt>
                <c:pt idx="10">
                  <c:v>3385</c:v>
                </c:pt>
                <c:pt idx="11">
                  <c:v>#N/A</c:v>
                </c:pt>
                <c:pt idx="12">
                  <c:v>#N/A</c:v>
                </c:pt>
                <c:pt idx="13">
                  <c:v>2937</c:v>
                </c:pt>
                <c:pt idx="14">
                  <c:v>#N/A</c:v>
                </c:pt>
              </c:numCache>
            </c:numRef>
          </c:val>
          <c:smooth val="0"/>
          <c:extLst>
            <c:ext xmlns:c16="http://schemas.microsoft.com/office/drawing/2014/chart" uri="{C3380CC4-5D6E-409C-BE32-E72D297353CC}">
              <c16:uniqueId val="{00000008-A59B-4E91-AC1D-A34971D74E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76016</c:v>
                </c:pt>
                <c:pt idx="5">
                  <c:v>75794</c:v>
                </c:pt>
                <c:pt idx="8">
                  <c:v>73264</c:v>
                </c:pt>
                <c:pt idx="11">
                  <c:v>70485</c:v>
                </c:pt>
                <c:pt idx="14">
                  <c:v>67550</c:v>
                </c:pt>
              </c:numCache>
            </c:numRef>
          </c:val>
          <c:extLst>
            <c:ext xmlns:c16="http://schemas.microsoft.com/office/drawing/2014/chart" uri="{C3380CC4-5D6E-409C-BE32-E72D297353CC}">
              <c16:uniqueId val="{00000000-9A7D-478B-91AD-DCDA75B058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11695</c:v>
                </c:pt>
                <c:pt idx="5">
                  <c:v>12085</c:v>
                </c:pt>
                <c:pt idx="8">
                  <c:v>12983</c:v>
                </c:pt>
                <c:pt idx="11">
                  <c:v>13931</c:v>
                </c:pt>
                <c:pt idx="14">
                  <c:v>15089</c:v>
                </c:pt>
              </c:numCache>
            </c:numRef>
          </c:val>
          <c:extLst>
            <c:ext xmlns:c16="http://schemas.microsoft.com/office/drawing/2014/chart" uri="{C3380CC4-5D6E-409C-BE32-E72D297353CC}">
              <c16:uniqueId val="{00000001-9A7D-478B-91AD-DCDA75B058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11779</c:v>
                </c:pt>
                <c:pt idx="5">
                  <c:v>15342</c:v>
                </c:pt>
                <c:pt idx="8">
                  <c:v>18433</c:v>
                </c:pt>
                <c:pt idx="11">
                  <c:v>18326</c:v>
                </c:pt>
                <c:pt idx="14">
                  <c:v>17885</c:v>
                </c:pt>
              </c:numCache>
            </c:numRef>
          </c:val>
          <c:extLst>
            <c:ext xmlns:c16="http://schemas.microsoft.com/office/drawing/2014/chart" uri="{C3380CC4-5D6E-409C-BE32-E72D297353CC}">
              <c16:uniqueId val="{00000002-9A7D-478B-91AD-DCDA75B058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7D-478B-91AD-DCDA75B058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7D-478B-91AD-DCDA75B058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5580</c:v>
                </c:pt>
                <c:pt idx="3">
                  <c:v>4879</c:v>
                </c:pt>
                <c:pt idx="6">
                  <c:v>4196</c:v>
                </c:pt>
                <c:pt idx="9">
                  <c:v>4185</c:v>
                </c:pt>
                <c:pt idx="12">
                  <c:v>4175</c:v>
                </c:pt>
              </c:numCache>
            </c:numRef>
          </c:val>
          <c:extLst>
            <c:ext xmlns:c16="http://schemas.microsoft.com/office/drawing/2014/chart" uri="{C3380CC4-5D6E-409C-BE32-E72D297353CC}">
              <c16:uniqueId val="{00000005-9A7D-478B-91AD-DCDA75B058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1448</c:v>
                </c:pt>
                <c:pt idx="3">
                  <c:v>997</c:v>
                </c:pt>
                <c:pt idx="6">
                  <c:v>69</c:v>
                </c:pt>
                <c:pt idx="9">
                  <c:v>689</c:v>
                </c:pt>
                <c:pt idx="12">
                  <c:v>0</c:v>
                </c:pt>
              </c:numCache>
            </c:numRef>
          </c:val>
          <c:extLst>
            <c:ext xmlns:c16="http://schemas.microsoft.com/office/drawing/2014/chart" uri="{C3380CC4-5D6E-409C-BE32-E72D297353CC}">
              <c16:uniqueId val="{00000006-9A7D-478B-91AD-DCDA75B058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2321</c:v>
                </c:pt>
                <c:pt idx="3">
                  <c:v>2315</c:v>
                </c:pt>
                <c:pt idx="6">
                  <c:v>2201</c:v>
                </c:pt>
                <c:pt idx="9">
                  <c:v>2098</c:v>
                </c:pt>
                <c:pt idx="12">
                  <c:v>1800</c:v>
                </c:pt>
              </c:numCache>
            </c:numRef>
          </c:val>
          <c:extLst>
            <c:ext xmlns:c16="http://schemas.microsoft.com/office/drawing/2014/chart" uri="{C3380CC4-5D6E-409C-BE32-E72D297353CC}">
              <c16:uniqueId val="{00000007-9A7D-478B-91AD-DCDA75B058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16704</c:v>
                </c:pt>
                <c:pt idx="3">
                  <c:v>16216</c:v>
                </c:pt>
                <c:pt idx="6">
                  <c:v>15656</c:v>
                </c:pt>
                <c:pt idx="9">
                  <c:v>14065</c:v>
                </c:pt>
                <c:pt idx="12">
                  <c:v>12961</c:v>
                </c:pt>
              </c:numCache>
            </c:numRef>
          </c:val>
          <c:extLst>
            <c:ext xmlns:c16="http://schemas.microsoft.com/office/drawing/2014/chart" uri="{C3380CC4-5D6E-409C-BE32-E72D297353CC}">
              <c16:uniqueId val="{00000008-9A7D-478B-91AD-DCDA75B058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1792</c:v>
                </c:pt>
                <c:pt idx="3">
                  <c:v>1495</c:v>
                </c:pt>
                <c:pt idx="6">
                  <c:v>1191</c:v>
                </c:pt>
                <c:pt idx="9">
                  <c:v>894</c:v>
                </c:pt>
                <c:pt idx="12">
                  <c:v>594</c:v>
                </c:pt>
              </c:numCache>
            </c:numRef>
          </c:val>
          <c:extLst>
            <c:ext xmlns:c16="http://schemas.microsoft.com/office/drawing/2014/chart" uri="{C3380CC4-5D6E-409C-BE32-E72D297353CC}">
              <c16:uniqueId val="{00000009-9A7D-478B-91AD-DCDA75B058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82996</c:v>
                </c:pt>
                <c:pt idx="3">
                  <c:v>85101</c:v>
                </c:pt>
                <c:pt idx="6">
                  <c:v>82637</c:v>
                </c:pt>
                <c:pt idx="9">
                  <c:v>81072</c:v>
                </c:pt>
                <c:pt idx="12">
                  <c:v>81813</c:v>
                </c:pt>
              </c:numCache>
            </c:numRef>
          </c:val>
          <c:extLst>
            <c:ext xmlns:c16="http://schemas.microsoft.com/office/drawing/2014/chart" uri="{C3380CC4-5D6E-409C-BE32-E72D297353CC}">
              <c16:uniqueId val="{0000000A-9A7D-478B-91AD-DCDA75B058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11351</c:v>
                </c:pt>
                <c:pt idx="2">
                  <c:v>#N/A</c:v>
                </c:pt>
                <c:pt idx="3">
                  <c:v>#N/A</c:v>
                </c:pt>
                <c:pt idx="4">
                  <c:v>7782</c:v>
                </c:pt>
                <c:pt idx="5">
                  <c:v>#N/A</c:v>
                </c:pt>
                <c:pt idx="6">
                  <c:v>#N/A</c:v>
                </c:pt>
                <c:pt idx="7">
                  <c:v>1269</c:v>
                </c:pt>
                <c:pt idx="8">
                  <c:v>#N/A</c:v>
                </c:pt>
                <c:pt idx="9">
                  <c:v>#N/A</c:v>
                </c:pt>
                <c:pt idx="10">
                  <c:v>262</c:v>
                </c:pt>
                <c:pt idx="11">
                  <c:v>#N/A</c:v>
                </c:pt>
                <c:pt idx="12">
                  <c:v>#N/A</c:v>
                </c:pt>
                <c:pt idx="13">
                  <c:v>820</c:v>
                </c:pt>
                <c:pt idx="14">
                  <c:v>#N/A</c:v>
                </c:pt>
              </c:numCache>
            </c:numRef>
          </c:val>
          <c:smooth val="0"/>
          <c:extLst>
            <c:ext xmlns:c16="http://schemas.microsoft.com/office/drawing/2014/chart" uri="{C3380CC4-5D6E-409C-BE32-E72D297353CC}">
              <c16:uniqueId val="{0000000B-9A7D-478B-91AD-DCDA75B058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10829</c:v>
                </c:pt>
                <c:pt idx="1">
                  <c:v>10559</c:v>
                </c:pt>
                <c:pt idx="2">
                  <c:v>10659</c:v>
                </c:pt>
              </c:numCache>
            </c:numRef>
          </c:val>
          <c:extLst>
            <c:ext xmlns:c16="http://schemas.microsoft.com/office/drawing/2014/chart" uri="{C3380CC4-5D6E-409C-BE32-E72D297353CC}">
              <c16:uniqueId val="{00000000-CA90-4086-996B-A09A40F7B3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A90-4086-996B-A09A40F7B3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4094</c:v>
                </c:pt>
                <c:pt idx="1">
                  <c:v>4406</c:v>
                </c:pt>
                <c:pt idx="2">
                  <c:v>3704</c:v>
                </c:pt>
              </c:numCache>
            </c:numRef>
          </c:val>
          <c:extLst>
            <c:ext xmlns:c16="http://schemas.microsoft.com/office/drawing/2014/chart" uri="{C3380CC4-5D6E-409C-BE32-E72D297353CC}">
              <c16:uniqueId val="{00000002-CA90-4086-996B-A09A40F7B3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令和６年度の実質公債費比率の分子については、公共下水道事業に係る元利償還金、準元利償還金の減少などから、前年度に比べ</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公債費の増加は、財政の弾力性を阻む要因になるため、引き続き、単年度の通常債の発行を原則</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億円以下に抑制する方針を基本とし、後年度の財政負担の軽減に努めていく。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通常債残高の増などにより、一般会計等に係る地方債の現在高が増加したものの、下水道事業会計の準元利償還金の減などにより、公営企業債等繰入見込額が減少したことなど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万円減少した。</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また、充当可能財源等については、都市計画税の増などにより、充当可能特定歳入が増加したものの、公共施設等整備基金の減などによる、充当可能基金の減少や、基準財政需要額参入見込額の減少により、　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万円減少した。</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その結果、将来負担比率の分子については、約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万円増加した。</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今後も、地方債の発行に際し、基準財政需要額に算入のある有利なものを積極的に活用するなど、将来負担の軽減に努めていく。</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埼玉県越谷市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予期しない収入減や不時の支出増などに備えて「財政調整基金」に約</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億円積み立てたものの、今後の公共施設等の老朽化に対応するため「公共施設等整備基金」を約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億円取崩したこと等により、基金全体としては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災害や扶助費の増、今後見込まれる事業への対応などを踏まえ、財政調整基金への積立てを優先し、適切な基金残高の確保に努める</a:t>
          </a:r>
          <a:r>
            <a:rPr kumimoji="0" lang="ja-JP" altLang="en-US" sz="14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・公共施設等整備基金：本市における公共施設等の整備に資する。</a:t>
          </a:r>
          <a:endParaRPr lang="ja-JP" altLang="ja-JP" sz="1400">
            <a:effectLst/>
          </a:endParaRPr>
        </a:p>
        <a:p>
          <a:r>
            <a:rPr kumimoji="1" lang="ja-JP" altLang="ja-JP" sz="1100">
              <a:solidFill>
                <a:schemeClr val="dk1"/>
              </a:solidFill>
              <a:effectLst/>
              <a:latin typeface="+mn-lt"/>
              <a:ea typeface="+mn-ea"/>
              <a:cs typeface="+mn-cs"/>
            </a:rPr>
            <a:t>・越谷しらこばと基金：越谷市を愛し、応援しようとする個人又は団体からの寄附金を活用し、快適で活力ある魅力的なふるさとづくりを推進する。</a:t>
          </a:r>
          <a:endParaRPr lang="ja-JP" altLang="ja-JP" sz="1400">
            <a:effectLst/>
          </a:endParaRPr>
        </a:p>
        <a:p>
          <a:r>
            <a:rPr kumimoji="1" lang="ja-JP" altLang="ja-JP" sz="1100">
              <a:solidFill>
                <a:schemeClr val="dk1"/>
              </a:solidFill>
              <a:effectLst/>
              <a:latin typeface="+mn-lt"/>
              <a:ea typeface="+mn-ea"/>
              <a:cs typeface="+mn-cs"/>
            </a:rPr>
            <a:t>・森林環境譲与税基金：森林環境譲与税を効果的・効率的に運用するため基金へ積み立て、森林環境施策等に活用する。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・高速鉄道等整備基金：新たな高速鉄道や鉄道関連施設の整備を推進する。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・公共施設等整備基金：今後の公共施設等の整備のため</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7,600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円を積立てた一方、大袋地区センター・公民館整備事業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3,200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円を取り崩したことなどにより減。</a:t>
          </a:r>
          <a:endParaRPr lang="ja-JP" altLang="ja-JP" sz="1400">
            <a:effectLst/>
          </a:endParaRPr>
        </a:p>
        <a:p>
          <a:r>
            <a:rPr kumimoji="1" lang="ja-JP" altLang="ja-JP" sz="1100">
              <a:solidFill>
                <a:schemeClr val="dk1"/>
              </a:solidFill>
              <a:effectLst/>
              <a:latin typeface="+mn-lt"/>
              <a:ea typeface="+mn-ea"/>
              <a:cs typeface="+mn-cs"/>
            </a:rPr>
            <a:t>・越谷しらこばと基金：当該事業ごとにその使途を指定された寄附金の範囲内の額を一般会計歳入歳出予算に計上し、事業の財源に充てることとしているが、当該年度中の寄附金額（基金への積立額）がそれを上回ったことにより、前年比増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・森林環境譲与税基金：令和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a:t>
          </a:r>
          <a:r>
            <a:rPr kumimoji="1" lang="en-US" altLang="ja-JP" sz="1100">
              <a:solidFill>
                <a:schemeClr val="tx1"/>
              </a:solidFill>
              <a:effectLst/>
              <a:latin typeface="+mn-lt"/>
              <a:ea typeface="+mn-ea"/>
              <a:cs typeface="+mn-cs"/>
            </a:rPr>
            <a:t>3,830</a:t>
          </a:r>
          <a:r>
            <a:rPr kumimoji="1" lang="ja-JP" altLang="en-US" sz="1100">
              <a:solidFill>
                <a:schemeClr val="tx1"/>
              </a:solidFill>
              <a:effectLst/>
              <a:latin typeface="+mn-lt"/>
              <a:ea typeface="+mn-ea"/>
              <a:cs typeface="+mn-cs"/>
            </a:rPr>
            <a:t>万</a:t>
          </a:r>
          <a:r>
            <a:rPr kumimoji="1" lang="en-US" altLang="ja-JP" sz="1100">
              <a:solidFill>
                <a:schemeClr val="tx1"/>
              </a:solidFill>
              <a:effectLst/>
              <a:latin typeface="+mn-lt"/>
              <a:ea typeface="+mn-ea"/>
              <a:cs typeface="+mn-cs"/>
            </a:rPr>
            <a:t>7,000</a:t>
          </a:r>
          <a:r>
            <a:rPr kumimoji="1" lang="ja-JP" altLang="ja-JP" sz="1100">
              <a:solidFill>
                <a:schemeClr val="tx1"/>
              </a:solidFill>
              <a:effectLst/>
              <a:latin typeface="+mn-lt"/>
              <a:ea typeface="+mn-ea"/>
              <a:cs typeface="+mn-cs"/>
            </a:rPr>
            <a:t>円の譲与が</a:t>
          </a:r>
          <a:r>
            <a:rPr kumimoji="1" lang="ja-JP" altLang="en-US" sz="1100">
              <a:solidFill>
                <a:schemeClr val="tx1"/>
              </a:solidFill>
              <a:effectLst/>
              <a:latin typeface="+mn-lt"/>
              <a:ea typeface="+mn-ea"/>
              <a:cs typeface="+mn-cs"/>
            </a:rPr>
            <a:t>あったが</a:t>
          </a:r>
          <a:r>
            <a:rPr kumimoji="1" lang="ja-JP" altLang="ja-JP" sz="1100">
              <a:solidFill>
                <a:schemeClr val="tx1"/>
              </a:solidFill>
              <a:effectLst/>
              <a:latin typeface="+mn-lt"/>
              <a:ea typeface="+mn-ea"/>
              <a:cs typeface="+mn-cs"/>
            </a:rPr>
            <a:t>、国産・県産木材の利用や普及・啓発に活用した</a:t>
          </a:r>
          <a:r>
            <a:rPr kumimoji="1" lang="ja-JP" altLang="en-US" sz="1100">
              <a:solidFill>
                <a:schemeClr val="tx1"/>
              </a:solidFill>
              <a:effectLst/>
              <a:latin typeface="+mn-lt"/>
              <a:ea typeface="+mn-ea"/>
              <a:cs typeface="+mn-cs"/>
            </a:rPr>
            <a:t>額</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4,730</a:t>
          </a:r>
          <a:r>
            <a:rPr kumimoji="1" lang="ja-JP" altLang="en-US" sz="1100">
              <a:solidFill>
                <a:schemeClr val="tx1"/>
              </a:solidFill>
              <a:effectLst/>
              <a:latin typeface="+mn-lt"/>
              <a:ea typeface="+mn-ea"/>
              <a:cs typeface="+mn-cs"/>
            </a:rPr>
            <a:t>万</a:t>
          </a:r>
          <a:r>
            <a:rPr kumimoji="1" lang="en-US" altLang="ja-JP" sz="1100">
              <a:solidFill>
                <a:schemeClr val="tx1"/>
              </a:solidFill>
              <a:effectLst/>
              <a:latin typeface="+mn-lt"/>
              <a:ea typeface="+mn-ea"/>
              <a:cs typeface="+mn-cs"/>
            </a:rPr>
            <a:t>5,111</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が積立額を上回った</a:t>
          </a:r>
          <a:r>
            <a:rPr kumimoji="1" lang="ja-JP" altLang="ja-JP" sz="1100">
              <a:solidFill>
                <a:schemeClr val="tx1"/>
              </a:solidFill>
              <a:effectLst/>
              <a:latin typeface="+mn-lt"/>
              <a:ea typeface="+mn-ea"/>
              <a:cs typeface="+mn-cs"/>
            </a:rPr>
            <a:t>ため</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・高速鉄道等整備基金：令和３年度から令和６年度にかけて、東京直結鉄道（地下鉄８号線）の整備推進のための調査委託等による取り崩しを行ったため。</a:t>
          </a:r>
          <a:endParaRPr lang="ja-JP" altLang="ja-JP" sz="1400">
            <a:solidFill>
              <a:schemeClr val="tx1"/>
            </a:solidFill>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・公共施設等整備基金：各年度で明確な積立目標を定めている訳ではないが、公共施設等の老朽化対策として、決算剰余金の活用等により、出来る限りの積立てに努める。</a:t>
          </a:r>
          <a:endParaRPr lang="ja-JP" altLang="ja-JP" sz="1400">
            <a:effectLst/>
          </a:endParaRPr>
        </a:p>
        <a:p>
          <a:r>
            <a:rPr kumimoji="1" lang="ja-JP" altLang="ja-JP" sz="1100">
              <a:solidFill>
                <a:schemeClr val="dk1"/>
              </a:solidFill>
              <a:effectLst/>
              <a:latin typeface="+mn-lt"/>
              <a:ea typeface="+mn-ea"/>
              <a:cs typeface="+mn-cs"/>
            </a:rPr>
            <a:t>・越谷しらこばと基金：必要に応じて基金より取崩しを行い、寄附の項目に応じた事業の財源に充てるものとする。</a:t>
          </a:r>
          <a:endParaRPr lang="ja-JP" altLang="ja-JP" sz="1400">
            <a:effectLst/>
          </a:endParaRPr>
        </a:p>
        <a:p>
          <a:r>
            <a:rPr kumimoji="1" lang="ja-JP" altLang="ja-JP" sz="1100">
              <a:solidFill>
                <a:schemeClr val="dk1"/>
              </a:solidFill>
              <a:effectLst/>
              <a:latin typeface="+mn-lt"/>
              <a:ea typeface="+mn-ea"/>
              <a:cs typeface="+mn-cs"/>
            </a:rPr>
            <a:t>・森林環境譲与税基金：将来実施する事業に活用するために積み立てるとともに森林の整備及びその促進に関する施策については、基金から取崩しを行い、事業の財源に充てる。</a:t>
          </a:r>
          <a:endParaRPr lang="ja-JP" altLang="ja-JP" sz="1400">
            <a:effectLst/>
          </a:endParaRPr>
        </a:p>
        <a:p>
          <a:r>
            <a:rPr kumimoji="1" lang="ja-JP" altLang="ja-JP" sz="1100">
              <a:solidFill>
                <a:schemeClr val="dk1"/>
              </a:solidFill>
              <a:effectLst/>
              <a:latin typeface="+mn-lt"/>
              <a:ea typeface="+mn-ea"/>
              <a:cs typeface="+mn-cs"/>
            </a:rPr>
            <a:t>・高速鉄道等整備基金：本基金条例に基づき運用収益の積立を行う。</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年度は、財源不足を埋めるために</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億円を取り崩した一方、決算剰余金など約</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億円の積立てを行ったことにより、約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計画的な積立目標は定めていないが、標準財政規模の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％以上の維持を目標とし、積立てに努める。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342,327
333,149
60.24
140,892,901
132,297,605
8,401,886
68,678,825
81,776,449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分母である基準財政需要額については、小学校費（学級数）や人口減少等特別対策事業費で減となったものの、高齢者保健福祉費の増などにより増加となった。分子となる基準財政収入額については、市町村民税の均等割や地方消費税交付金で減となったものの、株式等譲渡所得割交付金や固定資産税（土地）の増などにより増加となった。基準財政収入額が増加したものの、基準財政需要額の増加が上回ったことから、単年度の財政力指数は前年度より下降し、</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か年平均でも前年度から</a:t>
          </a:r>
          <a:r>
            <a:rPr kumimoji="1" lang="en-US" altLang="ja-JP" sz="1100">
              <a:latin typeface="ＭＳ Ｐゴシック" panose="020B0600070205080204" pitchFamily="50" charset="-128"/>
              <a:ea typeface="ＭＳ Ｐゴシック" panose="020B0600070205080204" pitchFamily="50" charset="-128"/>
            </a:rPr>
            <a:t>0.010</a:t>
          </a:r>
          <a:r>
            <a:rPr kumimoji="1" lang="ja-JP" altLang="en-US" sz="1100">
              <a:latin typeface="ＭＳ Ｐゴシック" panose="020B0600070205080204" pitchFamily="50" charset="-128"/>
              <a:ea typeface="ＭＳ Ｐゴシック" panose="020B0600070205080204" pitchFamily="50" charset="-128"/>
            </a:rPr>
            <a:t>ポイントの減となった。今後も普通交付税制度の動向を注視するとともに、市税をはじめとした自主財源の確保に努めていく。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41</xdr:row>
      <xdr:rowOff>7257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144235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分母となる経常一般財源等は、市民税などの地方税や臨時財政対策債などで減になったものの、地方交付税（特別交付税を除く）や地方特例交付金の増などにより増加した。</a:t>
          </a:r>
        </a:p>
        <a:p>
          <a:r>
            <a:rPr kumimoji="1" lang="ja-JP" altLang="en-US" sz="1100">
              <a:latin typeface="ＭＳ Ｐゴシック" panose="020B0600070205080204" pitchFamily="50" charset="-128"/>
              <a:ea typeface="ＭＳ Ｐゴシック" panose="020B0600070205080204" pitchFamily="50" charset="-128"/>
            </a:rPr>
            <a:t>　分子となる経常経費充当一般財源等は、子ども・子育て支援給付費や障がい児支援に係る事業費の増などによる扶助費の増、教師用指導書等整備費や予防接種に係る事業費の増などによる物件費の増、介護保険会計や国民健康保険会計への繰出金の増などにより増加となった。</a:t>
          </a:r>
        </a:p>
        <a:p>
          <a:r>
            <a:rPr kumimoji="1" lang="ja-JP" altLang="en-US" sz="1100">
              <a:latin typeface="ＭＳ Ｐゴシック" panose="020B0600070205080204" pitchFamily="50" charset="-128"/>
              <a:ea typeface="ＭＳ Ｐゴシック" panose="020B0600070205080204" pitchFamily="50" charset="-128"/>
            </a:rPr>
            <a:t>　分子が増加したものの、分母の増加が上回ったことから、経常収支比率が</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引き続き、物件費等の経常経費の抑制に努めるとともに、市税をはじめ使用料等の自主財源の確保に努めていく。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125306</xdr:rowOff>
    </xdr:from>
    <xdr:to>
      <xdr:col>23</xdr:col>
      <xdr:colOff>133350</xdr:colOff>
      <xdr:row>65</xdr:row>
      <xdr:rowOff>137371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2695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137371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56950"/>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759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65</xdr:row>
      <xdr:rowOff>48895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759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74506</xdr:rowOff>
    </xdr:from>
    <xdr:to>
      <xdr:col>23</xdr:col>
      <xdr:colOff>184150</xdr:colOff>
      <xdr:row>66</xdr:row>
      <xdr:rowOff>4656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91033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86571</xdr:rowOff>
    </xdr:from>
    <xdr:to>
      <xdr:col>19</xdr:col>
      <xdr:colOff>184150</xdr:colOff>
      <xdr:row>66</xdr:row>
      <xdr:rowOff>16721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26898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99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73677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64152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9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169545</xdr:rowOff>
    </xdr:from>
    <xdr:to>
      <xdr:col>7</xdr:col>
      <xdr:colOff>31750</xdr:colOff>
      <xdr:row>65</xdr:row>
      <xdr:rowOff>99695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109872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１人当たり人件費・物件費等決算額は、類似団体の全国平均を下回っている。人件費については、退職者の補充を最低限に抑え、再任用職員の活用を図ることにより総人件費抑制に努めている。今後も給与水準の適正化と人員の最適配分に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維持補修費については、経常経費予算に対するマイナスシーリングの導入などにより、節減に努めている。民間委託の推進など、物件費が増加する要因もあるが、今後も経常経費の節減に努め、人件費などを含むトータルコストを考慮し、行政運営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11379</xdr:rowOff>
    </xdr:from>
    <xdr:to>
      <xdr:col>23</xdr:col>
      <xdr:colOff>133350</xdr:colOff>
      <xdr:row>82</xdr:row>
      <xdr:rowOff>72751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0279"/>
          <a:ext cx="838200" cy="6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11379</xdr:rowOff>
    </xdr:from>
    <xdr:to>
      <xdr:col>19</xdr:col>
      <xdr:colOff>133350</xdr:colOff>
      <xdr:row>82</xdr:row>
      <xdr:rowOff>99554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70279"/>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10173</xdr:rowOff>
    </xdr:from>
    <xdr:to>
      <xdr:col>15</xdr:col>
      <xdr:colOff>82550</xdr:colOff>
      <xdr:row>82</xdr:row>
      <xdr:rowOff>99554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69073"/>
          <a:ext cx="889000" cy="8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668</xdr:rowOff>
    </xdr:from>
    <xdr:to>
      <xdr:col>11</xdr:col>
      <xdr:colOff>31750</xdr:colOff>
      <xdr:row>82</xdr:row>
      <xdr:rowOff>10173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8118"/>
          <a:ext cx="889000" cy="18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21951</xdr:rowOff>
    </xdr:from>
    <xdr:to>
      <xdr:col>23</xdr:col>
      <xdr:colOff>184150</xdr:colOff>
      <xdr:row>82</xdr:row>
      <xdr:rowOff>123551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38478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2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132029</xdr:rowOff>
    </xdr:from>
    <xdr:to>
      <xdr:col>19</xdr:col>
      <xdr:colOff>184150</xdr:colOff>
      <xdr:row>82</xdr:row>
      <xdr:rowOff>62179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72356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8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48754</xdr:rowOff>
    </xdr:from>
    <xdr:to>
      <xdr:col>15</xdr:col>
      <xdr:colOff>133350</xdr:colOff>
      <xdr:row>82</xdr:row>
      <xdr:rowOff>150354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0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160531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7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130823</xdr:rowOff>
    </xdr:from>
    <xdr:to>
      <xdr:col>11</xdr:col>
      <xdr:colOff>82550</xdr:colOff>
      <xdr:row>82</xdr:row>
      <xdr:rowOff>60973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1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71150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8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121318</xdr:rowOff>
    </xdr:from>
    <xdr:to>
      <xdr:col>7</xdr:col>
      <xdr:colOff>31750</xdr:colOff>
      <xdr:row>81</xdr:row>
      <xdr:rowOff>51468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61645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給与については、民間準拠を基本とする人事院勧告に基づいて、水準の適正化を図ることとしており、今後も、人事院勧告に準拠することを基本に社会経済情勢の変化や他の地方公共団体の動向等を考慮しつつ、引き続き適正な給与水準となるよう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88</xdr:row>
      <xdr:rowOff>13405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40884"/>
          <a:ext cx="0" cy="12601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156932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07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13405</xdr:rowOff>
    </xdr:from>
    <xdr:to>
      <xdr:col>81</xdr:col>
      <xdr:colOff>133350</xdr:colOff>
      <xdr:row>88</xdr:row>
      <xdr:rowOff>13405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xdr:rowOff>
    </xdr:from>
    <xdr:to>
      <xdr:col>81</xdr:col>
      <xdr:colOff>44450</xdr:colOff>
      <xdr:row>88</xdr:row>
      <xdr:rowOff>93839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010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93839</xdr:rowOff>
    </xdr:from>
    <xdr:to>
      <xdr:col>77</xdr:col>
      <xdr:colOff>44450</xdr:colOff>
      <xdr:row>88</xdr:row>
      <xdr:rowOff>93839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8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93839</xdr:rowOff>
    </xdr:from>
    <xdr:to>
      <xdr:col>72</xdr:col>
      <xdr:colOff>203200</xdr:colOff>
      <xdr:row>88</xdr:row>
      <xdr:rowOff>107245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8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34572</xdr:rowOff>
    </xdr:from>
    <xdr:to>
      <xdr:col>73</xdr:col>
      <xdr:colOff>44450</xdr:colOff>
      <xdr:row>85</xdr:row>
      <xdr:rowOff>136172</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107245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278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29932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4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1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月の中核市移行後も、引き続き、高齢者福祉や子育て支援などに関する行政需要に的確に対応することができるよう、適正な業務執行体制の整備に努めている。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日時点での普通会計部門における一般職員等数は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118473</xdr:rowOff>
    </xdr:from>
    <xdr:to>
      <xdr:col>81</xdr:col>
      <xdr:colOff>44450</xdr:colOff>
      <xdr:row>60</xdr:row>
      <xdr:rowOff>142603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0547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111578</xdr:rowOff>
    </xdr:from>
    <xdr:to>
      <xdr:col>77</xdr:col>
      <xdr:colOff>44450</xdr:colOff>
      <xdr:row>60</xdr:row>
      <xdr:rowOff>118473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9857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84001</xdr:rowOff>
    </xdr:from>
    <xdr:to>
      <xdr:col>72</xdr:col>
      <xdr:colOff>203200</xdr:colOff>
      <xdr:row>60</xdr:row>
      <xdr:rowOff>111578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7100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84001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675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91803</xdr:rowOff>
    </xdr:from>
    <xdr:to>
      <xdr:col>81</xdr:col>
      <xdr:colOff>95250</xdr:colOff>
      <xdr:row>61</xdr:row>
      <xdr:rowOff>21953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108330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67673</xdr:rowOff>
    </xdr:from>
    <xdr:to>
      <xdr:col>77</xdr:col>
      <xdr:colOff>95250</xdr:colOff>
      <xdr:row>60</xdr:row>
      <xdr:rowOff>169273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8000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60778</xdr:rowOff>
    </xdr:from>
    <xdr:to>
      <xdr:col>73</xdr:col>
      <xdr:colOff>44450</xdr:colOff>
      <xdr:row>60</xdr:row>
      <xdr:rowOff>162378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33201</xdr:rowOff>
    </xdr:from>
    <xdr:to>
      <xdr:col>68</xdr:col>
      <xdr:colOff>203200</xdr:colOff>
      <xdr:row>60</xdr:row>
      <xdr:rowOff>134801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ポイント減少した。単年度数値が前年度に比べ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ポイント減少したことや、指標は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か年平均をとっているため令和３年度の単年度数値「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」が令和６年度単年度数値「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」に置き換わったことが原因である。現在、地方債許可団体への移行基準である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％を下回ってはいるが、地方債は後年度の償還が財政の弾力性を阻む要因となることから、引き続き、市債の適正な活用に努めていく。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151130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010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091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92287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654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164677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217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本市の比率は、類似団体の平均を下回っているものの、前年度に比べ</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ている。比率が増加した主な要因としては、緊急自然災害防止対策事業債の発行や屋内運動場等空調設備設置事業に係る地方債の発行などにより、地方債の現在高が増加したことや、公共施設等整備基金の減等により、充当可能基金が減少したことなどが挙げられる。今後も、通常債の借入額を原則</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億円以下に抑制するほか、基準財政需要額に算入のある地方債の活用を積極的に行い、充当可能財源等の確保を積極的に図っていく。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54661</xdr:rowOff>
    </xdr:from>
    <xdr:to>
      <xdr:col>81</xdr:col>
      <xdr:colOff>44450</xdr:colOff>
      <xdr:row>14</xdr:row>
      <xdr:rowOff>63348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54961"/>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54661</xdr:rowOff>
    </xdr:from>
    <xdr:to>
      <xdr:col>77</xdr:col>
      <xdr:colOff>44450</xdr:colOff>
      <xdr:row>14</xdr:row>
      <xdr:rowOff>71069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54961"/>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79976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5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71069</xdr:rowOff>
    </xdr:from>
    <xdr:to>
      <xdr:col>72</xdr:col>
      <xdr:colOff>203200</xdr:colOff>
      <xdr:row>15</xdr:row>
      <xdr:rowOff>3861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71369"/>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90593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6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3861</xdr:rowOff>
    </xdr:from>
    <xdr:to>
      <xdr:col>68</xdr:col>
      <xdr:colOff>152400</xdr:colOff>
      <xdr:row>15</xdr:row>
      <xdr:rowOff>72390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75611"/>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12548</xdr:rowOff>
    </xdr:from>
    <xdr:to>
      <xdr:col>81</xdr:col>
      <xdr:colOff>95250</xdr:colOff>
      <xdr:row>14</xdr:row>
      <xdr:rowOff>114148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105275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3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3861</xdr:rowOff>
    </xdr:from>
    <xdr:to>
      <xdr:col>77</xdr:col>
      <xdr:colOff>95250</xdr:colOff>
      <xdr:row>14</xdr:row>
      <xdr:rowOff>105461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115638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73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20269</xdr:rowOff>
    </xdr:from>
    <xdr:to>
      <xdr:col>73</xdr:col>
      <xdr:colOff>44450</xdr:colOff>
      <xdr:row>14</xdr:row>
      <xdr:rowOff>121869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2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132046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18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124511</xdr:rowOff>
    </xdr:from>
    <xdr:to>
      <xdr:col>68</xdr:col>
      <xdr:colOff>203200</xdr:colOff>
      <xdr:row>15</xdr:row>
      <xdr:rowOff>54661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64838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21590</xdr:rowOff>
    </xdr:from>
    <xdr:to>
      <xdr:col>64</xdr:col>
      <xdr:colOff>152400</xdr:colOff>
      <xdr:row>15</xdr:row>
      <xdr:rowOff>123190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133367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342,327
333,149
60.24
140,892,901
132,297,605
8,401,886
68,678,825
81,776,449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ポイント上回っている。なお、公営企業会計等の人件費に充てる繰出金等の人件費に準ずる費用等を合計した場合の人口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人当たりの歳出決算額については、類似団体平均を下回っており、今後もこれらを含めた人件費関係経費全体の抑制に努めていく。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1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9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9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本市の比率は、類似団体平均と比較して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年度は前年度より分母が増加となっているものの、分子である物件費充当経常一般財源等が物価高騰等の影響により分母を上回る増加となり、物件費の比率は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ポイントの増加となった。本市では、経常経費に対する配分予算の導入などにより節減に努めている。また、指定管理者制度や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PPP/PFI</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手法の活用等によりコスト削減に努めているところである。今後も、さらなる経常経費の抑制や適正な執行に努めていく。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1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8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14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138430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14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本市の比率は、類似団体平均を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その要因として、施設型給付費や障がい者グループホーム等給付費などの増が挙げられる。今後も福祉サービス水準を維持しながらも、各種サービスに係る受給資格審査の適正化や各種手当への特別加算等の見直しを進めるなど、適正な扶助費の負担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本市の比率は、類似団体平均と比較して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％となっている。分母となる経常一般財源等が増加したものの、分子についても、東埼玉資源環境組合負担金の増などにより増加しており、分子の増加が分母の増加を上回ったことから、比率は前年度から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ポイントの増加となった。今後も引き続き、独立採算の原則による使用料などの適正化を図り、普通会計の負担軽減に努めていく。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06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1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28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本市の比率は、類似団体平均と比較して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その要因として、子育てや医療、福祉事業に係る補助金など社会保障関係経費の増加等が挙げられる。今後も、評価の低い補助金には見直し計画等に基づく効果の拡大や減額、終期の設定等の改善を図るとともに、定期的な補助制度の見直しを継続し、補助目的の明確化と効果の拡大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35</xdr:row>
      <xdr:rowOff>74422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660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294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37846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29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38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158005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109999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1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73423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109999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本市は通常債の発行が増加しているものの、平成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年度臨時財政対策債の償還終了に伴う元利償還金の減少や特例債発行額の減少などから、類似団体の平均を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ポイント下回っている。今後については、小中一貫校整備事業に伴う公債費の増加が見込まれるが、単年度の通常債の発行を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億円以下に抑制する方針を基本とし、大規模事業を実施する際は、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か年で</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億円以内に抑制するなどの弾力的な運用も視野に入れつつ、将来の財政負担を見据えながら、市債の有効活用を図っていく。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42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88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35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35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本市の比率は、類似団体平均と比較して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79.8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％となっている。また、令和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人口減少の局面を迎えていることなどから、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今後の市税収入は不透明な状況にあるが、引き続き経常経費の抑制に努めていく。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77</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4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39370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343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76</xdr:row>
      <xdr:rowOff>104139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89560"/>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123189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89560"/>
          <a:ext cx="889000" cy="1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20337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78346</xdr:rowOff>
    </xdr:from>
    <xdr:to>
      <xdr:col>29</xdr:col>
      <xdr:colOff>127000</xdr:colOff>
      <xdr:row>18</xdr:row>
      <xdr:rowOff>53124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0621"/>
          <a:ext cx="647700" cy="146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53124</xdr:rowOff>
    </xdr:from>
    <xdr:to>
      <xdr:col>26</xdr:col>
      <xdr:colOff>50800</xdr:colOff>
      <xdr:row>18</xdr:row>
      <xdr:rowOff>138735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6849"/>
          <a:ext cx="698500" cy="85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138735</xdr:rowOff>
    </xdr:from>
    <xdr:to>
      <xdr:col>22</xdr:col>
      <xdr:colOff>114300</xdr:colOff>
      <xdr:row>18</xdr:row>
      <xdr:rowOff>152679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2460"/>
          <a:ext cx="698500" cy="1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152679</xdr:rowOff>
    </xdr:from>
    <xdr:to>
      <xdr:col>18</xdr:col>
      <xdr:colOff>177800</xdr:colOff>
      <xdr:row>19</xdr:row>
      <xdr:rowOff>48552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6404"/>
          <a:ext cx="698500" cy="6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27546</xdr:rowOff>
    </xdr:from>
    <xdr:to>
      <xdr:col>29</xdr:col>
      <xdr:colOff>177800</xdr:colOff>
      <xdr:row>17</xdr:row>
      <xdr:rowOff>129146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9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171073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2324</xdr:rowOff>
    </xdr:from>
    <xdr:to>
      <xdr:col>26</xdr:col>
      <xdr:colOff>101600</xdr:colOff>
      <xdr:row>18</xdr:row>
      <xdr:rowOff>103924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6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88701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2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87935</xdr:rowOff>
    </xdr:from>
    <xdr:to>
      <xdr:col>22</xdr:col>
      <xdr:colOff>165100</xdr:colOff>
      <xdr:row>19</xdr:row>
      <xdr:rowOff>18085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101879</xdr:rowOff>
    </xdr:from>
    <xdr:to>
      <xdr:col>19</xdr:col>
      <xdr:colOff>38100</xdr:colOff>
      <xdr:row>19</xdr:row>
      <xdr:rowOff>32029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5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16806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169202</xdr:rowOff>
    </xdr:from>
    <xdr:to>
      <xdr:col>15</xdr:col>
      <xdr:colOff>101600</xdr:colOff>
      <xdr:row>19</xdr:row>
      <xdr:rowOff>99352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2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84129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189332</xdr:rowOff>
    </xdr:from>
    <xdr:to>
      <xdr:col>29</xdr:col>
      <xdr:colOff>127000</xdr:colOff>
      <xdr:row>35</xdr:row>
      <xdr:rowOff>238443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99682"/>
          <a:ext cx="647700" cy="4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189332</xdr:rowOff>
    </xdr:from>
    <xdr:to>
      <xdr:col>26</xdr:col>
      <xdr:colOff>50800</xdr:colOff>
      <xdr:row>35</xdr:row>
      <xdr:rowOff>208305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9682"/>
          <a:ext cx="698500" cy="18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208305</xdr:rowOff>
    </xdr:from>
    <xdr:to>
      <xdr:col>22</xdr:col>
      <xdr:colOff>114300</xdr:colOff>
      <xdr:row>35</xdr:row>
      <xdr:rowOff>226555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18655"/>
          <a:ext cx="698500" cy="18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90539</xdr:rowOff>
    </xdr:from>
    <xdr:to>
      <xdr:col>18</xdr:col>
      <xdr:colOff>177800</xdr:colOff>
      <xdr:row>35</xdr:row>
      <xdr:rowOff>226555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00889"/>
          <a:ext cx="698500" cy="136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187643</xdr:rowOff>
    </xdr:from>
    <xdr:to>
      <xdr:col>29</xdr:col>
      <xdr:colOff>177800</xdr:colOff>
      <xdr:row>35</xdr:row>
      <xdr:rowOff>289243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97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159720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138532</xdr:rowOff>
    </xdr:from>
    <xdr:to>
      <xdr:col>26</xdr:col>
      <xdr:colOff>101600</xdr:colOff>
      <xdr:row>35</xdr:row>
      <xdr:rowOff>240132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8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224909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35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157505</xdr:rowOff>
    </xdr:from>
    <xdr:to>
      <xdr:col>22</xdr:col>
      <xdr:colOff>165100</xdr:colOff>
      <xdr:row>35</xdr:row>
      <xdr:rowOff>259105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6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243882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5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175755</xdr:rowOff>
    </xdr:from>
    <xdr:to>
      <xdr:col>19</xdr:col>
      <xdr:colOff>38100</xdr:colOff>
      <xdr:row>35</xdr:row>
      <xdr:rowOff>277355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262132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7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39739</xdr:rowOff>
    </xdr:from>
    <xdr:to>
      <xdr:col>15</xdr:col>
      <xdr:colOff>101600</xdr:colOff>
      <xdr:row>35</xdr:row>
      <xdr:rowOff>141339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50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151515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342,327
333,149
60.24
140,892,901
132,297,605
8,401,886
68,678,825
81,776,449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7177</xdr:rowOff>
    </xdr:from>
    <xdr:to>
      <xdr:col>24</xdr:col>
      <xdr:colOff>63500</xdr:colOff>
      <xdr:row>37</xdr:row>
      <xdr:rowOff>118114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0827"/>
          <a:ext cx="838200" cy="11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118114</xdr:rowOff>
    </xdr:from>
    <xdr:to>
      <xdr:col>19</xdr:col>
      <xdr:colOff>177800</xdr:colOff>
      <xdr:row>37</xdr:row>
      <xdr:rowOff>169516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1764"/>
          <a:ext cx="889000" cy="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169516</xdr:rowOff>
    </xdr:from>
    <xdr:to>
      <xdr:col>15</xdr:col>
      <xdr:colOff>50800</xdr:colOff>
      <xdr:row>38</xdr:row>
      <xdr:rowOff>14460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3166"/>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14460</xdr:rowOff>
    </xdr:from>
    <xdr:to>
      <xdr:col>10</xdr:col>
      <xdr:colOff>114300</xdr:colOff>
      <xdr:row>38</xdr:row>
      <xdr:rowOff>96919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9560"/>
          <a:ext cx="889000" cy="8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127827</xdr:rowOff>
    </xdr:from>
    <xdr:to>
      <xdr:col>24</xdr:col>
      <xdr:colOff>114300</xdr:colOff>
      <xdr:row>37</xdr:row>
      <xdr:rowOff>57977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106254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67314</xdr:rowOff>
    </xdr:from>
    <xdr:to>
      <xdr:col>20</xdr:col>
      <xdr:colOff>38100</xdr:colOff>
      <xdr:row>37</xdr:row>
      <xdr:rowOff>168914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160041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118716</xdr:rowOff>
    </xdr:from>
    <xdr:to>
      <xdr:col>15</xdr:col>
      <xdr:colOff>101600</xdr:colOff>
      <xdr:row>38</xdr:row>
      <xdr:rowOff>48866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39993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135110</xdr:rowOff>
    </xdr:from>
    <xdr:to>
      <xdr:col>10</xdr:col>
      <xdr:colOff>165100</xdr:colOff>
      <xdr:row>38</xdr:row>
      <xdr:rowOff>65260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56387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46119</xdr:rowOff>
    </xdr:from>
    <xdr:to>
      <xdr:col>6</xdr:col>
      <xdr:colOff>38100</xdr:colOff>
      <xdr:row>38</xdr:row>
      <xdr:rowOff>147719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138846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61205</xdr:rowOff>
    </xdr:from>
    <xdr:to>
      <xdr:col>24</xdr:col>
      <xdr:colOff>63500</xdr:colOff>
      <xdr:row>57</xdr:row>
      <xdr:rowOff>96438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833855"/>
          <a:ext cx="838200" cy="3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47546</xdr:rowOff>
    </xdr:from>
    <xdr:to>
      <xdr:col>19</xdr:col>
      <xdr:colOff>177800</xdr:colOff>
      <xdr:row>57</xdr:row>
      <xdr:rowOff>61205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48746"/>
          <a:ext cx="889000" cy="18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47546</xdr:rowOff>
    </xdr:from>
    <xdr:to>
      <xdr:col>15</xdr:col>
      <xdr:colOff>50800</xdr:colOff>
      <xdr:row>56</xdr:row>
      <xdr:rowOff>161131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48746"/>
          <a:ext cx="889000" cy="1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161131</xdr:rowOff>
    </xdr:from>
    <xdr:to>
      <xdr:col>10</xdr:col>
      <xdr:colOff>114300</xdr:colOff>
      <xdr:row>58</xdr:row>
      <xdr:rowOff>20971</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762331"/>
          <a:ext cx="889000" cy="20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45638</xdr:rowOff>
    </xdr:from>
    <xdr:to>
      <xdr:col>24</xdr:col>
      <xdr:colOff>114300</xdr:colOff>
      <xdr:row>57</xdr:row>
      <xdr:rowOff>147238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8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24065</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10405</xdr:rowOff>
    </xdr:from>
    <xdr:to>
      <xdr:col>20</xdr:col>
      <xdr:colOff>38100</xdr:colOff>
      <xdr:row>57</xdr:row>
      <xdr:rowOff>112005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103132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87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168196</xdr:rowOff>
    </xdr:from>
    <xdr:to>
      <xdr:col>15</xdr:col>
      <xdr:colOff>101600</xdr:colOff>
      <xdr:row>56</xdr:row>
      <xdr:rowOff>98346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89473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69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110331</xdr:rowOff>
    </xdr:from>
    <xdr:to>
      <xdr:col>10</xdr:col>
      <xdr:colOff>165100</xdr:colOff>
      <xdr:row>57</xdr:row>
      <xdr:rowOff>40481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1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31608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80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141621</xdr:rowOff>
    </xdr:from>
    <xdr:to>
      <xdr:col>6</xdr:col>
      <xdr:colOff>38100</xdr:colOff>
      <xdr:row>58</xdr:row>
      <xdr:rowOff>71771</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62898</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0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30246</xdr:rowOff>
    </xdr:from>
    <xdr:to>
      <xdr:col>24</xdr:col>
      <xdr:colOff>63500</xdr:colOff>
      <xdr:row>78</xdr:row>
      <xdr:rowOff>65497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03346"/>
          <a:ext cx="8382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65497</xdr:rowOff>
    </xdr:from>
    <xdr:to>
      <xdr:col>19</xdr:col>
      <xdr:colOff>177800</xdr:colOff>
      <xdr:row>78</xdr:row>
      <xdr:rowOff>69520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38597"/>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69520</xdr:rowOff>
    </xdr:from>
    <xdr:to>
      <xdr:col>15</xdr:col>
      <xdr:colOff>50800</xdr:colOff>
      <xdr:row>78</xdr:row>
      <xdr:rowOff>75647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42620"/>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75647</xdr:rowOff>
    </xdr:from>
    <xdr:to>
      <xdr:col>10</xdr:col>
      <xdr:colOff>114300</xdr:colOff>
      <xdr:row>78</xdr:row>
      <xdr:rowOff>81818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48747"/>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150896</xdr:rowOff>
    </xdr:from>
    <xdr:to>
      <xdr:col>24</xdr:col>
      <xdr:colOff>114300</xdr:colOff>
      <xdr:row>78</xdr:row>
      <xdr:rowOff>81046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65823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6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14697</xdr:rowOff>
    </xdr:from>
    <xdr:to>
      <xdr:col>20</xdr:col>
      <xdr:colOff>38100</xdr:colOff>
      <xdr:row>78</xdr:row>
      <xdr:rowOff>116297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107424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8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18720</xdr:rowOff>
    </xdr:from>
    <xdr:to>
      <xdr:col>15</xdr:col>
      <xdr:colOff>101600</xdr:colOff>
      <xdr:row>78</xdr:row>
      <xdr:rowOff>120320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111447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8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24847</xdr:rowOff>
    </xdr:from>
    <xdr:to>
      <xdr:col>10</xdr:col>
      <xdr:colOff>165100</xdr:colOff>
      <xdr:row>78</xdr:row>
      <xdr:rowOff>126447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117574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31018</xdr:rowOff>
    </xdr:from>
    <xdr:to>
      <xdr:col>6</xdr:col>
      <xdr:colOff>38100</xdr:colOff>
      <xdr:row>78</xdr:row>
      <xdr:rowOff>132618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123745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9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84999</xdr:rowOff>
    </xdr:from>
    <xdr:to>
      <xdr:col>24</xdr:col>
      <xdr:colOff>63500</xdr:colOff>
      <xdr:row>98</xdr:row>
      <xdr:rowOff>2333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715649"/>
          <a:ext cx="838200" cy="8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2333</xdr:rowOff>
    </xdr:from>
    <xdr:to>
      <xdr:col>19</xdr:col>
      <xdr:colOff>177800</xdr:colOff>
      <xdr:row>98</xdr:row>
      <xdr:rowOff>81800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04433"/>
          <a:ext cx="889000" cy="7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138688</xdr:rowOff>
    </xdr:from>
    <xdr:to>
      <xdr:col>15</xdr:col>
      <xdr:colOff>50800</xdr:colOff>
      <xdr:row>98</xdr:row>
      <xdr:rowOff>81800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69338"/>
          <a:ext cx="889000" cy="1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138688</xdr:rowOff>
    </xdr:from>
    <xdr:to>
      <xdr:col>10</xdr:col>
      <xdr:colOff>114300</xdr:colOff>
      <xdr:row>99</xdr:row>
      <xdr:rowOff>62956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69338"/>
          <a:ext cx="889000" cy="26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34199</xdr:rowOff>
    </xdr:from>
    <xdr:to>
      <xdr:col>24</xdr:col>
      <xdr:colOff>114300</xdr:colOff>
      <xdr:row>97</xdr:row>
      <xdr:rowOff>135799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6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12626</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4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122983</xdr:rowOff>
    </xdr:from>
    <xdr:to>
      <xdr:col>20</xdr:col>
      <xdr:colOff>38100</xdr:colOff>
      <xdr:row>98</xdr:row>
      <xdr:rowOff>53133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44260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84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31000</xdr:rowOff>
    </xdr:from>
    <xdr:to>
      <xdr:col>15</xdr:col>
      <xdr:colOff>101600</xdr:colOff>
      <xdr:row>98</xdr:row>
      <xdr:rowOff>132600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123727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92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87888</xdr:rowOff>
    </xdr:from>
    <xdr:to>
      <xdr:col>10</xdr:col>
      <xdr:colOff>165100</xdr:colOff>
      <xdr:row>98</xdr:row>
      <xdr:rowOff>18038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1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9165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8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12156</xdr:rowOff>
    </xdr:from>
    <xdr:to>
      <xdr:col>6</xdr:col>
      <xdr:colOff>38100</xdr:colOff>
      <xdr:row>99</xdr:row>
      <xdr:rowOff>113756</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104883</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7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132352</xdr:rowOff>
    </xdr:from>
    <xdr:to>
      <xdr:col>55</xdr:col>
      <xdr:colOff>0</xdr:colOff>
      <xdr:row>37</xdr:row>
      <xdr:rowOff>153024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76002"/>
          <a:ext cx="8382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99270</xdr:rowOff>
    </xdr:from>
    <xdr:to>
      <xdr:col>50</xdr:col>
      <xdr:colOff>114300</xdr:colOff>
      <xdr:row>37</xdr:row>
      <xdr:rowOff>132352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42920"/>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99270</xdr:rowOff>
    </xdr:from>
    <xdr:to>
      <xdr:col>45</xdr:col>
      <xdr:colOff>177800</xdr:colOff>
      <xdr:row>38</xdr:row>
      <xdr:rowOff>10378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42920"/>
          <a:ext cx="889000" cy="8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98073</xdr:rowOff>
    </xdr:from>
    <xdr:to>
      <xdr:col>41</xdr:col>
      <xdr:colOff>50800</xdr:colOff>
      <xdr:row>38</xdr:row>
      <xdr:rowOff>10378</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13023"/>
          <a:ext cx="889000" cy="11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102224</xdr:rowOff>
    </xdr:from>
    <xdr:to>
      <xdr:col>55</xdr:col>
      <xdr:colOff>50800</xdr:colOff>
      <xdr:row>38</xdr:row>
      <xdr:rowOff>32374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17151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6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81552</xdr:rowOff>
    </xdr:from>
    <xdr:to>
      <xdr:col>50</xdr:col>
      <xdr:colOff>165100</xdr:colOff>
      <xdr:row>38</xdr:row>
      <xdr:rowOff>11702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2829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1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48470</xdr:rowOff>
    </xdr:from>
    <xdr:to>
      <xdr:col>46</xdr:col>
      <xdr:colOff>38100</xdr:colOff>
      <xdr:row>37</xdr:row>
      <xdr:rowOff>150070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9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141198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8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131028</xdr:rowOff>
    </xdr:from>
    <xdr:to>
      <xdr:col>41</xdr:col>
      <xdr:colOff>101600</xdr:colOff>
      <xdr:row>38</xdr:row>
      <xdr:rowOff>61178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52305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6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47273</xdr:rowOff>
    </xdr:from>
    <xdr:to>
      <xdr:col>36</xdr:col>
      <xdr:colOff>165100</xdr:colOff>
      <xdr:row>31</xdr:row>
      <xdr:rowOff>148873</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140000</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5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33001</xdr:rowOff>
    </xdr:from>
    <xdr:to>
      <xdr:col>55</xdr:col>
      <xdr:colOff>0</xdr:colOff>
      <xdr:row>57</xdr:row>
      <xdr:rowOff>162826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805651"/>
          <a:ext cx="838200" cy="12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162826</xdr:rowOff>
    </xdr:from>
    <xdr:to>
      <xdr:col>50</xdr:col>
      <xdr:colOff>114300</xdr:colOff>
      <xdr:row>58</xdr:row>
      <xdr:rowOff>106001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935476"/>
          <a:ext cx="889000" cy="1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106001</xdr:rowOff>
    </xdr:from>
    <xdr:to>
      <xdr:col>45</xdr:col>
      <xdr:colOff>177800</xdr:colOff>
      <xdr:row>58</xdr:row>
      <xdr:rowOff>138805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10050101"/>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67653</xdr:rowOff>
    </xdr:from>
    <xdr:to>
      <xdr:col>41</xdr:col>
      <xdr:colOff>50800</xdr:colOff>
      <xdr:row>58</xdr:row>
      <xdr:rowOff>138805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497403"/>
          <a:ext cx="889000" cy="58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153651</xdr:rowOff>
    </xdr:from>
    <xdr:to>
      <xdr:col>55</xdr:col>
      <xdr:colOff>50800</xdr:colOff>
      <xdr:row>57</xdr:row>
      <xdr:rowOff>83801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132078</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112026</xdr:rowOff>
    </xdr:from>
    <xdr:to>
      <xdr:col>50</xdr:col>
      <xdr:colOff>165100</xdr:colOff>
      <xdr:row>58</xdr:row>
      <xdr:rowOff>42176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33303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55201</xdr:rowOff>
    </xdr:from>
    <xdr:to>
      <xdr:col>46</xdr:col>
      <xdr:colOff>38100</xdr:colOff>
      <xdr:row>58</xdr:row>
      <xdr:rowOff>156801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147928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88005</xdr:rowOff>
    </xdr:from>
    <xdr:to>
      <xdr:col>41</xdr:col>
      <xdr:colOff>101600</xdr:colOff>
      <xdr:row>59</xdr:row>
      <xdr:rowOff>18155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10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9282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12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16853</xdr:rowOff>
    </xdr:from>
    <xdr:to>
      <xdr:col>36</xdr:col>
      <xdr:colOff>165100</xdr:colOff>
      <xdr:row>55</xdr:row>
      <xdr:rowOff>118453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134980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22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636</xdr:rowOff>
    </xdr:from>
    <xdr:to>
      <xdr:col>55</xdr:col>
      <xdr:colOff>0</xdr:colOff>
      <xdr:row>78</xdr:row>
      <xdr:rowOff>60452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373736"/>
          <a:ext cx="8382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636</xdr:rowOff>
    </xdr:from>
    <xdr:to>
      <xdr:col>50</xdr:col>
      <xdr:colOff>114300</xdr:colOff>
      <xdr:row>78</xdr:row>
      <xdr:rowOff>104953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373736"/>
          <a:ext cx="889000" cy="10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104953</xdr:rowOff>
    </xdr:from>
    <xdr:to>
      <xdr:col>45</xdr:col>
      <xdr:colOff>177800</xdr:colOff>
      <xdr:row>78</xdr:row>
      <xdr:rowOff>153149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478053"/>
          <a:ext cx="8890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79959</xdr:rowOff>
    </xdr:from>
    <xdr:to>
      <xdr:col>41</xdr:col>
      <xdr:colOff>50800</xdr:colOff>
      <xdr:row>78</xdr:row>
      <xdr:rowOff>153149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281609"/>
          <a:ext cx="889000" cy="2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9652</xdr:rowOff>
    </xdr:from>
    <xdr:to>
      <xdr:col>55</xdr:col>
      <xdr:colOff>50800</xdr:colOff>
      <xdr:row>78</xdr:row>
      <xdr:rowOff>111252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159529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121286</xdr:rowOff>
    </xdr:from>
    <xdr:to>
      <xdr:col>50</xdr:col>
      <xdr:colOff>165100</xdr:colOff>
      <xdr:row>78</xdr:row>
      <xdr:rowOff>51436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42563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1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54153</xdr:rowOff>
    </xdr:from>
    <xdr:to>
      <xdr:col>46</xdr:col>
      <xdr:colOff>38100</xdr:colOff>
      <xdr:row>78</xdr:row>
      <xdr:rowOff>155753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146880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1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102349</xdr:rowOff>
    </xdr:from>
    <xdr:to>
      <xdr:col>41</xdr:col>
      <xdr:colOff>101600</xdr:colOff>
      <xdr:row>79</xdr:row>
      <xdr:rowOff>32499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23626</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29159</xdr:rowOff>
    </xdr:from>
    <xdr:to>
      <xdr:col>36</xdr:col>
      <xdr:colOff>165100</xdr:colOff>
      <xdr:row>77</xdr:row>
      <xdr:rowOff>130759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3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121886</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2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6483</xdr:rowOff>
    </xdr:from>
    <xdr:to>
      <xdr:col>55</xdr:col>
      <xdr:colOff>0</xdr:colOff>
      <xdr:row>96</xdr:row>
      <xdr:rowOff>166942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65683"/>
          <a:ext cx="838200" cy="16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166942</xdr:rowOff>
    </xdr:from>
    <xdr:to>
      <xdr:col>50</xdr:col>
      <xdr:colOff>114300</xdr:colOff>
      <xdr:row>97</xdr:row>
      <xdr:rowOff>80283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26142"/>
          <a:ext cx="889000" cy="8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80283</xdr:rowOff>
    </xdr:from>
    <xdr:to>
      <xdr:col>45</xdr:col>
      <xdr:colOff>177800</xdr:colOff>
      <xdr:row>97</xdr:row>
      <xdr:rowOff>106992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10933"/>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9950</xdr:rowOff>
    </xdr:from>
    <xdr:to>
      <xdr:col>41</xdr:col>
      <xdr:colOff>50800</xdr:colOff>
      <xdr:row>97</xdr:row>
      <xdr:rowOff>106992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69150"/>
          <a:ext cx="889000" cy="26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127133</xdr:rowOff>
    </xdr:from>
    <xdr:to>
      <xdr:col>55</xdr:col>
      <xdr:colOff>50800</xdr:colOff>
      <xdr:row>96</xdr:row>
      <xdr:rowOff>57283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105560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116142</xdr:rowOff>
    </xdr:from>
    <xdr:to>
      <xdr:col>50</xdr:col>
      <xdr:colOff>165100</xdr:colOff>
      <xdr:row>97</xdr:row>
      <xdr:rowOff>46292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37419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29483</xdr:rowOff>
    </xdr:from>
    <xdr:to>
      <xdr:col>46</xdr:col>
      <xdr:colOff>38100</xdr:colOff>
      <xdr:row>97</xdr:row>
      <xdr:rowOff>131083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122210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56192</xdr:rowOff>
    </xdr:from>
    <xdr:to>
      <xdr:col>41</xdr:col>
      <xdr:colOff>101600</xdr:colOff>
      <xdr:row>97</xdr:row>
      <xdr:rowOff>157792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148919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130600</xdr:rowOff>
    </xdr:from>
    <xdr:to>
      <xdr:col>36</xdr:col>
      <xdr:colOff>165100</xdr:colOff>
      <xdr:row>96</xdr:row>
      <xdr:rowOff>60750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77277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91149</xdr:rowOff>
    </xdr:from>
    <xdr:to>
      <xdr:col>85</xdr:col>
      <xdr:colOff>127000</xdr:colOff>
      <xdr:row>39</xdr:row>
      <xdr:rowOff>95504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77699"/>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91149</xdr:rowOff>
    </xdr:from>
    <xdr:to>
      <xdr:col>81</xdr:col>
      <xdr:colOff>50800</xdr:colOff>
      <xdr:row>39</xdr:row>
      <xdr:rowOff>98770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77699"/>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98770</xdr:rowOff>
    </xdr:from>
    <xdr:to>
      <xdr:col>76</xdr:col>
      <xdr:colOff>114300</xdr:colOff>
      <xdr:row>39</xdr:row>
      <xdr:rowOff>98770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98770</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85320"/>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44704</xdr:rowOff>
    </xdr:from>
    <xdr:to>
      <xdr:col>85</xdr:col>
      <xdr:colOff>177800</xdr:colOff>
      <xdr:row>39</xdr:row>
      <xdr:rowOff>146304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131081</xdr:rowOff>
    </xdr:from>
    <xdr:ext cx="313932"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6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40349</xdr:rowOff>
    </xdr:from>
    <xdr:to>
      <xdr:col>81</xdr:col>
      <xdr:colOff>101600</xdr:colOff>
      <xdr:row>39</xdr:row>
      <xdr:rowOff>141949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133076</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819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47970</xdr:rowOff>
    </xdr:from>
    <xdr:to>
      <xdr:col>76</xdr:col>
      <xdr:colOff>165100</xdr:colOff>
      <xdr:row>39</xdr:row>
      <xdr:rowOff>149570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140697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47970</xdr:rowOff>
    </xdr:from>
    <xdr:to>
      <xdr:col>72</xdr:col>
      <xdr:colOff>38100</xdr:colOff>
      <xdr:row>39</xdr:row>
      <xdr:rowOff>149570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140697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12255</xdr:rowOff>
    </xdr:from>
    <xdr:to>
      <xdr:col>85</xdr:col>
      <xdr:colOff>127000</xdr:colOff>
      <xdr:row>78</xdr:row>
      <xdr:rowOff>25172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385355"/>
          <a:ext cx="8382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12255</xdr:rowOff>
    </xdr:from>
    <xdr:to>
      <xdr:col>81</xdr:col>
      <xdr:colOff>50800</xdr:colOff>
      <xdr:row>78</xdr:row>
      <xdr:rowOff>29904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85355"/>
          <a:ext cx="889000" cy="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29904</xdr:rowOff>
    </xdr:from>
    <xdr:to>
      <xdr:col>76</xdr:col>
      <xdr:colOff>114300</xdr:colOff>
      <xdr:row>78</xdr:row>
      <xdr:rowOff>44100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403004"/>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44100</xdr:rowOff>
    </xdr:from>
    <xdr:to>
      <xdr:col>71</xdr:col>
      <xdr:colOff>177800</xdr:colOff>
      <xdr:row>78</xdr:row>
      <xdr:rowOff>49518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417200"/>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145822</xdr:rowOff>
    </xdr:from>
    <xdr:to>
      <xdr:col>85</xdr:col>
      <xdr:colOff>177800</xdr:colOff>
      <xdr:row>78</xdr:row>
      <xdr:rowOff>75972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3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124249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32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132905</xdr:rowOff>
    </xdr:from>
    <xdr:to>
      <xdr:col>81</xdr:col>
      <xdr:colOff>101600</xdr:colOff>
      <xdr:row>78</xdr:row>
      <xdr:rowOff>63055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3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54182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42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150554</xdr:rowOff>
    </xdr:from>
    <xdr:to>
      <xdr:col>76</xdr:col>
      <xdr:colOff>165100</xdr:colOff>
      <xdr:row>78</xdr:row>
      <xdr:rowOff>80704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3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71831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164750</xdr:rowOff>
    </xdr:from>
    <xdr:to>
      <xdr:col>72</xdr:col>
      <xdr:colOff>38100</xdr:colOff>
      <xdr:row>78</xdr:row>
      <xdr:rowOff>94900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86027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5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170168</xdr:rowOff>
    </xdr:from>
    <xdr:to>
      <xdr:col>67</xdr:col>
      <xdr:colOff>101600</xdr:colOff>
      <xdr:row>78</xdr:row>
      <xdr:rowOff>100318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91445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67672</xdr:rowOff>
    </xdr:from>
    <xdr:to>
      <xdr:col>85</xdr:col>
      <xdr:colOff>127000</xdr:colOff>
      <xdr:row>96</xdr:row>
      <xdr:rowOff>157741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26872"/>
          <a:ext cx="8382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67672</xdr:rowOff>
    </xdr:from>
    <xdr:to>
      <xdr:col>81</xdr:col>
      <xdr:colOff>50800</xdr:colOff>
      <xdr:row>97</xdr:row>
      <xdr:rowOff>12827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26872"/>
          <a:ext cx="889000" cy="11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159035</xdr:rowOff>
    </xdr:from>
    <xdr:to>
      <xdr:col>76</xdr:col>
      <xdr:colOff>114300</xdr:colOff>
      <xdr:row>97</xdr:row>
      <xdr:rowOff>12827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18235"/>
          <a:ext cx="889000" cy="2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159035</xdr:rowOff>
    </xdr:from>
    <xdr:to>
      <xdr:col>71</xdr:col>
      <xdr:colOff>177800</xdr:colOff>
      <xdr:row>97</xdr:row>
      <xdr:rowOff>74073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18235"/>
          <a:ext cx="889000" cy="8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106941</xdr:rowOff>
    </xdr:from>
    <xdr:to>
      <xdr:col>85</xdr:col>
      <xdr:colOff>177800</xdr:colOff>
      <xdr:row>97</xdr:row>
      <xdr:rowOff>37091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129818</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16872</xdr:rowOff>
    </xdr:from>
    <xdr:to>
      <xdr:col>81</xdr:col>
      <xdr:colOff>101600</xdr:colOff>
      <xdr:row>96</xdr:row>
      <xdr:rowOff>118472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4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134999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25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133477</xdr:rowOff>
    </xdr:from>
    <xdr:to>
      <xdr:col>76</xdr:col>
      <xdr:colOff>165100</xdr:colOff>
      <xdr:row>97</xdr:row>
      <xdr:rowOff>63627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80154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6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108235</xdr:rowOff>
    </xdr:from>
    <xdr:to>
      <xdr:col>72</xdr:col>
      <xdr:colOff>38100</xdr:colOff>
      <xdr:row>97</xdr:row>
      <xdr:rowOff>38385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6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54912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4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23273</xdr:rowOff>
    </xdr:from>
    <xdr:to>
      <xdr:col>67</xdr:col>
      <xdr:colOff>101600</xdr:colOff>
      <xdr:row>97</xdr:row>
      <xdr:rowOff>124873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141400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2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37249</xdr:rowOff>
    </xdr:from>
    <xdr:to>
      <xdr:col>116</xdr:col>
      <xdr:colOff>63500</xdr:colOff>
      <xdr:row>59</xdr:row>
      <xdr:rowOff>37420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52799"/>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36697</xdr:rowOff>
    </xdr:from>
    <xdr:to>
      <xdr:col>111</xdr:col>
      <xdr:colOff>177800</xdr:colOff>
      <xdr:row>59</xdr:row>
      <xdr:rowOff>37420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52247"/>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36430</xdr:rowOff>
    </xdr:from>
    <xdr:to>
      <xdr:col>107</xdr:col>
      <xdr:colOff>50800</xdr:colOff>
      <xdr:row>59</xdr:row>
      <xdr:rowOff>36697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5198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35896</xdr:rowOff>
    </xdr:from>
    <xdr:to>
      <xdr:col>102</xdr:col>
      <xdr:colOff>114300</xdr:colOff>
      <xdr:row>59</xdr:row>
      <xdr:rowOff>36430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51446"/>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157899</xdr:rowOff>
    </xdr:from>
    <xdr:to>
      <xdr:col>116</xdr:col>
      <xdr:colOff>114300</xdr:colOff>
      <xdr:row>59</xdr:row>
      <xdr:rowOff>88049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72826</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1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158070</xdr:rowOff>
    </xdr:from>
    <xdr:to>
      <xdr:col>112</xdr:col>
      <xdr:colOff>38100</xdr:colOff>
      <xdr:row>59</xdr:row>
      <xdr:rowOff>88220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79347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157347</xdr:rowOff>
    </xdr:from>
    <xdr:to>
      <xdr:col>107</xdr:col>
      <xdr:colOff>101600</xdr:colOff>
      <xdr:row>59</xdr:row>
      <xdr:rowOff>87497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78624</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157080</xdr:rowOff>
    </xdr:from>
    <xdr:to>
      <xdr:col>102</xdr:col>
      <xdr:colOff>165100</xdr:colOff>
      <xdr:row>59</xdr:row>
      <xdr:rowOff>87230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78357</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156546</xdr:rowOff>
    </xdr:from>
    <xdr:to>
      <xdr:col>98</xdr:col>
      <xdr:colOff>38100</xdr:colOff>
      <xdr:row>59</xdr:row>
      <xdr:rowOff>86696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77823</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93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68301</xdr:rowOff>
    </xdr:from>
    <xdr:to>
      <xdr:col>116</xdr:col>
      <xdr:colOff>63500</xdr:colOff>
      <xdr:row>76</xdr:row>
      <xdr:rowOff>142977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98501"/>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142977</xdr:rowOff>
    </xdr:from>
    <xdr:to>
      <xdr:col>111</xdr:col>
      <xdr:colOff>177800</xdr:colOff>
      <xdr:row>77</xdr:row>
      <xdr:rowOff>51575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73177"/>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51575</xdr:rowOff>
    </xdr:from>
    <xdr:to>
      <xdr:col>107</xdr:col>
      <xdr:colOff>50800</xdr:colOff>
      <xdr:row>77</xdr:row>
      <xdr:rowOff>66129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53225"/>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66129</xdr:rowOff>
    </xdr:from>
    <xdr:to>
      <xdr:col>102</xdr:col>
      <xdr:colOff>114300</xdr:colOff>
      <xdr:row>77</xdr:row>
      <xdr:rowOff>131090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67779"/>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17501</xdr:rowOff>
    </xdr:from>
    <xdr:to>
      <xdr:col>116</xdr:col>
      <xdr:colOff>114300</xdr:colOff>
      <xdr:row>76</xdr:row>
      <xdr:rowOff>119101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4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167378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02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92177</xdr:rowOff>
    </xdr:from>
    <xdr:to>
      <xdr:col>112</xdr:col>
      <xdr:colOff>38100</xdr:colOff>
      <xdr:row>77</xdr:row>
      <xdr:rowOff>22327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1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13454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2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775</xdr:rowOff>
    </xdr:from>
    <xdr:to>
      <xdr:col>107</xdr:col>
      <xdr:colOff>101600</xdr:colOff>
      <xdr:row>77</xdr:row>
      <xdr:rowOff>102375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93502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15329</xdr:rowOff>
    </xdr:from>
    <xdr:to>
      <xdr:col>102</xdr:col>
      <xdr:colOff>165100</xdr:colOff>
      <xdr:row>77</xdr:row>
      <xdr:rowOff>116929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21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108056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3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80290</xdr:rowOff>
    </xdr:from>
    <xdr:to>
      <xdr:col>98</xdr:col>
      <xdr:colOff>38100</xdr:colOff>
      <xdr:row>78</xdr:row>
      <xdr:rowOff>10440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1567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7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扶助費では、定額減税補足給付金や児童手当給付費の増などにより前年度比</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％の増、普通建設事業費では、屋内運動場等の空調設備設置や大袋地区センター・公民館整備事業などにより増となった</a:t>
          </a:r>
        </a:p>
        <a:p>
          <a:r>
            <a:rPr kumimoji="1" lang="ja-JP" altLang="en-US" sz="1300">
              <a:latin typeface="ＭＳ Ｐゴシック" panose="020B0600070205080204" pitchFamily="50" charset="-128"/>
              <a:ea typeface="ＭＳ Ｐゴシック" panose="020B0600070205080204" pitchFamily="50" charset="-128"/>
            </a:rPr>
            <a:t>一方、物件費では、新型コロナウイルスワクチン接種支援業務委託料や新型コロナウイルスワクチン接種委託料の減などにより前年度比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類似団体内平均と比べると、積立金が上回っているものの、他の費目は下回っている。今後も最少の経費で最大の効果を上げるように努める。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342,327
333,149
60.24
140,892,901
132,297,605
8,401,886
68,678,825
81,776,449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100076</xdr:rowOff>
    </xdr:from>
    <xdr:to>
      <xdr:col>24</xdr:col>
      <xdr:colOff>63500</xdr:colOff>
      <xdr:row>36</xdr:row>
      <xdr:rowOff>156464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2276"/>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151892</xdr:rowOff>
    </xdr:from>
    <xdr:to>
      <xdr:col>19</xdr:col>
      <xdr:colOff>177800</xdr:colOff>
      <xdr:row>36</xdr:row>
      <xdr:rowOff>156464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4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151892</xdr:rowOff>
    </xdr:from>
    <xdr:to>
      <xdr:col>15</xdr:col>
      <xdr:colOff>50800</xdr:colOff>
      <xdr:row>37</xdr:row>
      <xdr:rowOff>2540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409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2540</xdr:rowOff>
    </xdr:from>
    <xdr:to>
      <xdr:col>10</xdr:col>
      <xdr:colOff>114300</xdr:colOff>
      <xdr:row>37</xdr:row>
      <xdr:rowOff>3302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619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49276</xdr:rowOff>
    </xdr:from>
    <xdr:to>
      <xdr:col>24</xdr:col>
      <xdr:colOff>114300</xdr:colOff>
      <xdr:row>36</xdr:row>
      <xdr:rowOff>150876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27703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105664</xdr:rowOff>
    </xdr:from>
    <xdr:to>
      <xdr:col>20</xdr:col>
      <xdr:colOff>38100</xdr:colOff>
      <xdr:row>37</xdr:row>
      <xdr:rowOff>35814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26941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101092</xdr:rowOff>
    </xdr:from>
    <xdr:to>
      <xdr:col>15</xdr:col>
      <xdr:colOff>101600</xdr:colOff>
      <xdr:row>37</xdr:row>
      <xdr:rowOff>31242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22369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123190</xdr:rowOff>
    </xdr:from>
    <xdr:to>
      <xdr:col>10</xdr:col>
      <xdr:colOff>165100</xdr:colOff>
      <xdr:row>37</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44467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123952</xdr:rowOff>
    </xdr:from>
    <xdr:to>
      <xdr:col>6</xdr:col>
      <xdr:colOff>38100</xdr:colOff>
      <xdr:row>37</xdr:row>
      <xdr:rowOff>54102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45229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85718</xdr:rowOff>
    </xdr:from>
    <xdr:to>
      <xdr:col>24</xdr:col>
      <xdr:colOff>62865</xdr:colOff>
      <xdr:row>59</xdr:row>
      <xdr:rowOff>100903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344018"/>
          <a:ext cx="1270" cy="87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104730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100903</xdr:rowOff>
    </xdr:from>
    <xdr:to>
      <xdr:col>24</xdr:col>
      <xdr:colOff>152400</xdr:colOff>
      <xdr:row>59</xdr:row>
      <xdr:rowOff>100903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1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32395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85718</xdr:rowOff>
    </xdr:from>
    <xdr:to>
      <xdr:col>24</xdr:col>
      <xdr:colOff>152400</xdr:colOff>
      <xdr:row>54</xdr:row>
      <xdr:rowOff>85718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3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118386</xdr:rowOff>
    </xdr:from>
    <xdr:to>
      <xdr:col>24</xdr:col>
      <xdr:colOff>63500</xdr:colOff>
      <xdr:row>58</xdr:row>
      <xdr:rowOff>23691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91036"/>
          <a:ext cx="838200" cy="7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5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22540</xdr:rowOff>
    </xdr:from>
    <xdr:to>
      <xdr:col>24</xdr:col>
      <xdr:colOff>114300</xdr:colOff>
      <xdr:row>58</xdr:row>
      <xdr:rowOff>124140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118386</xdr:rowOff>
    </xdr:from>
    <xdr:to>
      <xdr:col>19</xdr:col>
      <xdr:colOff>177800</xdr:colOff>
      <xdr:row>58</xdr:row>
      <xdr:rowOff>72644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91036"/>
          <a:ext cx="889000" cy="12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75522</xdr:rowOff>
    </xdr:from>
    <xdr:to>
      <xdr:col>20</xdr:col>
      <xdr:colOff>38100</xdr:colOff>
      <xdr:row>59</xdr:row>
      <xdr:rowOff>5672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168249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45354</xdr:rowOff>
    </xdr:from>
    <xdr:to>
      <xdr:col>15</xdr:col>
      <xdr:colOff>50800</xdr:colOff>
      <xdr:row>58</xdr:row>
      <xdr:rowOff>72644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89454"/>
          <a:ext cx="889000" cy="2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56090</xdr:rowOff>
    </xdr:from>
    <xdr:to>
      <xdr:col>15</xdr:col>
      <xdr:colOff>101600</xdr:colOff>
      <xdr:row>58</xdr:row>
      <xdr:rowOff>157690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148817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140386</xdr:rowOff>
    </xdr:from>
    <xdr:to>
      <xdr:col>10</xdr:col>
      <xdr:colOff>114300</xdr:colOff>
      <xdr:row>58</xdr:row>
      <xdr:rowOff>45354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12886"/>
          <a:ext cx="889000" cy="12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56874</xdr:rowOff>
    </xdr:from>
    <xdr:to>
      <xdr:col>10</xdr:col>
      <xdr:colOff>165100</xdr:colOff>
      <xdr:row>58</xdr:row>
      <xdr:rowOff>158474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149601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37791</xdr:rowOff>
    </xdr:from>
    <xdr:to>
      <xdr:col>6</xdr:col>
      <xdr:colOff>38100</xdr:colOff>
      <xdr:row>52</xdr:row>
      <xdr:rowOff>139391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130518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144341</xdr:rowOff>
    </xdr:from>
    <xdr:to>
      <xdr:col>24</xdr:col>
      <xdr:colOff>114300</xdr:colOff>
      <xdr:row>58</xdr:row>
      <xdr:rowOff>74491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167218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6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67586</xdr:rowOff>
    </xdr:from>
    <xdr:to>
      <xdr:col>20</xdr:col>
      <xdr:colOff>38100</xdr:colOff>
      <xdr:row>57</xdr:row>
      <xdr:rowOff>169186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4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14263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1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21844</xdr:rowOff>
    </xdr:from>
    <xdr:to>
      <xdr:col>15</xdr:col>
      <xdr:colOff>101600</xdr:colOff>
      <xdr:row>58</xdr:row>
      <xdr:rowOff>123444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139971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166004</xdr:rowOff>
    </xdr:from>
    <xdr:to>
      <xdr:col>10</xdr:col>
      <xdr:colOff>165100</xdr:colOff>
      <xdr:row>58</xdr:row>
      <xdr:rowOff>96154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112681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1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89586</xdr:rowOff>
    </xdr:from>
    <xdr:to>
      <xdr:col>6</xdr:col>
      <xdr:colOff>38100</xdr:colOff>
      <xdr:row>51</xdr:row>
      <xdr:rowOff>19736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6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36263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3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121907</xdr:rowOff>
    </xdr:from>
    <xdr:to>
      <xdr:col>24</xdr:col>
      <xdr:colOff>63500</xdr:colOff>
      <xdr:row>78</xdr:row>
      <xdr:rowOff>40015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323557"/>
          <a:ext cx="838200" cy="8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40015</xdr:rowOff>
    </xdr:from>
    <xdr:to>
      <xdr:col>19</xdr:col>
      <xdr:colOff>177800</xdr:colOff>
      <xdr:row>78</xdr:row>
      <xdr:rowOff>126701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413115"/>
          <a:ext cx="889000" cy="8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90749</xdr:rowOff>
    </xdr:from>
    <xdr:to>
      <xdr:col>15</xdr:col>
      <xdr:colOff>50800</xdr:colOff>
      <xdr:row>78</xdr:row>
      <xdr:rowOff>126701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463849"/>
          <a:ext cx="889000" cy="3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90749</xdr:rowOff>
    </xdr:from>
    <xdr:to>
      <xdr:col>10</xdr:col>
      <xdr:colOff>114300</xdr:colOff>
      <xdr:row>79</xdr:row>
      <xdr:rowOff>104648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63849"/>
          <a:ext cx="889000" cy="18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71107</xdr:rowOff>
    </xdr:from>
    <xdr:to>
      <xdr:col>24</xdr:col>
      <xdr:colOff>114300</xdr:colOff>
      <xdr:row>78</xdr:row>
      <xdr:rowOff>1257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2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49534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25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160665</xdr:rowOff>
    </xdr:from>
    <xdr:to>
      <xdr:col>20</xdr:col>
      <xdr:colOff>38100</xdr:colOff>
      <xdr:row>78</xdr:row>
      <xdr:rowOff>90815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6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81942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45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75901</xdr:rowOff>
    </xdr:from>
    <xdr:to>
      <xdr:col>15</xdr:col>
      <xdr:colOff>101600</xdr:colOff>
      <xdr:row>79</xdr:row>
      <xdr:rowOff>6051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44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168628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54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39949</xdr:rowOff>
    </xdr:from>
    <xdr:to>
      <xdr:col>10</xdr:col>
      <xdr:colOff>165100</xdr:colOff>
      <xdr:row>78</xdr:row>
      <xdr:rowOff>141549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132676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0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53848</xdr:rowOff>
    </xdr:from>
    <xdr:to>
      <xdr:col>6</xdr:col>
      <xdr:colOff>38100</xdr:colOff>
      <xdr:row>79</xdr:row>
      <xdr:rowOff>155448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146575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9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17901</xdr:rowOff>
    </xdr:from>
    <xdr:to>
      <xdr:col>24</xdr:col>
      <xdr:colOff>63500</xdr:colOff>
      <xdr:row>97</xdr:row>
      <xdr:rowOff>39115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48551"/>
          <a:ext cx="8382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125093</xdr:rowOff>
    </xdr:from>
    <xdr:to>
      <xdr:col>19</xdr:col>
      <xdr:colOff>177800</xdr:colOff>
      <xdr:row>97</xdr:row>
      <xdr:rowOff>17901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12843"/>
          <a:ext cx="889000" cy="2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125093</xdr:rowOff>
    </xdr:from>
    <xdr:to>
      <xdr:col>15</xdr:col>
      <xdr:colOff>50800</xdr:colOff>
      <xdr:row>96</xdr:row>
      <xdr:rowOff>114782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12843"/>
          <a:ext cx="889000" cy="16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114782</xdr:rowOff>
    </xdr:from>
    <xdr:to>
      <xdr:col>10</xdr:col>
      <xdr:colOff>114300</xdr:colOff>
      <xdr:row>97</xdr:row>
      <xdr:rowOff>160799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73982"/>
          <a:ext cx="889000" cy="2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159765</xdr:rowOff>
    </xdr:from>
    <xdr:to>
      <xdr:col>24</xdr:col>
      <xdr:colOff>114300</xdr:colOff>
      <xdr:row>97</xdr:row>
      <xdr:rowOff>89915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74692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3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138551</xdr:rowOff>
    </xdr:from>
    <xdr:to>
      <xdr:col>20</xdr:col>
      <xdr:colOff>38100</xdr:colOff>
      <xdr:row>97</xdr:row>
      <xdr:rowOff>68701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59828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74293</xdr:rowOff>
    </xdr:from>
    <xdr:to>
      <xdr:col>15</xdr:col>
      <xdr:colOff>101600</xdr:colOff>
      <xdr:row>96</xdr:row>
      <xdr:rowOff>4443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167020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5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63982</xdr:rowOff>
    </xdr:from>
    <xdr:to>
      <xdr:col>10</xdr:col>
      <xdr:colOff>165100</xdr:colOff>
      <xdr:row>96</xdr:row>
      <xdr:rowOff>165582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156709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1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109999</xdr:rowOff>
    </xdr:from>
    <xdr:to>
      <xdr:col>6</xdr:col>
      <xdr:colOff>38100</xdr:colOff>
      <xdr:row>98</xdr:row>
      <xdr:rowOff>40149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31276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40030</xdr:rowOff>
    </xdr:from>
    <xdr:to>
      <xdr:col>55</xdr:col>
      <xdr:colOff>0</xdr:colOff>
      <xdr:row>38</xdr:row>
      <xdr:rowOff>59690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55130"/>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59233</xdr:rowOff>
    </xdr:from>
    <xdr:to>
      <xdr:col>50</xdr:col>
      <xdr:colOff>114300</xdr:colOff>
      <xdr:row>38</xdr:row>
      <xdr:rowOff>59690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743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59233</xdr:rowOff>
    </xdr:from>
    <xdr:to>
      <xdr:col>45</xdr:col>
      <xdr:colOff>177800</xdr:colOff>
      <xdr:row>38</xdr:row>
      <xdr:rowOff>62891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7433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62891</xdr:rowOff>
    </xdr:from>
    <xdr:to>
      <xdr:col>41</xdr:col>
      <xdr:colOff>50800</xdr:colOff>
      <xdr:row>38</xdr:row>
      <xdr:rowOff>68376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77991"/>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160680</xdr:rowOff>
    </xdr:from>
    <xdr:to>
      <xdr:col>55</xdr:col>
      <xdr:colOff>50800</xdr:colOff>
      <xdr:row>38</xdr:row>
      <xdr:rowOff>90830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75608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19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xdr:rowOff>
    </xdr:from>
    <xdr:to>
      <xdr:col>50</xdr:col>
      <xdr:colOff>165100</xdr:colOff>
      <xdr:row>38</xdr:row>
      <xdr:rowOff>110490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101617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8433</xdr:rowOff>
    </xdr:from>
    <xdr:to>
      <xdr:col>46</xdr:col>
      <xdr:colOff>38100</xdr:colOff>
      <xdr:row>38</xdr:row>
      <xdr:rowOff>110033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101160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16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12091</xdr:rowOff>
    </xdr:from>
    <xdr:to>
      <xdr:col>41</xdr:col>
      <xdr:colOff>101600</xdr:colOff>
      <xdr:row>38</xdr:row>
      <xdr:rowOff>113691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104818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1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17576</xdr:rowOff>
    </xdr:from>
    <xdr:to>
      <xdr:col>36</xdr:col>
      <xdr:colOff>165100</xdr:colOff>
      <xdr:row>38</xdr:row>
      <xdr:rowOff>119176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110303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25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17704</xdr:rowOff>
    </xdr:from>
    <xdr:to>
      <xdr:col>55</xdr:col>
      <xdr:colOff>0</xdr:colOff>
      <xdr:row>58</xdr:row>
      <xdr:rowOff>70663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61804"/>
          <a:ext cx="8382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17704</xdr:rowOff>
    </xdr:from>
    <xdr:to>
      <xdr:col>50</xdr:col>
      <xdr:colOff>114300</xdr:colOff>
      <xdr:row>58</xdr:row>
      <xdr:rowOff>39039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61804"/>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39039</xdr:rowOff>
    </xdr:from>
    <xdr:to>
      <xdr:col>45</xdr:col>
      <xdr:colOff>177800</xdr:colOff>
      <xdr:row>58</xdr:row>
      <xdr:rowOff>107162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8313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76378</xdr:rowOff>
    </xdr:from>
    <xdr:to>
      <xdr:col>41</xdr:col>
      <xdr:colOff>50800</xdr:colOff>
      <xdr:row>58</xdr:row>
      <xdr:rowOff>107162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20478"/>
          <a:ext cx="8890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19863</xdr:rowOff>
    </xdr:from>
    <xdr:to>
      <xdr:col>55</xdr:col>
      <xdr:colOff>50800</xdr:colOff>
      <xdr:row>58</xdr:row>
      <xdr:rowOff>121463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169740</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138354</xdr:rowOff>
    </xdr:from>
    <xdr:to>
      <xdr:col>50</xdr:col>
      <xdr:colOff>165100</xdr:colOff>
      <xdr:row>58</xdr:row>
      <xdr:rowOff>68504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59631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0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159689</xdr:rowOff>
    </xdr:from>
    <xdr:to>
      <xdr:col>46</xdr:col>
      <xdr:colOff>38100</xdr:colOff>
      <xdr:row>58</xdr:row>
      <xdr:rowOff>89839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80966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56362</xdr:rowOff>
    </xdr:from>
    <xdr:to>
      <xdr:col>41</xdr:col>
      <xdr:colOff>101600</xdr:colOff>
      <xdr:row>58</xdr:row>
      <xdr:rowOff>157962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149089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9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25578</xdr:rowOff>
    </xdr:from>
    <xdr:to>
      <xdr:col>36</xdr:col>
      <xdr:colOff>165100</xdr:colOff>
      <xdr:row>58</xdr:row>
      <xdr:rowOff>127178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118305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6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5378</xdr:rowOff>
    </xdr:from>
    <xdr:to>
      <xdr:col>55</xdr:col>
      <xdr:colOff>0</xdr:colOff>
      <xdr:row>79</xdr:row>
      <xdr:rowOff>10579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49928"/>
          <a:ext cx="8382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153397</xdr:rowOff>
    </xdr:from>
    <xdr:to>
      <xdr:col>50</xdr:col>
      <xdr:colOff>114300</xdr:colOff>
      <xdr:row>79</xdr:row>
      <xdr:rowOff>10579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26497"/>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150254</xdr:rowOff>
    </xdr:from>
    <xdr:to>
      <xdr:col>45</xdr:col>
      <xdr:colOff>177800</xdr:colOff>
      <xdr:row>78</xdr:row>
      <xdr:rowOff>153397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23354"/>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150254</xdr:rowOff>
    </xdr:from>
    <xdr:to>
      <xdr:col>41</xdr:col>
      <xdr:colOff>50800</xdr:colOff>
      <xdr:row>78</xdr:row>
      <xdr:rowOff>150521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2335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126028</xdr:rowOff>
    </xdr:from>
    <xdr:to>
      <xdr:col>55</xdr:col>
      <xdr:colOff>50800</xdr:colOff>
      <xdr:row>79</xdr:row>
      <xdr:rowOff>56178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40955</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1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131229</xdr:rowOff>
    </xdr:from>
    <xdr:to>
      <xdr:col>50</xdr:col>
      <xdr:colOff>165100</xdr:colOff>
      <xdr:row>79</xdr:row>
      <xdr:rowOff>61379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52506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9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102597</xdr:rowOff>
    </xdr:from>
    <xdr:to>
      <xdr:col>46</xdr:col>
      <xdr:colOff>38100</xdr:colOff>
      <xdr:row>79</xdr:row>
      <xdr:rowOff>32747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23874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99454</xdr:rowOff>
    </xdr:from>
    <xdr:to>
      <xdr:col>41</xdr:col>
      <xdr:colOff>101600</xdr:colOff>
      <xdr:row>79</xdr:row>
      <xdr:rowOff>29604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20731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99721</xdr:rowOff>
    </xdr:from>
    <xdr:to>
      <xdr:col>36</xdr:col>
      <xdr:colOff>165100</xdr:colOff>
      <xdr:row>79</xdr:row>
      <xdr:rowOff>29871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20998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64357</xdr:rowOff>
    </xdr:from>
    <xdr:to>
      <xdr:col>55</xdr:col>
      <xdr:colOff>0</xdr:colOff>
      <xdr:row>98</xdr:row>
      <xdr:rowOff>93618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66457"/>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76282</xdr:rowOff>
    </xdr:from>
    <xdr:to>
      <xdr:col>50</xdr:col>
      <xdr:colOff>114300</xdr:colOff>
      <xdr:row>98</xdr:row>
      <xdr:rowOff>93618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78382"/>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75178</xdr:rowOff>
    </xdr:from>
    <xdr:to>
      <xdr:col>45</xdr:col>
      <xdr:colOff>177800</xdr:colOff>
      <xdr:row>98</xdr:row>
      <xdr:rowOff>76282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77278"/>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51251</xdr:rowOff>
    </xdr:from>
    <xdr:to>
      <xdr:col>41</xdr:col>
      <xdr:colOff>50800</xdr:colOff>
      <xdr:row>98</xdr:row>
      <xdr:rowOff>75178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53351"/>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13557</xdr:rowOff>
    </xdr:from>
    <xdr:to>
      <xdr:col>55</xdr:col>
      <xdr:colOff>50800</xdr:colOff>
      <xdr:row>98</xdr:row>
      <xdr:rowOff>115157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1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99934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42818</xdr:rowOff>
    </xdr:from>
    <xdr:to>
      <xdr:col>50</xdr:col>
      <xdr:colOff>165100</xdr:colOff>
      <xdr:row>98</xdr:row>
      <xdr:rowOff>144418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4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135545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3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25482</xdr:rowOff>
    </xdr:from>
    <xdr:to>
      <xdr:col>46</xdr:col>
      <xdr:colOff>38100</xdr:colOff>
      <xdr:row>98</xdr:row>
      <xdr:rowOff>127082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118209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2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24378</xdr:rowOff>
    </xdr:from>
    <xdr:to>
      <xdr:col>41</xdr:col>
      <xdr:colOff>101600</xdr:colOff>
      <xdr:row>98</xdr:row>
      <xdr:rowOff>125978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117105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1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451</xdr:rowOff>
    </xdr:from>
    <xdr:to>
      <xdr:col>36</xdr:col>
      <xdr:colOff>165100</xdr:colOff>
      <xdr:row>98</xdr:row>
      <xdr:rowOff>102051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93178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9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145905</xdr:rowOff>
    </xdr:from>
    <xdr:to>
      <xdr:col>85</xdr:col>
      <xdr:colOff>127000</xdr:colOff>
      <xdr:row>38</xdr:row>
      <xdr:rowOff>106934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89555"/>
          <a:ext cx="838200" cy="13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145905</xdr:rowOff>
    </xdr:from>
    <xdr:to>
      <xdr:col>81</xdr:col>
      <xdr:colOff>50800</xdr:colOff>
      <xdr:row>38</xdr:row>
      <xdr:rowOff>29537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9555"/>
          <a:ext cx="889000" cy="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29537</xdr:rowOff>
    </xdr:from>
    <xdr:to>
      <xdr:col>76</xdr:col>
      <xdr:colOff>114300</xdr:colOff>
      <xdr:row>38</xdr:row>
      <xdr:rowOff>154613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4637"/>
          <a:ext cx="8890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7003</xdr:rowOff>
    </xdr:from>
    <xdr:to>
      <xdr:col>71</xdr:col>
      <xdr:colOff>177800</xdr:colOff>
      <xdr:row>38</xdr:row>
      <xdr:rowOff>154613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22103"/>
          <a:ext cx="889000" cy="1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56134</xdr:rowOff>
    </xdr:from>
    <xdr:to>
      <xdr:col>85</xdr:col>
      <xdr:colOff>177800</xdr:colOff>
      <xdr:row>38</xdr:row>
      <xdr:rowOff>157734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142511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95105</xdr:rowOff>
    </xdr:from>
    <xdr:to>
      <xdr:col>81</xdr:col>
      <xdr:colOff>101600</xdr:colOff>
      <xdr:row>38</xdr:row>
      <xdr:rowOff>25255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16382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150187</xdr:rowOff>
    </xdr:from>
    <xdr:to>
      <xdr:col>76</xdr:col>
      <xdr:colOff>165100</xdr:colOff>
      <xdr:row>38</xdr:row>
      <xdr:rowOff>80336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38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71464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103813</xdr:rowOff>
    </xdr:from>
    <xdr:to>
      <xdr:col>72</xdr:col>
      <xdr:colOff>38100</xdr:colOff>
      <xdr:row>39</xdr:row>
      <xdr:rowOff>33963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25090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127653</xdr:rowOff>
    </xdr:from>
    <xdr:to>
      <xdr:col>67</xdr:col>
      <xdr:colOff>101600</xdr:colOff>
      <xdr:row>38</xdr:row>
      <xdr:rowOff>57803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48930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17650</xdr:rowOff>
    </xdr:from>
    <xdr:to>
      <xdr:col>85</xdr:col>
      <xdr:colOff>126364</xdr:colOff>
      <xdr:row>56</xdr:row>
      <xdr:rowOff>104313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90150"/>
          <a:ext cx="1269" cy="111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108140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70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104313</xdr:rowOff>
    </xdr:from>
    <xdr:to>
      <xdr:col>86</xdr:col>
      <xdr:colOff>25400</xdr:colOff>
      <xdr:row>56</xdr:row>
      <xdr:rowOff>104313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70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135777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17650</xdr:rowOff>
    </xdr:from>
    <xdr:to>
      <xdr:col>86</xdr:col>
      <xdr:colOff>25400</xdr:colOff>
      <xdr:row>50</xdr:row>
      <xdr:rowOff>17650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9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18542</xdr:rowOff>
    </xdr:from>
    <xdr:to>
      <xdr:col>85</xdr:col>
      <xdr:colOff>127000</xdr:colOff>
      <xdr:row>56</xdr:row>
      <xdr:rowOff>63393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448292"/>
          <a:ext cx="838200" cy="21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35470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122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12593</xdr:rowOff>
    </xdr:from>
    <xdr:to>
      <xdr:col>85</xdr:col>
      <xdr:colOff>177800</xdr:colOff>
      <xdr:row>54</xdr:row>
      <xdr:rowOff>114193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27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63393</xdr:rowOff>
    </xdr:from>
    <xdr:to>
      <xdr:col>81</xdr:col>
      <xdr:colOff>50800</xdr:colOff>
      <xdr:row>56</xdr:row>
      <xdr:rowOff>124361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64593"/>
          <a:ext cx="889000" cy="6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101313</xdr:rowOff>
    </xdr:from>
    <xdr:to>
      <xdr:col>81</xdr:col>
      <xdr:colOff>101600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47990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3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124361</xdr:rowOff>
    </xdr:from>
    <xdr:to>
      <xdr:col>76</xdr:col>
      <xdr:colOff>114300</xdr:colOff>
      <xdr:row>56</xdr:row>
      <xdr:rowOff>141666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25561"/>
          <a:ext cx="88900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134186</xdr:rowOff>
    </xdr:from>
    <xdr:to>
      <xdr:col>76</xdr:col>
      <xdr:colOff>165100</xdr:colOff>
      <xdr:row>55</xdr:row>
      <xdr:rowOff>64336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80863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4666</xdr:rowOff>
    </xdr:from>
    <xdr:to>
      <xdr:col>71</xdr:col>
      <xdr:colOff>177800</xdr:colOff>
      <xdr:row>56</xdr:row>
      <xdr:rowOff>141666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605866"/>
          <a:ext cx="889000" cy="1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169618</xdr:rowOff>
    </xdr:from>
    <xdr:to>
      <xdr:col>72</xdr:col>
      <xdr:colOff>38100</xdr:colOff>
      <xdr:row>55</xdr:row>
      <xdr:rowOff>99768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125590</xdr:rowOff>
    </xdr:from>
    <xdr:to>
      <xdr:col>67</xdr:col>
      <xdr:colOff>101600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72267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139192</xdr:rowOff>
    </xdr:from>
    <xdr:to>
      <xdr:col>85</xdr:col>
      <xdr:colOff>177800</xdr:colOff>
      <xdr:row>55</xdr:row>
      <xdr:rowOff>69342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9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117619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12593</xdr:rowOff>
    </xdr:from>
    <xdr:to>
      <xdr:col>81</xdr:col>
      <xdr:colOff>101600</xdr:colOff>
      <xdr:row>56</xdr:row>
      <xdr:rowOff>114193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105320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0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73561</xdr:rowOff>
    </xdr:from>
    <xdr:to>
      <xdr:col>76</xdr:col>
      <xdr:colOff>165100</xdr:colOff>
      <xdr:row>57</xdr:row>
      <xdr:rowOff>3711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7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166288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6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90866</xdr:rowOff>
    </xdr:from>
    <xdr:to>
      <xdr:col>72</xdr:col>
      <xdr:colOff>38100</xdr:colOff>
      <xdr:row>57</xdr:row>
      <xdr:rowOff>21016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125316</xdr:rowOff>
    </xdr:from>
    <xdr:to>
      <xdr:col>67</xdr:col>
      <xdr:colOff>101600</xdr:colOff>
      <xdr:row>56</xdr:row>
      <xdr:rowOff>55466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5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46593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4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91149</xdr:rowOff>
    </xdr:from>
    <xdr:to>
      <xdr:col>85</xdr:col>
      <xdr:colOff>127000</xdr:colOff>
      <xdr:row>79</xdr:row>
      <xdr:rowOff>95504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35699"/>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91149</xdr:rowOff>
    </xdr:from>
    <xdr:to>
      <xdr:col>81</xdr:col>
      <xdr:colOff>50800</xdr:colOff>
      <xdr:row>79</xdr:row>
      <xdr:rowOff>98769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63569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98769</xdr:rowOff>
    </xdr:from>
    <xdr:to>
      <xdr:col>76</xdr:col>
      <xdr:colOff>114300</xdr:colOff>
      <xdr:row>79</xdr:row>
      <xdr:rowOff>98769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43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98769</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643319"/>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44704</xdr:rowOff>
    </xdr:from>
    <xdr:to>
      <xdr:col>85</xdr:col>
      <xdr:colOff>177800</xdr:colOff>
      <xdr:row>79</xdr:row>
      <xdr:rowOff>146304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131081</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04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40349</xdr:rowOff>
    </xdr:from>
    <xdr:to>
      <xdr:col>81</xdr:col>
      <xdr:colOff>101600</xdr:colOff>
      <xdr:row>79</xdr:row>
      <xdr:rowOff>141949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8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133076</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77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47969</xdr:rowOff>
    </xdr:from>
    <xdr:to>
      <xdr:col>76</xdr:col>
      <xdr:colOff>165100</xdr:colOff>
      <xdr:row>79</xdr:row>
      <xdr:rowOff>149569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140696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47969</xdr:rowOff>
    </xdr:from>
    <xdr:to>
      <xdr:col>72</xdr:col>
      <xdr:colOff>38100</xdr:colOff>
      <xdr:row>79</xdr:row>
      <xdr:rowOff>149569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140696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12255</xdr:rowOff>
    </xdr:from>
    <xdr:to>
      <xdr:col>85</xdr:col>
      <xdr:colOff>127000</xdr:colOff>
      <xdr:row>98</xdr:row>
      <xdr:rowOff>25172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14355"/>
          <a:ext cx="8382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12255</xdr:rowOff>
    </xdr:from>
    <xdr:to>
      <xdr:col>81</xdr:col>
      <xdr:colOff>50800</xdr:colOff>
      <xdr:row>98</xdr:row>
      <xdr:rowOff>29904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14355"/>
          <a:ext cx="889000" cy="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29904</xdr:rowOff>
    </xdr:from>
    <xdr:to>
      <xdr:col>76</xdr:col>
      <xdr:colOff>114300</xdr:colOff>
      <xdr:row>98</xdr:row>
      <xdr:rowOff>44076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32004"/>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44076</xdr:rowOff>
    </xdr:from>
    <xdr:to>
      <xdr:col>71</xdr:col>
      <xdr:colOff>177800</xdr:colOff>
      <xdr:row>98</xdr:row>
      <xdr:rowOff>49518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46176"/>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145822</xdr:rowOff>
    </xdr:from>
    <xdr:to>
      <xdr:col>85</xdr:col>
      <xdr:colOff>177800</xdr:colOff>
      <xdr:row>98</xdr:row>
      <xdr:rowOff>75972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124249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5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132905</xdr:rowOff>
    </xdr:from>
    <xdr:to>
      <xdr:col>81</xdr:col>
      <xdr:colOff>101600</xdr:colOff>
      <xdr:row>98</xdr:row>
      <xdr:rowOff>63055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54182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5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150554</xdr:rowOff>
    </xdr:from>
    <xdr:to>
      <xdr:col>76</xdr:col>
      <xdr:colOff>165100</xdr:colOff>
      <xdr:row>98</xdr:row>
      <xdr:rowOff>80704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71831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164726</xdr:rowOff>
    </xdr:from>
    <xdr:to>
      <xdr:col>72</xdr:col>
      <xdr:colOff>38100</xdr:colOff>
      <xdr:row>98</xdr:row>
      <xdr:rowOff>94876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86003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170168</xdr:rowOff>
    </xdr:from>
    <xdr:to>
      <xdr:col>67</xdr:col>
      <xdr:colOff>101600</xdr:colOff>
      <xdr:row>98</xdr:row>
      <xdr:rowOff>100318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91445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9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民生費で物価高騰対応重点支援給付金給付事業や子ども・子育て支援給付費の増などにより前年度比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の増、教育費で屋内運動場等空調設備設置事業の増などにより前年度比</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％の増となった。一方、総務費で本庁舎建設事業の皆減や公共施設等整備基金積立金の減などにより前年度比</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の減、消防費で共同消防指令センター整備事業の減などにより前年度比</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％の減となった。類似団体内平均と比べると、総務費が上回っているものの、他の費目は下回っている。今後も最少の経費で最大の効果を上げるように努める。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標準財政規模に対する財政調整基金残高比率は、基金残高が増加したものの、標準財政規模の増が上回ったため、</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15.52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また、実質収支比率については、実質収支額が増加したものの、標準財政規模の増が上回ったため、</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12.23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実質単年度収支比率については、実質単年度収支がプラスとなったため、</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0.42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埼玉県越谷市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令和６年度決算は、病院事業会計において、人事院勧告による人件費の増加や、物価高騰による経費の増加などにより、約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千万円の純損失となったことで赤字となった。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令和７年度に策定した「第７期中期経営計画（令和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年度）」に基づき、救急受入体制や地域医療連携を強化し経営改善に取り組む。</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黒字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となっている会計についても、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行政評価の予算編成への反映や、配分予算の拡充、市単独補助金の適正化等の実施により、限られた財源の効率的、効果的な配分を行うとともに、使用料の改定、広告収入の拡充、不要資産の売却等の自主財源確保の取組により、引き続き、黒字の維持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140892901</v>
      </c>
      <c r="BO4" s="436"/>
      <c r="BP4" s="436"/>
      <c r="BQ4" s="436"/>
      <c r="BR4" s="436"/>
      <c r="BS4" s="436"/>
      <c r="BT4" s="436"/>
      <c r="BU4" s="437"/>
      <c r="BV4" s="435">
        <v>136620199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12.2</v>
      </c>
      <c r="CU4" s="576"/>
      <c r="CV4" s="576"/>
      <c r="CW4" s="576"/>
      <c r="CX4" s="576"/>
      <c r="CY4" s="576"/>
      <c r="CZ4" s="576"/>
      <c r="DA4" s="577"/>
      <c r="DB4" s="575">
        <v>12.3</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132297605</v>
      </c>
      <c r="BO5" s="407"/>
      <c r="BP5" s="407"/>
      <c r="BQ5" s="407"/>
      <c r="BR5" s="407"/>
      <c r="BS5" s="407"/>
      <c r="BT5" s="407"/>
      <c r="BU5" s="408"/>
      <c r="BV5" s="406">
        <v>128243470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91.8</v>
      </c>
      <c r="CU5" s="404"/>
      <c r="CV5" s="404"/>
      <c r="CW5" s="404"/>
      <c r="CX5" s="404"/>
      <c r="CY5" s="404"/>
      <c r="CZ5" s="404"/>
      <c r="DA5" s="405"/>
      <c r="DB5" s="403">
        <v>92.1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8595296</v>
      </c>
      <c r="BO6" s="407"/>
      <c r="BP6" s="407"/>
      <c r="BQ6" s="407"/>
      <c r="BR6" s="407"/>
      <c r="BS6" s="407"/>
      <c r="BT6" s="407"/>
      <c r="BU6" s="408"/>
      <c r="BV6" s="406">
        <v>8376729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92.7</v>
      </c>
      <c r="CU6" s="550"/>
      <c r="CV6" s="550"/>
      <c r="CW6" s="550"/>
      <c r="CX6" s="550"/>
      <c r="CY6" s="550"/>
      <c r="CZ6" s="550"/>
      <c r="DA6" s="551"/>
      <c r="DB6" s="549">
        <v>93.9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193410</v>
      </c>
      <c r="BO7" s="407"/>
      <c r="BP7" s="407"/>
      <c r="BQ7" s="407"/>
      <c r="BR7" s="407"/>
      <c r="BS7" s="407"/>
      <c r="BT7" s="407"/>
      <c r="BU7" s="408"/>
      <c r="BV7" s="406">
        <v>160718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68678825</v>
      </c>
      <c r="CU7" s="407"/>
      <c r="CV7" s="407"/>
      <c r="CW7" s="407"/>
      <c r="CX7" s="407"/>
      <c r="CY7" s="407"/>
      <c r="CZ7" s="407"/>
      <c r="DA7" s="408"/>
      <c r="DB7" s="406">
        <v>66594502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8401886</v>
      </c>
      <c r="BO8" s="407"/>
      <c r="BP8" s="407"/>
      <c r="BQ8" s="407"/>
      <c r="BR8" s="407"/>
      <c r="BS8" s="407"/>
      <c r="BT8" s="407"/>
      <c r="BU8" s="408"/>
      <c r="BV8" s="406">
        <v>8216011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0.86</v>
      </c>
      <c r="CU8" s="510"/>
      <c r="CV8" s="510"/>
      <c r="CW8" s="510"/>
      <c r="CX8" s="510"/>
      <c r="CY8" s="510"/>
      <c r="CZ8" s="510"/>
      <c r="DA8" s="511"/>
      <c r="DB8" s="509">
        <v>0.87</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341621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185875</v>
      </c>
      <c r="BO9" s="407"/>
      <c r="BP9" s="407"/>
      <c r="BQ9" s="407"/>
      <c r="BR9" s="407"/>
      <c r="BS9" s="407"/>
      <c r="BT9" s="407"/>
      <c r="BU9" s="408"/>
      <c r="BV9" s="406">
        <v>-1613690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v>
      </c>
      <c r="CU9" s="404"/>
      <c r="CV9" s="404"/>
      <c r="CW9" s="404"/>
      <c r="CX9" s="404"/>
      <c r="CY9" s="404"/>
      <c r="CZ9" s="404"/>
      <c r="DA9" s="405"/>
      <c r="DB9" s="403">
        <v>9.3000000000000007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337498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6599900</v>
      </c>
      <c r="BO10" s="407"/>
      <c r="BP10" s="407"/>
      <c r="BQ10" s="407"/>
      <c r="BR10" s="407"/>
      <c r="BS10" s="407"/>
      <c r="BT10" s="407"/>
      <c r="BU10" s="408"/>
      <c r="BV10" s="406">
        <v>7350000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342327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6500000</v>
      </c>
      <c r="BO12" s="407"/>
      <c r="BP12" s="407"/>
      <c r="BQ12" s="407"/>
      <c r="BR12" s="407"/>
      <c r="BS12" s="407"/>
      <c r="BT12" s="407"/>
      <c r="BU12" s="408"/>
      <c r="BV12" s="406">
        <v>7620000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333149</v>
      </c>
      <c r="S13" s="494"/>
      <c r="T13" s="494"/>
      <c r="U13" s="494"/>
      <c r="V13" s="495"/>
      <c r="W13" s="496" t="s">
        <v>131</v>
      </c>
      <c r="X13" s="392"/>
      <c r="Y13" s="392"/>
      <c r="Z13" s="392"/>
      <c r="AA13" s="392"/>
      <c r="AB13" s="393"/>
      <c r="AC13" s="359">
        <v>1059</v>
      </c>
      <c r="AD13" s="360"/>
      <c r="AE13" s="360"/>
      <c r="AF13" s="360"/>
      <c r="AG13" s="361"/>
      <c r="AH13" s="359">
        <v>1187</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285775</v>
      </c>
      <c r="BO13" s="407"/>
      <c r="BP13" s="407"/>
      <c r="BQ13" s="407"/>
      <c r="BR13" s="407"/>
      <c r="BS13" s="407"/>
      <c r="BT13" s="407"/>
      <c r="BU13" s="408"/>
      <c r="BV13" s="406">
        <v>-1883690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5.2</v>
      </c>
      <c r="CU13" s="404"/>
      <c r="CV13" s="404"/>
      <c r="CW13" s="404"/>
      <c r="CX13" s="404"/>
      <c r="CY13" s="404"/>
      <c r="CZ13" s="404"/>
      <c r="DA13" s="405"/>
      <c r="DB13" s="403">
        <v>5.3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343062</v>
      </c>
      <c r="S14" s="494"/>
      <c r="T14" s="494"/>
      <c r="U14" s="494"/>
      <c r="V14" s="495"/>
      <c r="W14" s="497"/>
      <c r="X14" s="395"/>
      <c r="Y14" s="395"/>
      <c r="Z14" s="395"/>
      <c r="AA14" s="395"/>
      <c r="AB14" s="396"/>
      <c r="AC14" s="486">
        <v>0.7</v>
      </c>
      <c r="AD14" s="487"/>
      <c r="AE14" s="487"/>
      <c r="AF14" s="487"/>
      <c r="AG14" s="488"/>
      <c r="AH14" s="486">
        <v>0.8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1.3</v>
      </c>
      <c r="CU14" s="504"/>
      <c r="CV14" s="504"/>
      <c r="CW14" s="504"/>
      <c r="CX14" s="504"/>
      <c r="CY14" s="504"/>
      <c r="CZ14" s="504"/>
      <c r="DA14" s="505"/>
      <c r="DB14" s="503">
        <v>0.4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334841</v>
      </c>
      <c r="S15" s="494"/>
      <c r="T15" s="494"/>
      <c r="U15" s="494"/>
      <c r="V15" s="495"/>
      <c r="W15" s="496" t="s">
        <v>137</v>
      </c>
      <c r="X15" s="392"/>
      <c r="Y15" s="392"/>
      <c r="Z15" s="392"/>
      <c r="AA15" s="392"/>
      <c r="AB15" s="393"/>
      <c r="AC15" s="359">
        <v>32006</v>
      </c>
      <c r="AD15" s="360"/>
      <c r="AE15" s="360"/>
      <c r="AF15" s="360"/>
      <c r="AG15" s="361"/>
      <c r="AH15" s="359">
        <v>33985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46565973</v>
      </c>
      <c r="BO15" s="436"/>
      <c r="BP15" s="436"/>
      <c r="BQ15" s="436"/>
      <c r="BR15" s="436"/>
      <c r="BS15" s="436"/>
      <c r="BT15" s="436"/>
      <c r="BU15" s="437"/>
      <c r="BV15" s="435">
        <v>45990083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20.9</v>
      </c>
      <c r="AD16" s="487"/>
      <c r="AE16" s="487"/>
      <c r="AF16" s="487"/>
      <c r="AG16" s="488"/>
      <c r="AH16" s="486">
        <v>23.2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55204775</v>
      </c>
      <c r="BO16" s="407"/>
      <c r="BP16" s="407"/>
      <c r="BQ16" s="407"/>
      <c r="BR16" s="407"/>
      <c r="BS16" s="407"/>
      <c r="BT16" s="407"/>
      <c r="BU16" s="408"/>
      <c r="BV16" s="406">
        <v>52747095</v>
      </c>
      <c r="BW16" s="407"/>
      <c r="BX16" s="407"/>
      <c r="BY16" s="407"/>
      <c r="BZ16" s="407"/>
      <c r="CA16" s="407"/>
      <c r="CB16" s="407"/>
      <c r="CC16" s="408"/>
      <c r="CD16" s="172"/>
      <c r="CE16" s="438" t="s">
        <v>143</v>
      </c>
      <c r="CF16" s="438"/>
      <c r="CG16" s="438"/>
      <c r="CH16" s="438"/>
      <c r="CI16" s="438"/>
      <c r="CJ16" s="438"/>
      <c r="CK16" s="438"/>
      <c r="CL16" s="438"/>
      <c r="CM16" s="438"/>
      <c r="CN16" s="438"/>
      <c r="CO16" s="438"/>
      <c r="CP16" s="438"/>
      <c r="CQ16" s="438"/>
      <c r="CR16" s="438"/>
      <c r="CS16" s="439"/>
      <c r="CT16" s="403">
        <v>5.0999999999999996</v>
      </c>
      <c r="CU16" s="404"/>
      <c r="CV16" s="404"/>
      <c r="CW16" s="404"/>
      <c r="CX16" s="404"/>
      <c r="CY16" s="404"/>
      <c r="CZ16" s="404"/>
      <c r="DA16" s="405"/>
      <c r="DB16" s="403" t="s">
        <v>122</v>
      </c>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144</v>
      </c>
      <c r="N17" s="500"/>
      <c r="O17" s="500"/>
      <c r="P17" s="500"/>
      <c r="Q17" s="501"/>
      <c r="R17" s="483" t="s">
        <v>145</v>
      </c>
      <c r="S17" s="484"/>
      <c r="T17" s="484"/>
      <c r="U17" s="484"/>
      <c r="V17" s="485"/>
      <c r="W17" s="496" t="s">
        <v>146</v>
      </c>
      <c r="X17" s="392"/>
      <c r="Y17" s="392"/>
      <c r="Z17" s="392"/>
      <c r="AA17" s="392"/>
      <c r="AB17" s="393"/>
      <c r="AC17" s="359">
        <v>119780</v>
      </c>
      <c r="AD17" s="360"/>
      <c r="AE17" s="360"/>
      <c r="AF17" s="360"/>
      <c r="AG17" s="361"/>
      <c r="AH17" s="359">
        <v>111193</v>
      </c>
      <c r="AI17" s="360"/>
      <c r="AJ17" s="360"/>
      <c r="AK17" s="360"/>
      <c r="AL17" s="419"/>
      <c r="AM17" s="463"/>
      <c r="AN17" s="363"/>
      <c r="AO17" s="363"/>
      <c r="AP17" s="363"/>
      <c r="AQ17" s="363"/>
      <c r="AR17" s="363"/>
      <c r="AS17" s="363"/>
      <c r="AT17" s="364"/>
      <c r="AU17" s="464"/>
      <c r="AV17" s="465"/>
      <c r="AW17" s="465"/>
      <c r="AX17" s="465"/>
      <c r="AY17" s="420" t="s">
        <v>147</v>
      </c>
      <c r="AZ17" s="421"/>
      <c r="BA17" s="421"/>
      <c r="BB17" s="421"/>
      <c r="BC17" s="421"/>
      <c r="BD17" s="421"/>
      <c r="BE17" s="421"/>
      <c r="BF17" s="421"/>
      <c r="BG17" s="421"/>
      <c r="BH17" s="421"/>
      <c r="BI17" s="421"/>
      <c r="BJ17" s="421"/>
      <c r="BK17" s="421"/>
      <c r="BL17" s="421"/>
      <c r="BM17" s="422"/>
      <c r="BN17" s="406">
        <v>59360581</v>
      </c>
      <c r="BO17" s="407"/>
      <c r="BP17" s="407"/>
      <c r="BQ17" s="407"/>
      <c r="BR17" s="407"/>
      <c r="BS17" s="407"/>
      <c r="BT17" s="407"/>
      <c r="BU17" s="408"/>
      <c r="BV17" s="406">
        <v>58566236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148</v>
      </c>
      <c r="C18" s="457"/>
      <c r="D18" s="457"/>
      <c r="E18" s="458"/>
      <c r="F18" s="458"/>
      <c r="G18" s="458"/>
      <c r="H18" s="458"/>
      <c r="I18" s="458"/>
      <c r="J18" s="458"/>
      <c r="K18" s="458"/>
      <c r="L18" s="459">
        <v>60.24</v>
      </c>
      <c r="M18" s="459"/>
      <c r="N18" s="459"/>
      <c r="O18" s="459"/>
      <c r="P18" s="459"/>
      <c r="Q18" s="459"/>
      <c r="R18" s="460"/>
      <c r="S18" s="460"/>
      <c r="T18" s="460"/>
      <c r="U18" s="460"/>
      <c r="V18" s="461"/>
      <c r="W18" s="477"/>
      <c r="X18" s="478"/>
      <c r="Y18" s="478"/>
      <c r="Z18" s="478"/>
      <c r="AA18" s="478"/>
      <c r="AB18" s="502"/>
      <c r="AC18" s="376">
        <v>78.400000000000006</v>
      </c>
      <c r="AD18" s="377"/>
      <c r="AE18" s="377"/>
      <c r="AF18" s="377"/>
      <c r="AG18" s="462"/>
      <c r="AH18" s="376">
        <v>76</v>
      </c>
      <c r="AI18" s="377"/>
      <c r="AJ18" s="377"/>
      <c r="AK18" s="377"/>
      <c r="AL18" s="378"/>
      <c r="AM18" s="463"/>
      <c r="AN18" s="363"/>
      <c r="AO18" s="363"/>
      <c r="AP18" s="363"/>
      <c r="AQ18" s="363"/>
      <c r="AR18" s="363"/>
      <c r="AS18" s="363"/>
      <c r="AT18" s="364"/>
      <c r="AU18" s="464"/>
      <c r="AV18" s="465"/>
      <c r="AW18" s="465"/>
      <c r="AX18" s="465"/>
      <c r="AY18" s="420" t="s">
        <v>149</v>
      </c>
      <c r="AZ18" s="421"/>
      <c r="BA18" s="421"/>
      <c r="BB18" s="421"/>
      <c r="BC18" s="421"/>
      <c r="BD18" s="421"/>
      <c r="BE18" s="421"/>
      <c r="BF18" s="421"/>
      <c r="BG18" s="421"/>
      <c r="BH18" s="421"/>
      <c r="BI18" s="421"/>
      <c r="BJ18" s="421"/>
      <c r="BK18" s="421"/>
      <c r="BL18" s="421"/>
      <c r="BM18" s="422"/>
      <c r="BN18" s="406">
        <v>65310356</v>
      </c>
      <c r="BO18" s="407"/>
      <c r="BP18" s="407"/>
      <c r="BQ18" s="407"/>
      <c r="BR18" s="407"/>
      <c r="BS18" s="407"/>
      <c r="BT18" s="407"/>
      <c r="BU18" s="408"/>
      <c r="BV18" s="406">
        <v>62661543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150</v>
      </c>
      <c r="C19" s="457"/>
      <c r="D19" s="457"/>
      <c r="E19" s="458"/>
      <c r="F19" s="458"/>
      <c r="G19" s="458"/>
      <c r="H19" s="458"/>
      <c r="I19" s="458"/>
      <c r="J19" s="458"/>
      <c r="K19" s="458"/>
      <c r="L19" s="466">
        <v>5671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151</v>
      </c>
      <c r="AZ19" s="421"/>
      <c r="BA19" s="421"/>
      <c r="BB19" s="421"/>
      <c r="BC19" s="421"/>
      <c r="BD19" s="421"/>
      <c r="BE19" s="421"/>
      <c r="BF19" s="421"/>
      <c r="BG19" s="421"/>
      <c r="BH19" s="421"/>
      <c r="BI19" s="421"/>
      <c r="BJ19" s="421"/>
      <c r="BK19" s="421"/>
      <c r="BL19" s="421"/>
      <c r="BM19" s="422"/>
      <c r="BN19" s="406">
        <v>94688932</v>
      </c>
      <c r="BO19" s="407"/>
      <c r="BP19" s="407"/>
      <c r="BQ19" s="407"/>
      <c r="BR19" s="407"/>
      <c r="BS19" s="407"/>
      <c r="BT19" s="407"/>
      <c r="BU19" s="408"/>
      <c r="BV19" s="406">
        <v>94696376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152</v>
      </c>
      <c r="C20" s="457"/>
      <c r="D20" s="457"/>
      <c r="E20" s="458"/>
      <c r="F20" s="458"/>
      <c r="G20" s="458"/>
      <c r="H20" s="458"/>
      <c r="I20" s="458"/>
      <c r="J20" s="458"/>
      <c r="K20" s="458"/>
      <c r="L20" s="466">
        <v>142774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153</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154</v>
      </c>
      <c r="C22" s="383"/>
      <c r="D22" s="384"/>
      <c r="E22" s="391" t="s">
        <v>1</v>
      </c>
      <c r="F22" s="392"/>
      <c r="G22" s="392"/>
      <c r="H22" s="392"/>
      <c r="I22" s="392"/>
      <c r="J22" s="392"/>
      <c r="K22" s="393"/>
      <c r="L22" s="391" t="s">
        <v>155</v>
      </c>
      <c r="M22" s="392"/>
      <c r="N22" s="392"/>
      <c r="O22" s="392"/>
      <c r="P22" s="393"/>
      <c r="Q22" s="397" t="s">
        <v>156</v>
      </c>
      <c r="R22" s="398"/>
      <c r="S22" s="398"/>
      <c r="T22" s="398"/>
      <c r="U22" s="398"/>
      <c r="V22" s="399"/>
      <c r="W22" s="448" t="s">
        <v>157</v>
      </c>
      <c r="X22" s="383"/>
      <c r="Y22" s="384"/>
      <c r="Z22" s="391" t="s">
        <v>1</v>
      </c>
      <c r="AA22" s="392"/>
      <c r="AB22" s="392"/>
      <c r="AC22" s="392"/>
      <c r="AD22" s="392"/>
      <c r="AE22" s="392"/>
      <c r="AF22" s="392"/>
      <c r="AG22" s="393"/>
      <c r="AH22" s="409" t="s">
        <v>158</v>
      </c>
      <c r="AI22" s="392"/>
      <c r="AJ22" s="392"/>
      <c r="AK22" s="392"/>
      <c r="AL22" s="393"/>
      <c r="AM22" s="409" t="s">
        <v>159</v>
      </c>
      <c r="AN22" s="410"/>
      <c r="AO22" s="410"/>
      <c r="AP22" s="410"/>
      <c r="AQ22" s="410"/>
      <c r="AR22" s="411"/>
      <c r="AS22" s="397" t="s">
        <v>156</v>
      </c>
      <c r="AT22" s="398"/>
      <c r="AU22" s="398"/>
      <c r="AV22" s="398"/>
      <c r="AW22" s="398"/>
      <c r="AX22" s="415"/>
      <c r="AY22" s="432" t="s">
        <v>160</v>
      </c>
      <c r="AZ22" s="433"/>
      <c r="BA22" s="433"/>
      <c r="BB22" s="433"/>
      <c r="BC22" s="433"/>
      <c r="BD22" s="433"/>
      <c r="BE22" s="433"/>
      <c r="BF22" s="433"/>
      <c r="BG22" s="433"/>
      <c r="BH22" s="433"/>
      <c r="BI22" s="433"/>
      <c r="BJ22" s="433"/>
      <c r="BK22" s="433"/>
      <c r="BL22" s="433"/>
      <c r="BM22" s="434"/>
      <c r="BN22" s="435">
        <v>81776449</v>
      </c>
      <c r="BO22" s="436"/>
      <c r="BP22" s="436"/>
      <c r="BQ22" s="436"/>
      <c r="BR22" s="436"/>
      <c r="BS22" s="436"/>
      <c r="BT22" s="436"/>
      <c r="BU22" s="437"/>
      <c r="BV22" s="435">
        <v>81047936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161</v>
      </c>
      <c r="AZ23" s="421"/>
      <c r="BA23" s="421"/>
      <c r="BB23" s="421"/>
      <c r="BC23" s="421"/>
      <c r="BD23" s="421"/>
      <c r="BE23" s="421"/>
      <c r="BF23" s="421"/>
      <c r="BG23" s="421"/>
      <c r="BH23" s="421"/>
      <c r="BI23" s="421"/>
      <c r="BJ23" s="421"/>
      <c r="BK23" s="421"/>
      <c r="BL23" s="421"/>
      <c r="BM23" s="422"/>
      <c r="BN23" s="406">
        <v>64001484</v>
      </c>
      <c r="BO23" s="407"/>
      <c r="BP23" s="407"/>
      <c r="BQ23" s="407"/>
      <c r="BR23" s="407"/>
      <c r="BS23" s="407"/>
      <c r="BT23" s="407"/>
      <c r="BU23" s="408"/>
      <c r="BV23" s="406">
        <v>66798721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162</v>
      </c>
      <c r="F24" s="363"/>
      <c r="G24" s="363"/>
      <c r="H24" s="363"/>
      <c r="I24" s="363"/>
      <c r="J24" s="363"/>
      <c r="K24" s="364"/>
      <c r="L24" s="359">
        <v>1</v>
      </c>
      <c r="M24" s="360"/>
      <c r="N24" s="360"/>
      <c r="O24" s="360"/>
      <c r="P24" s="361"/>
      <c r="Q24" s="359">
        <v>10510</v>
      </c>
      <c r="R24" s="360"/>
      <c r="S24" s="360"/>
      <c r="T24" s="360"/>
      <c r="U24" s="360"/>
      <c r="V24" s="361"/>
      <c r="W24" s="449"/>
      <c r="X24" s="386"/>
      <c r="Y24" s="387"/>
      <c r="Z24" s="362" t="s">
        <v>163</v>
      </c>
      <c r="AA24" s="363"/>
      <c r="AB24" s="363"/>
      <c r="AC24" s="363"/>
      <c r="AD24" s="363"/>
      <c r="AE24" s="363"/>
      <c r="AF24" s="363"/>
      <c r="AG24" s="364"/>
      <c r="AH24" s="359">
        <v>2167</v>
      </c>
      <c r="AI24" s="360"/>
      <c r="AJ24" s="360"/>
      <c r="AK24" s="360"/>
      <c r="AL24" s="361"/>
      <c r="AM24" s="359">
        <v>6754539</v>
      </c>
      <c r="AN24" s="360"/>
      <c r="AO24" s="360"/>
      <c r="AP24" s="360"/>
      <c r="AQ24" s="360"/>
      <c r="AR24" s="361"/>
      <c r="AS24" s="359">
        <v>3117</v>
      </c>
      <c r="AT24" s="360"/>
      <c r="AU24" s="360"/>
      <c r="AV24" s="360"/>
      <c r="AW24" s="360"/>
      <c r="AX24" s="419"/>
      <c r="AY24" s="379" t="s">
        <v>164</v>
      </c>
      <c r="AZ24" s="380"/>
      <c r="BA24" s="380"/>
      <c r="BB24" s="380"/>
      <c r="BC24" s="380"/>
      <c r="BD24" s="380"/>
      <c r="BE24" s="380"/>
      <c r="BF24" s="380"/>
      <c r="BG24" s="380"/>
      <c r="BH24" s="380"/>
      <c r="BI24" s="380"/>
      <c r="BJ24" s="380"/>
      <c r="BK24" s="380"/>
      <c r="BL24" s="380"/>
      <c r="BM24" s="381"/>
      <c r="BN24" s="406">
        <v>41883395</v>
      </c>
      <c r="BO24" s="407"/>
      <c r="BP24" s="407"/>
      <c r="BQ24" s="407"/>
      <c r="BR24" s="407"/>
      <c r="BS24" s="407"/>
      <c r="BT24" s="407"/>
      <c r="BU24" s="408"/>
      <c r="BV24" s="406">
        <v>38177140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165</v>
      </c>
      <c r="F25" s="363"/>
      <c r="G25" s="363"/>
      <c r="H25" s="363"/>
      <c r="I25" s="363"/>
      <c r="J25" s="363"/>
      <c r="K25" s="364"/>
      <c r="L25" s="359">
        <v>1</v>
      </c>
      <c r="M25" s="360"/>
      <c r="N25" s="360"/>
      <c r="O25" s="360"/>
      <c r="P25" s="361"/>
      <c r="Q25" s="359">
        <v>8820</v>
      </c>
      <c r="R25" s="360"/>
      <c r="S25" s="360"/>
      <c r="T25" s="360"/>
      <c r="U25" s="360"/>
      <c r="V25" s="361"/>
      <c r="W25" s="449"/>
      <c r="X25" s="386"/>
      <c r="Y25" s="387"/>
      <c r="Z25" s="362" t="s">
        <v>166</v>
      </c>
      <c r="AA25" s="363"/>
      <c r="AB25" s="363"/>
      <c r="AC25" s="363"/>
      <c r="AD25" s="363"/>
      <c r="AE25" s="363"/>
      <c r="AF25" s="363"/>
      <c r="AG25" s="364"/>
      <c r="AH25" s="359">
        <v>326</v>
      </c>
      <c r="AI25" s="360"/>
      <c r="AJ25" s="360"/>
      <c r="AK25" s="360"/>
      <c r="AL25" s="361"/>
      <c r="AM25" s="359">
        <v>948008</v>
      </c>
      <c r="AN25" s="360"/>
      <c r="AO25" s="360"/>
      <c r="AP25" s="360"/>
      <c r="AQ25" s="360"/>
      <c r="AR25" s="361"/>
      <c r="AS25" s="359">
        <v>2908</v>
      </c>
      <c r="AT25" s="360"/>
      <c r="AU25" s="360"/>
      <c r="AV25" s="360"/>
      <c r="AW25" s="360"/>
      <c r="AX25" s="419"/>
      <c r="AY25" s="432" t="s">
        <v>167</v>
      </c>
      <c r="AZ25" s="433"/>
      <c r="BA25" s="433"/>
      <c r="BB25" s="433"/>
      <c r="BC25" s="433"/>
      <c r="BD25" s="433"/>
      <c r="BE25" s="433"/>
      <c r="BF25" s="433"/>
      <c r="BG25" s="433"/>
      <c r="BH25" s="433"/>
      <c r="BI25" s="433"/>
      <c r="BJ25" s="433"/>
      <c r="BK25" s="433"/>
      <c r="BL25" s="433"/>
      <c r="BM25" s="434"/>
      <c r="BN25" s="435">
        <v>30663580</v>
      </c>
      <c r="BO25" s="436"/>
      <c r="BP25" s="436"/>
      <c r="BQ25" s="436"/>
      <c r="BR25" s="436"/>
      <c r="BS25" s="436"/>
      <c r="BT25" s="436"/>
      <c r="BU25" s="437"/>
      <c r="BV25" s="435">
        <v>29112025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168</v>
      </c>
      <c r="F26" s="363"/>
      <c r="G26" s="363"/>
      <c r="H26" s="363"/>
      <c r="I26" s="363"/>
      <c r="J26" s="363"/>
      <c r="K26" s="364"/>
      <c r="L26" s="359">
        <v>1</v>
      </c>
      <c r="M26" s="360"/>
      <c r="N26" s="360"/>
      <c r="O26" s="360"/>
      <c r="P26" s="361"/>
      <c r="Q26" s="359">
        <v>7820</v>
      </c>
      <c r="R26" s="360"/>
      <c r="S26" s="360"/>
      <c r="T26" s="360"/>
      <c r="U26" s="360"/>
      <c r="V26" s="361"/>
      <c r="W26" s="449"/>
      <c r="X26" s="386"/>
      <c r="Y26" s="387"/>
      <c r="Z26" s="362" t="s">
        <v>169</v>
      </c>
      <c r="AA26" s="417"/>
      <c r="AB26" s="417"/>
      <c r="AC26" s="417"/>
      <c r="AD26" s="417"/>
      <c r="AE26" s="417"/>
      <c r="AF26" s="417"/>
      <c r="AG26" s="418"/>
      <c r="AH26" s="359">
        <v>305</v>
      </c>
      <c r="AI26" s="360"/>
      <c r="AJ26" s="360"/>
      <c r="AK26" s="360"/>
      <c r="AL26" s="361"/>
      <c r="AM26" s="359">
        <v>999180</v>
      </c>
      <c r="AN26" s="360"/>
      <c r="AO26" s="360"/>
      <c r="AP26" s="360"/>
      <c r="AQ26" s="360"/>
      <c r="AR26" s="361"/>
      <c r="AS26" s="359">
        <v>3276</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v>70000</v>
      </c>
      <c r="BO26" s="407"/>
      <c r="BP26" s="407"/>
      <c r="BQ26" s="407"/>
      <c r="BR26" s="407"/>
      <c r="BS26" s="407"/>
      <c r="BT26" s="407"/>
      <c r="BU26" s="408"/>
      <c r="BV26" s="406">
        <v>70000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6570</v>
      </c>
      <c r="R27" s="360"/>
      <c r="S27" s="360"/>
      <c r="T27" s="360"/>
      <c r="U27" s="360"/>
      <c r="V27" s="361"/>
      <c r="W27" s="449"/>
      <c r="X27" s="386"/>
      <c r="Y27" s="387"/>
      <c r="Z27" s="362" t="s">
        <v>172</v>
      </c>
      <c r="AA27" s="363"/>
      <c r="AB27" s="363"/>
      <c r="AC27" s="363"/>
      <c r="AD27" s="363"/>
      <c r="AE27" s="363"/>
      <c r="AF27" s="363"/>
      <c r="AG27" s="364"/>
      <c r="AH27" s="359">
        <v>39</v>
      </c>
      <c r="AI27" s="360"/>
      <c r="AJ27" s="360"/>
      <c r="AK27" s="360"/>
      <c r="AL27" s="361"/>
      <c r="AM27" s="359">
        <v>169611</v>
      </c>
      <c r="AN27" s="360"/>
      <c r="AO27" s="360"/>
      <c r="AP27" s="360"/>
      <c r="AQ27" s="360"/>
      <c r="AR27" s="361"/>
      <c r="AS27" s="359">
        <v>4349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2500000</v>
      </c>
      <c r="BO27" s="441"/>
      <c r="BP27" s="441"/>
      <c r="BQ27" s="441"/>
      <c r="BR27" s="441"/>
      <c r="BS27" s="441"/>
      <c r="BT27" s="441"/>
      <c r="BU27" s="442"/>
      <c r="BV27" s="440">
        <v>2500000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5910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10658533</v>
      </c>
      <c r="BO28" s="436"/>
      <c r="BP28" s="436"/>
      <c r="BQ28" s="436"/>
      <c r="BR28" s="436"/>
      <c r="BS28" s="436"/>
      <c r="BT28" s="436"/>
      <c r="BU28" s="437"/>
      <c r="BV28" s="435">
        <v>10558633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30</v>
      </c>
      <c r="M29" s="360"/>
      <c r="N29" s="360"/>
      <c r="O29" s="360"/>
      <c r="P29" s="361"/>
      <c r="Q29" s="359">
        <v>5750</v>
      </c>
      <c r="R29" s="360"/>
      <c r="S29" s="360"/>
      <c r="T29" s="360"/>
      <c r="U29" s="360"/>
      <c r="V29" s="361"/>
      <c r="W29" s="450"/>
      <c r="X29" s="451"/>
      <c r="Y29" s="452"/>
      <c r="Z29" s="362" t="s">
        <v>178</v>
      </c>
      <c r="AA29" s="363"/>
      <c r="AB29" s="363"/>
      <c r="AC29" s="363"/>
      <c r="AD29" s="363"/>
      <c r="AE29" s="363"/>
      <c r="AF29" s="363"/>
      <c r="AG29" s="364"/>
      <c r="AH29" s="359">
        <v>2206</v>
      </c>
      <c r="AI29" s="360"/>
      <c r="AJ29" s="360"/>
      <c r="AK29" s="360"/>
      <c r="AL29" s="361"/>
      <c r="AM29" s="359">
        <v>6924150</v>
      </c>
      <c r="AN29" s="360"/>
      <c r="AO29" s="360"/>
      <c r="AP29" s="360"/>
      <c r="AQ29" s="360"/>
      <c r="AR29" s="361"/>
      <c r="AS29" s="359">
        <v>3139</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102.7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3704272</v>
      </c>
      <c r="BO30" s="441"/>
      <c r="BP30" s="441"/>
      <c r="BQ30" s="441"/>
      <c r="BR30" s="441"/>
      <c r="BS30" s="441"/>
      <c r="BT30" s="441"/>
      <c r="BU30" s="442"/>
      <c r="BV30" s="440">
        <v>4405571</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病院事業会計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IF('各会計、関係団体の財政状況及び健全化判断比率'!B33="","",'各会計、関係団体の財政状況及び健全化判断比率'!B33)</f>
        <v>都市計画事業東越谷土地区画整理事業費特別会計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東埼玉資源環境組合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越谷市施設管理公社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公共用地先行取得事業費特別会計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越谷・松伏水道企業団</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越谷市土地開発公社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都市計画事業西大袋土地区画整理事業費特別会計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埼玉県都市ボートレース企業団</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埼玉県東部流通センター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f>IF(E37="","",C36+1)</f>
        <v>4</v>
      </c>
      <c r="D37" s="354"/>
      <c r="E37" s="355" t="str">
        <f>IF('各会計、関係団体の財政状況及び健全化判断比率'!B10="","",'各会計、関係団体の財政状況及び健全化判断比率'!B10)</f>
        <v>母子父子寡婦福祉資金貸付金特別会計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埼玉県後期高齢者医療広域連合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パルテきたこし</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埼玉県後期高齢者医療広域連合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埼玉県市町村総合事務組合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埼玉県市町村総合事務組合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彩の国さいたま人づくり広域連合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uQdHO/VCtoO4356/ORAsMcqSqlg2I/kUOwUNWxII3V5tDFCjxMcF0Y5ecLqFcJ0/KfC8FfOW8+x58sLo1eagQ==" saltValue="lRm1ZFUiAe12bDTAgAi0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H39" sqref="H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535</v>
      </c>
      <c r="D34" s="1136"/>
      <c r="E34" s="1137"/>
      <c r="F34" s="32">
        <v>1.52</v>
      </c>
      <c r="G34" s="33">
        <v>1.55</v>
      </c>
      <c r="H34" s="33">
        <v>1.28</v>
      </c>
      <c r="I34" s="33">
        <v>0.15</v>
      </c>
      <c r="J34" s="34" t="s">
        <v>536</v>
      </c>
      <c r="K34" s="22"/>
      <c r="L34" s="22"/>
      <c r="M34" s="22"/>
      <c r="N34" s="22"/>
      <c r="O34" s="22"/>
      <c r="P34" s="22"/>
    </row>
    <row r="35" spans="1:16" ht="39" customHeight="1" x14ac:dyDescent="0.15">
      <c r="A35" s="22"/>
      <c r="B35" s="35"/>
      <c r="C35" s="1132" t="s">
        <v>537</v>
      </c>
      <c r="D35" s="1132"/>
      <c r="E35" s="1133"/>
      <c r="F35" s="36">
        <v>10.34</v>
      </c>
      <c r="G35" s="37">
        <v>17.079999999999998</v>
      </c>
      <c r="H35" s="37">
        <v>15.08</v>
      </c>
      <c r="I35" s="37">
        <v>12.33</v>
      </c>
      <c r="J35" s="38">
        <v>12.23</v>
      </c>
      <c r="K35" s="22"/>
      <c r="L35" s="22"/>
      <c r="M35" s="22"/>
      <c r="N35" s="22"/>
      <c r="O35" s="22"/>
      <c r="P35" s="22"/>
    </row>
    <row r="36" spans="1:16" ht="39" customHeight="1" x14ac:dyDescent="0.15">
      <c r="A36" s="22"/>
      <c r="B36" s="35"/>
      <c r="C36" s="1132" t="s">
        <v>538</v>
      </c>
      <c r="D36" s="1132"/>
      <c r="E36" s="1133"/>
      <c r="F36" s="36">
        <v>0.92</v>
      </c>
      <c r="G36" s="37">
        <v>1.1599999999999999</v>
      </c>
      <c r="H36" s="37">
        <v>1.78</v>
      </c>
      <c r="I36" s="37">
        <v>2.15</v>
      </c>
      <c r="J36" s="38">
        <v>2.5299999999999998</v>
      </c>
      <c r="K36" s="22"/>
      <c r="L36" s="22"/>
      <c r="M36" s="22"/>
      <c r="N36" s="22"/>
      <c r="O36" s="22"/>
      <c r="P36" s="22"/>
    </row>
    <row r="37" spans="1:16" ht="39" customHeight="1" x14ac:dyDescent="0.15">
      <c r="A37" s="22"/>
      <c r="B37" s="35"/>
      <c r="C37" s="1132" t="s">
        <v>539</v>
      </c>
      <c r="D37" s="1132"/>
      <c r="E37" s="1133"/>
      <c r="F37" s="36">
        <v>2.31</v>
      </c>
      <c r="G37" s="37">
        <v>1.92</v>
      </c>
      <c r="H37" s="37">
        <v>2.25</v>
      </c>
      <c r="I37" s="37">
        <v>1.78</v>
      </c>
      <c r="J37" s="38">
        <v>1.9</v>
      </c>
      <c r="K37" s="22"/>
      <c r="L37" s="22"/>
      <c r="M37" s="22"/>
      <c r="N37" s="22"/>
      <c r="O37" s="22"/>
      <c r="P37" s="22"/>
    </row>
    <row r="38" spans="1:16" ht="39" customHeight="1" x14ac:dyDescent="0.15">
      <c r="A38" s="22"/>
      <c r="B38" s="35"/>
      <c r="C38" s="1132" t="s">
        <v>540</v>
      </c>
      <c r="D38" s="1132"/>
      <c r="E38" s="1133"/>
      <c r="F38" s="36">
        <v>1.29</v>
      </c>
      <c r="G38" s="37">
        <v>1.18</v>
      </c>
      <c r="H38" s="37">
        <v>0.96</v>
      </c>
      <c r="I38" s="37">
        <v>0.93</v>
      </c>
      <c r="J38" s="38">
        <v>1.35</v>
      </c>
      <c r="K38" s="22"/>
      <c r="L38" s="22"/>
      <c r="M38" s="22"/>
      <c r="N38" s="22"/>
      <c r="O38" s="22"/>
      <c r="P38" s="22"/>
    </row>
    <row r="39" spans="1:16" ht="39" customHeight="1" x14ac:dyDescent="0.15">
      <c r="A39" s="22"/>
      <c r="B39" s="35"/>
      <c r="C39" s="1132" t="s">
        <v>541</v>
      </c>
      <c r="D39" s="1132"/>
      <c r="E39" s="1133"/>
      <c r="F39" s="36">
        <v>0.27</v>
      </c>
      <c r="G39" s="37">
        <v>0.28000000000000003</v>
      </c>
      <c r="H39" s="37">
        <v>0.43</v>
      </c>
      <c r="I39" s="37">
        <v>0.68</v>
      </c>
      <c r="J39" s="38">
        <v>0.84</v>
      </c>
      <c r="K39" s="22"/>
      <c r="L39" s="22"/>
      <c r="M39" s="22"/>
      <c r="N39" s="22"/>
      <c r="O39" s="22"/>
      <c r="P39" s="22"/>
    </row>
    <row r="40" spans="1:16" ht="39" customHeight="1" x14ac:dyDescent="0.15">
      <c r="A40" s="22"/>
      <c r="B40" s="35"/>
      <c r="C40" s="1132" t="s">
        <v>542</v>
      </c>
      <c r="D40" s="1132"/>
      <c r="E40" s="1133"/>
      <c r="F40" s="36">
        <v>0.17</v>
      </c>
      <c r="G40" s="37">
        <v>0.18</v>
      </c>
      <c r="H40" s="37">
        <v>0.2</v>
      </c>
      <c r="I40" s="37">
        <v>0.2</v>
      </c>
      <c r="J40" s="38">
        <v>0.19</v>
      </c>
      <c r="K40" s="22"/>
      <c r="L40" s="22"/>
      <c r="M40" s="22"/>
      <c r="N40" s="22"/>
      <c r="O40" s="22"/>
      <c r="P40" s="22"/>
    </row>
    <row r="41" spans="1:16" ht="39" customHeight="1" x14ac:dyDescent="0.15">
      <c r="A41" s="22"/>
      <c r="B41" s="35"/>
      <c r="C41" s="1132" t="s">
        <v>543</v>
      </c>
      <c r="D41" s="1132"/>
      <c r="E41" s="1133"/>
      <c r="F41" s="36">
        <v>0.06</v>
      </c>
      <c r="G41" s="37">
        <v>0.06</v>
      </c>
      <c r="H41" s="37">
        <v>0.06</v>
      </c>
      <c r="I41" s="37">
        <v>0.06</v>
      </c>
      <c r="J41" s="38">
        <v>0.06</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0.21</v>
      </c>
      <c r="G43" s="42">
        <v>0.19</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8p1l5hBXMqiWUb3epLJTvIJZ1XBeeEQwz4w30vLL1DZ0Kk6wcglr+O+XmjY3psgLMj98AXOwbpnk+BM89o2Ug==" saltValue="5pGUW5s54sntWndU9A1x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5" zoomScale="70" zoomScaleNormal="70" zoomScaleSheetLayoutView="55" workbookViewId="0">
      <selection activeCell="Q55" sqref="Q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8247</v>
      </c>
      <c r="L45" s="58">
        <v>8319</v>
      </c>
      <c r="M45" s="58">
        <v>8465</v>
      </c>
      <c r="N45" s="58">
        <v>8749</v>
      </c>
      <c r="O45" s="59">
        <v>8550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2343</v>
      </c>
      <c r="L48" s="62">
        <v>2139</v>
      </c>
      <c r="M48" s="62">
        <v>2434</v>
      </c>
      <c r="N48" s="62">
        <v>2343</v>
      </c>
      <c r="O48" s="63">
        <v>2196</v>
      </c>
      <c r="P48" s="46"/>
      <c r="Q48" s="46"/>
      <c r="R48" s="46"/>
      <c r="S48" s="46"/>
      <c r="T48" s="46"/>
      <c r="U48" s="46"/>
    </row>
    <row r="49" spans="1:21" ht="30.75" customHeight="1" x14ac:dyDescent="0.15">
      <c r="A49" s="46"/>
      <c r="B49" s="1163"/>
      <c r="C49" s="1164"/>
      <c r="D49" s="60"/>
      <c r="E49" s="1140" t="s">
        <v>14</v>
      </c>
      <c r="F49" s="1140"/>
      <c r="G49" s="1140"/>
      <c r="H49" s="1140"/>
      <c r="I49" s="1140"/>
      <c r="J49" s="1141"/>
      <c r="K49" s="61">
        <v>261</v>
      </c>
      <c r="L49" s="62">
        <v>277</v>
      </c>
      <c r="M49" s="62">
        <v>283</v>
      </c>
      <c r="N49" s="62">
        <v>360</v>
      </c>
      <c r="O49" s="63">
        <v>329</v>
      </c>
      <c r="P49" s="46"/>
      <c r="Q49" s="46"/>
      <c r="R49" s="46"/>
      <c r="S49" s="46"/>
      <c r="T49" s="46"/>
      <c r="U49" s="46"/>
    </row>
    <row r="50" spans="1:21" ht="30.75" customHeight="1" x14ac:dyDescent="0.15">
      <c r="A50" s="46"/>
      <c r="B50" s="1163"/>
      <c r="C50" s="1164"/>
      <c r="D50" s="60"/>
      <c r="E50" s="1140" t="s">
        <v>15</v>
      </c>
      <c r="F50" s="1140"/>
      <c r="G50" s="1140"/>
      <c r="H50" s="1140"/>
      <c r="I50" s="1140"/>
      <c r="J50" s="1141"/>
      <c r="K50" s="61">
        <v>1346</v>
      </c>
      <c r="L50" s="62">
        <v>224</v>
      </c>
      <c r="M50" s="62">
        <v>224</v>
      </c>
      <c r="N50" s="62">
        <v>225</v>
      </c>
      <c r="O50" s="63">
        <v>226</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1</v>
      </c>
      <c r="M51" s="62">
        <v>2</v>
      </c>
      <c r="N51" s="62">
        <v>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7893</v>
      </c>
      <c r="L52" s="62">
        <v>7895</v>
      </c>
      <c r="M52" s="62">
        <v>8187</v>
      </c>
      <c r="N52" s="62">
        <v>8293</v>
      </c>
      <c r="O52" s="63">
        <v>8364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4304</v>
      </c>
      <c r="L53" s="67">
        <v>3065</v>
      </c>
      <c r="M53" s="67">
        <v>3221</v>
      </c>
      <c r="N53" s="67">
        <v>3385</v>
      </c>
      <c r="O53" s="68">
        <v>2937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u0dlClHfll+LD31xQyyEKm85mSUeyJDKDhtf6yKkq+5wddWxWmwkH6Oeu4ANowjPPu2FJnBARRnKuutTSYobQ==" saltValue="/0ltHAz8nqc+5KSza6fD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12"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82996</v>
      </c>
      <c r="J41" s="331">
        <v>85101</v>
      </c>
      <c r="K41" s="331">
        <v>82637</v>
      </c>
      <c r="L41" s="331">
        <v>81072</v>
      </c>
      <c r="M41" s="332">
        <v>81813</v>
      </c>
    </row>
    <row r="42" spans="2:13" ht="27.75" customHeight="1" x14ac:dyDescent="0.15">
      <c r="B42" s="1171"/>
      <c r="C42" s="1172"/>
      <c r="D42" s="104"/>
      <c r="E42" s="1175" t="s">
        <v>32</v>
      </c>
      <c r="F42" s="1175"/>
      <c r="G42" s="1175"/>
      <c r="H42" s="1176"/>
      <c r="I42" s="333">
        <v>1792</v>
      </c>
      <c r="J42" s="334">
        <v>1495</v>
      </c>
      <c r="K42" s="334">
        <v>1191</v>
      </c>
      <c r="L42" s="334">
        <v>894</v>
      </c>
      <c r="M42" s="335">
        <v>594</v>
      </c>
    </row>
    <row r="43" spans="2:13" ht="27.75" customHeight="1" x14ac:dyDescent="0.15">
      <c r="B43" s="1171"/>
      <c r="C43" s="1172"/>
      <c r="D43" s="104"/>
      <c r="E43" s="1175" t="s">
        <v>33</v>
      </c>
      <c r="F43" s="1175"/>
      <c r="G43" s="1175"/>
      <c r="H43" s="1176"/>
      <c r="I43" s="333">
        <v>16704</v>
      </c>
      <c r="J43" s="334">
        <v>16216</v>
      </c>
      <c r="K43" s="334">
        <v>15656</v>
      </c>
      <c r="L43" s="334">
        <v>14065</v>
      </c>
      <c r="M43" s="335">
        <v>12961</v>
      </c>
    </row>
    <row r="44" spans="2:13" ht="27.75" customHeight="1" x14ac:dyDescent="0.15">
      <c r="B44" s="1171"/>
      <c r="C44" s="1172"/>
      <c r="D44" s="104"/>
      <c r="E44" s="1175" t="s">
        <v>34</v>
      </c>
      <c r="F44" s="1175"/>
      <c r="G44" s="1175"/>
      <c r="H44" s="1176"/>
      <c r="I44" s="333">
        <v>2321</v>
      </c>
      <c r="J44" s="334">
        <v>2315</v>
      </c>
      <c r="K44" s="334">
        <v>2201</v>
      </c>
      <c r="L44" s="334">
        <v>2098</v>
      </c>
      <c r="M44" s="335">
        <v>1800</v>
      </c>
    </row>
    <row r="45" spans="2:13" ht="27.75" customHeight="1" x14ac:dyDescent="0.15">
      <c r="B45" s="1171"/>
      <c r="C45" s="1172"/>
      <c r="D45" s="104"/>
      <c r="E45" s="1175" t="s">
        <v>35</v>
      </c>
      <c r="F45" s="1175"/>
      <c r="G45" s="1175"/>
      <c r="H45" s="1176"/>
      <c r="I45" s="333">
        <v>1448</v>
      </c>
      <c r="J45" s="334">
        <v>997</v>
      </c>
      <c r="K45" s="334">
        <v>69</v>
      </c>
      <c r="L45" s="334">
        <v>689</v>
      </c>
      <c r="M45" s="335" t="s">
        <v>491</v>
      </c>
    </row>
    <row r="46" spans="2:13" ht="27.75" customHeight="1" x14ac:dyDescent="0.15">
      <c r="B46" s="1171"/>
      <c r="C46" s="1172"/>
      <c r="D46" s="105"/>
      <c r="E46" s="1175" t="s">
        <v>36</v>
      </c>
      <c r="F46" s="1175"/>
      <c r="G46" s="1175"/>
      <c r="H46" s="1176"/>
      <c r="I46" s="333">
        <v>5580</v>
      </c>
      <c r="J46" s="334">
        <v>4879</v>
      </c>
      <c r="K46" s="334">
        <v>4196</v>
      </c>
      <c r="L46" s="334">
        <v>4185</v>
      </c>
      <c r="M46" s="335">
        <v>4175</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11779</v>
      </c>
      <c r="J50" s="334">
        <v>15342</v>
      </c>
      <c r="K50" s="334">
        <v>18433</v>
      </c>
      <c r="L50" s="334">
        <v>18326</v>
      </c>
      <c r="M50" s="335">
        <v>17885</v>
      </c>
    </row>
    <row r="51" spans="2:13" ht="27.75" customHeight="1" x14ac:dyDescent="0.15">
      <c r="B51" s="1171"/>
      <c r="C51" s="1172"/>
      <c r="D51" s="104"/>
      <c r="E51" s="1175" t="s">
        <v>42</v>
      </c>
      <c r="F51" s="1175"/>
      <c r="G51" s="1175"/>
      <c r="H51" s="1176"/>
      <c r="I51" s="333">
        <v>11695</v>
      </c>
      <c r="J51" s="334">
        <v>12085</v>
      </c>
      <c r="K51" s="334">
        <v>12983</v>
      </c>
      <c r="L51" s="334">
        <v>13931</v>
      </c>
      <c r="M51" s="335">
        <v>15089</v>
      </c>
    </row>
    <row r="52" spans="2:13" ht="27.75" customHeight="1" x14ac:dyDescent="0.15">
      <c r="B52" s="1173"/>
      <c r="C52" s="1174"/>
      <c r="D52" s="104"/>
      <c r="E52" s="1175" t="s">
        <v>43</v>
      </c>
      <c r="F52" s="1175"/>
      <c r="G52" s="1175"/>
      <c r="H52" s="1176"/>
      <c r="I52" s="333">
        <v>76016</v>
      </c>
      <c r="J52" s="334">
        <v>75794</v>
      </c>
      <c r="K52" s="334">
        <v>73264</v>
      </c>
      <c r="L52" s="334">
        <v>70485</v>
      </c>
      <c r="M52" s="335">
        <v>67550</v>
      </c>
    </row>
    <row r="53" spans="2:13" ht="27.75" customHeight="1" thickBot="1" x14ac:dyDescent="0.2">
      <c r="B53" s="1177" t="s">
        <v>19</v>
      </c>
      <c r="C53" s="1178"/>
      <c r="D53" s="108"/>
      <c r="E53" s="1179" t="s">
        <v>44</v>
      </c>
      <c r="F53" s="1179"/>
      <c r="G53" s="1179"/>
      <c r="H53" s="1180"/>
      <c r="I53" s="336">
        <v>11351</v>
      </c>
      <c r="J53" s="337">
        <v>7782</v>
      </c>
      <c r="K53" s="337">
        <v>1269</v>
      </c>
      <c r="L53" s="337">
        <v>262</v>
      </c>
      <c r="M53" s="338">
        <v>820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IunctOCdZBqrf56LQUXATciBW6YaFYgFlyAegnt+PVM0FZaR+Z/WBQbF7hwSznRqEnb9awc+2q5/M6L3CcUmg==" saltValue="QKeElXMK+weVxATiCHXr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6" zoomScale="70" zoomScaleNormal="70" zoomScaleSheetLayoutView="100" workbookViewId="0">
      <selection activeCell="H56" sqref="H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10829</v>
      </c>
      <c r="G55" s="339">
        <v>10559</v>
      </c>
      <c r="H55" s="340">
        <v>10659</v>
      </c>
    </row>
    <row r="56" spans="2:8" ht="52.5" customHeight="1" x14ac:dyDescent="0.15">
      <c r="B56" s="120"/>
      <c r="C56" s="1198" t="s">
        <v>47</v>
      </c>
      <c r="D56" s="1198"/>
      <c r="E56" s="1199"/>
      <c r="F56" s="341" t="s">
        <v>491</v>
      </c>
      <c r="G56" s="341" t="s">
        <v>491</v>
      </c>
      <c r="H56" s="342" t="s">
        <v>491</v>
      </c>
    </row>
    <row r="57" spans="2:8" ht="53.25" customHeight="1" x14ac:dyDescent="0.15">
      <c r="B57" s="120"/>
      <c r="C57" s="1200" t="s">
        <v>48</v>
      </c>
      <c r="D57" s="1200"/>
      <c r="E57" s="1201"/>
      <c r="F57" s="343">
        <v>4094</v>
      </c>
      <c r="G57" s="343">
        <v>4406</v>
      </c>
      <c r="H57" s="344">
        <v>3704</v>
      </c>
    </row>
    <row r="58" spans="2:8" ht="45.75" customHeight="1" x14ac:dyDescent="0.15">
      <c r="B58" s="121"/>
      <c r="C58" s="1188" t="s">
        <v>555</v>
      </c>
      <c r="D58" s="1189"/>
      <c r="E58" s="1190"/>
      <c r="F58" s="345">
        <v>2929</v>
      </c>
      <c r="G58" s="345">
        <v>3222</v>
      </c>
      <c r="H58" s="346">
        <v>2466</v>
      </c>
    </row>
    <row r="59" spans="2:8" ht="45.75" customHeight="1" x14ac:dyDescent="0.15">
      <c r="B59" s="121"/>
      <c r="C59" s="1188" t="s">
        <v>556</v>
      </c>
      <c r="D59" s="1189"/>
      <c r="E59" s="1190"/>
      <c r="F59" s="345">
        <v>970</v>
      </c>
      <c r="G59" s="345">
        <v>977</v>
      </c>
      <c r="H59" s="346">
        <v>1041</v>
      </c>
    </row>
    <row r="60" spans="2:8" ht="45.75" customHeight="1" x14ac:dyDescent="0.15">
      <c r="B60" s="121"/>
      <c r="C60" s="1188" t="s">
        <v>557</v>
      </c>
      <c r="D60" s="1189"/>
      <c r="E60" s="1190"/>
      <c r="F60" s="345">
        <v>99</v>
      </c>
      <c r="G60" s="345">
        <v>113</v>
      </c>
      <c r="H60" s="346">
        <v>104</v>
      </c>
    </row>
    <row r="61" spans="2:8" ht="45.75" customHeight="1" x14ac:dyDescent="0.15">
      <c r="B61" s="121"/>
      <c r="C61" s="1188" t="s">
        <v>558</v>
      </c>
      <c r="D61" s="1189"/>
      <c r="E61" s="1190"/>
      <c r="F61" s="345">
        <v>96</v>
      </c>
      <c r="G61" s="345">
        <v>94</v>
      </c>
      <c r="H61" s="346">
        <v>93</v>
      </c>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14922</v>
      </c>
      <c r="G63" s="349">
        <v>14964</v>
      </c>
      <c r="H63" s="350">
        <v>14363</v>
      </c>
    </row>
    <row r="64" spans="2:8" x14ac:dyDescent="0.15"/>
  </sheetData>
  <sheetProtection algorithmName="SHA-512" hashValue="5ks7RwSYo/bnUhb3RsvqUGZRUQ9aZGBsuybpLgQbg+hOMYtEvSDODliYVeQpmI3Nqtko8d+j/GYEEXUe9bj8nQ==" saltValue="Fu1o9mSOanIwBYrA/pqy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54782</v>
      </c>
      <c r="E3" s="142"/>
      <c r="F3" s="143">
        <v>52191</v>
      </c>
      <c r="G3" s="144"/>
      <c r="H3" s="145"/>
    </row>
    <row r="4" spans="1:8" x14ac:dyDescent="0.15">
      <c r="A4" s="146"/>
      <c r="B4" s="147"/>
      <c r="C4" s="148"/>
      <c r="D4" s="149">
        <v>44219</v>
      </c>
      <c r="E4" s="150"/>
      <c r="F4" s="151">
        <v>26807</v>
      </c>
      <c r="G4" s="152"/>
      <c r="H4" s="153"/>
    </row>
    <row r="5" spans="1:8" x14ac:dyDescent="0.15">
      <c r="A5" s="134" t="s">
        <v>523</v>
      </c>
      <c r="B5" s="139"/>
      <c r="C5" s="140"/>
      <c r="D5" s="141">
        <v>24047</v>
      </c>
      <c r="E5" s="142"/>
      <c r="F5" s="143">
        <v>48105</v>
      </c>
      <c r="G5" s="144"/>
      <c r="H5" s="145"/>
    </row>
    <row r="6" spans="1:8" x14ac:dyDescent="0.15">
      <c r="A6" s="146"/>
      <c r="B6" s="147"/>
      <c r="C6" s="148"/>
      <c r="D6" s="149">
        <v>16805</v>
      </c>
      <c r="E6" s="150"/>
      <c r="F6" s="151">
        <v>24072</v>
      </c>
      <c r="G6" s="152"/>
      <c r="H6" s="153"/>
    </row>
    <row r="7" spans="1:8" x14ac:dyDescent="0.15">
      <c r="A7" s="134" t="s">
        <v>524</v>
      </c>
      <c r="B7" s="139"/>
      <c r="C7" s="140"/>
      <c r="D7" s="141">
        <v>25769</v>
      </c>
      <c r="E7" s="142"/>
      <c r="F7" s="143">
        <v>47446</v>
      </c>
      <c r="G7" s="144"/>
      <c r="H7" s="145"/>
    </row>
    <row r="8" spans="1:8" x14ac:dyDescent="0.15">
      <c r="A8" s="146"/>
      <c r="B8" s="147"/>
      <c r="C8" s="148"/>
      <c r="D8" s="149">
        <v>19600</v>
      </c>
      <c r="E8" s="150"/>
      <c r="F8" s="151">
        <v>24371</v>
      </c>
      <c r="G8" s="152"/>
      <c r="H8" s="153"/>
    </row>
    <row r="9" spans="1:8" x14ac:dyDescent="0.15">
      <c r="A9" s="134" t="s">
        <v>525</v>
      </c>
      <c r="B9" s="139"/>
      <c r="C9" s="140"/>
      <c r="D9" s="141">
        <v>31786</v>
      </c>
      <c r="E9" s="142"/>
      <c r="F9" s="143">
        <v>48387</v>
      </c>
      <c r="G9" s="144"/>
      <c r="H9" s="145"/>
    </row>
    <row r="10" spans="1:8" x14ac:dyDescent="0.15">
      <c r="A10" s="146"/>
      <c r="B10" s="147"/>
      <c r="C10" s="148"/>
      <c r="D10" s="149">
        <v>26617</v>
      </c>
      <c r="E10" s="150"/>
      <c r="F10" s="151">
        <v>25592</v>
      </c>
      <c r="G10" s="152"/>
      <c r="H10" s="153"/>
    </row>
    <row r="11" spans="1:8" x14ac:dyDescent="0.15">
      <c r="A11" s="134" t="s">
        <v>526</v>
      </c>
      <c r="B11" s="139"/>
      <c r="C11" s="140"/>
      <c r="D11" s="141">
        <v>38601</v>
      </c>
      <c r="E11" s="142"/>
      <c r="F11" s="143">
        <v>49684</v>
      </c>
      <c r="G11" s="144"/>
      <c r="H11" s="145"/>
    </row>
    <row r="12" spans="1:8" x14ac:dyDescent="0.15">
      <c r="A12" s="146"/>
      <c r="B12" s="147"/>
      <c r="C12" s="154"/>
      <c r="D12" s="149">
        <v>32861</v>
      </c>
      <c r="E12" s="150"/>
      <c r="F12" s="151">
        <v>28303</v>
      </c>
      <c r="G12" s="152"/>
      <c r="H12" s="153"/>
    </row>
    <row r="13" spans="1:8" x14ac:dyDescent="0.15">
      <c r="A13" s="134"/>
      <c r="B13" s="139"/>
      <c r="C13" s="140"/>
      <c r="D13" s="141">
        <v>34997</v>
      </c>
      <c r="E13" s="142"/>
      <c r="F13" s="143">
        <v>49163</v>
      </c>
      <c r="G13" s="155"/>
      <c r="H13" s="145"/>
    </row>
    <row r="14" spans="1:8" x14ac:dyDescent="0.15">
      <c r="A14" s="146"/>
      <c r="B14" s="147"/>
      <c r="C14" s="148"/>
      <c r="D14" s="149">
        <v>28020</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10.35</v>
      </c>
      <c r="C19" s="156">
        <f>ROUND(VALUE(SUBSTITUTE(実質収支比率等に係る経年分析!G$48,"▲","-")),2)</f>
        <v>17.09</v>
      </c>
      <c r="D19" s="156">
        <f>ROUND(VALUE(SUBSTITUTE(実質収支比率等に係る経年分析!H$48,"▲","-")),2)</f>
        <v>15.08</v>
      </c>
      <c r="E19" s="156">
        <f>ROUND(VALUE(SUBSTITUTE(実質収支比率等に係る経年分析!I$48,"▲","-")),2)</f>
        <v>12.34</v>
      </c>
      <c r="F19" s="156">
        <f>ROUND(VALUE(SUBSTITUTE(実質収支比率等に係る経年分析!J$48,"▲","-")),2)</f>
        <v>12.23</v>
      </c>
    </row>
    <row r="20" spans="1:11" x14ac:dyDescent="0.15">
      <c r="A20" s="156" t="s">
        <v>53</v>
      </c>
      <c r="B20" s="156">
        <f>ROUND(VALUE(SUBSTITUTE(実質収支比率等に係る経年分析!F$47,"▲","-")),2)</f>
        <v>10.01</v>
      </c>
      <c r="C20" s="156">
        <f>ROUND(VALUE(SUBSTITUTE(実質収支比率等に係る経年分析!G$47,"▲","-")),2)</f>
        <v>13.01</v>
      </c>
      <c r="D20" s="156">
        <f>ROUND(VALUE(SUBSTITUTE(実質収支比率等に係る経年分析!H$47,"▲","-")),2)</f>
        <v>16.62</v>
      </c>
      <c r="E20" s="156">
        <f>ROUND(VALUE(SUBSTITUTE(実質収支比率等に係る経年分析!I$47,"▲","-")),2)</f>
        <v>15.86</v>
      </c>
      <c r="F20" s="156">
        <f>ROUND(VALUE(SUBSTITUTE(実質収支比率等に係る経年分析!J$47,"▲","-")),2)</f>
        <v>15.52</v>
      </c>
    </row>
    <row r="21" spans="1:11" x14ac:dyDescent="0.15">
      <c r="A21" s="156" t="s">
        <v>54</v>
      </c>
      <c r="B21" s="156">
        <f>IF(ISNUMBER(VALUE(SUBSTITUTE(実質収支比率等に係る経年分析!F$49,"▲","-"))),ROUND(VALUE(SUBSTITUTE(実質収支比率等に係る経年分析!F$49,"▲","-")),2),NA())</f>
        <v>1.42</v>
      </c>
      <c r="C21" s="156">
        <f>IF(ISNUMBER(VALUE(SUBSTITUTE(実質収支比率等に係る経年分析!G$49,"▲","-"))),ROUND(VALUE(SUBSTITUTE(実質収支比率等に係る経年分析!G$49,"▲","-")),2),NA())</f>
        <v>10.87</v>
      </c>
      <c r="D21" s="156">
        <f>IF(ISNUMBER(VALUE(SUBSTITUTE(実質収支比率等に係る経年分析!H$49,"▲","-"))),ROUND(VALUE(SUBSTITUTE(実質収支比率等に係る経年分析!H$49,"▲","-")),2),NA())</f>
        <v>0.97</v>
      </c>
      <c r="E21" s="156">
        <f>IF(ISNUMBER(VALUE(SUBSTITUTE(実質収支比率等に係る経年分析!I$49,"▲","-"))),ROUND(VALUE(SUBSTITUTE(実質収支比率等に係る経年分析!I$49,"▲","-")),2),NA())</f>
        <v>-2.83</v>
      </c>
      <c r="F21" s="156">
        <f>IF(ISNUMBER(VALUE(SUBSTITUTE(実質収支比率等に係る経年分析!J$49,"▲","-"))),ROUND(VALUE(SUBSTITUTE(実質収支比率等に係る経年分析!J$49,"▲","-")),2),NA())</f>
        <v>0.42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15">
      <c r="A30" s="157" t="str">
        <f>IF(連結実質赤字比率に係る赤字・黒字の構成分析!C$40="",NA(),連結実質赤字比率に係る赤字・黒字の構成分析!C$40)</f>
        <v>都市計画事業東越谷土地区画整理事業費特別会計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0.19</v>
      </c>
    </row>
    <row r="31" spans="1:11" x14ac:dyDescent="0.15">
      <c r="A31" s="157" t="str">
        <f>IF(連結実質赤字比率に係る赤字・黒字の構成分析!C$39="",NA(),連結実質赤字比率に係る赤字・黒字の構成分析!C$39)</f>
        <v>都市計画事業西大袋土地区画整理事業費特別会計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0.28000000000000003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0.84</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1.35</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2.31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1.1599999999999999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2.5299999999999998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10.34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17.079999999999998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15.08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12.33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12.23</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0.15</v>
      </c>
      <c r="J36" s="157">
        <f>IF(ROUND(VALUE(SUBSTITUTE(連結実質赤字比率に係る赤字・黒字の構成分析!J$34,"▲", "-")), 2) &lt; 0, ABS(ROUND(VALUE(SUBSTITUTE(連結実質赤字比率に係る赤字・黒字の構成分析!J$34,"▲", "-")), 2)), NA())</f>
        <v>0.78</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7893</v>
      </c>
      <c r="E42" s="158"/>
      <c r="F42" s="158"/>
      <c r="G42" s="158">
        <f>'実質公債費比率（分子）の構造'!L$52</f>
        <v>7895</v>
      </c>
      <c r="H42" s="158"/>
      <c r="I42" s="158"/>
      <c r="J42" s="158">
        <f>'実質公債費比率（分子）の構造'!M$52</f>
        <v>8187</v>
      </c>
      <c r="K42" s="158"/>
      <c r="L42" s="158"/>
      <c r="M42" s="158">
        <f>'実質公債費比率（分子）の構造'!N$52</f>
        <v>8293</v>
      </c>
      <c r="N42" s="158"/>
      <c r="O42" s="158"/>
      <c r="P42" s="158">
        <f>'実質公債費比率（分子）の構造'!O$52</f>
        <v>8364</v>
      </c>
    </row>
    <row r="43" spans="1:16" x14ac:dyDescent="0.15">
      <c r="A43" s="158" t="s">
        <v>16</v>
      </c>
      <c r="B43" s="158">
        <f>'実質公債費比率（分子）の構造'!K$51</f>
        <v>0</v>
      </c>
      <c r="C43" s="158"/>
      <c r="D43" s="158"/>
      <c r="E43" s="158">
        <f>'実質公債費比率（分子）の構造'!L$51</f>
        <v>1</v>
      </c>
      <c r="F43" s="158"/>
      <c r="G43" s="158"/>
      <c r="H43" s="158">
        <f>'実質公債費比率（分子）の構造'!M$51</f>
        <v>2</v>
      </c>
      <c r="I43" s="158"/>
      <c r="J43" s="158"/>
      <c r="K43" s="158">
        <f>'実質公債費比率（分子）の構造'!N$51</f>
        <v>1</v>
      </c>
      <c r="L43" s="158"/>
      <c r="M43" s="158"/>
      <c r="N43" s="158" t="str">
        <f>'実質公債費比率（分子）の構造'!O$51</f>
        <v>-</v>
      </c>
      <c r="O43" s="158"/>
      <c r="P43" s="158"/>
    </row>
    <row r="44" spans="1:16" x14ac:dyDescent="0.15">
      <c r="A44" s="158" t="s">
        <v>62</v>
      </c>
      <c r="B44" s="158">
        <f>'実質公債費比率（分子）の構造'!K$50</f>
        <v>1346</v>
      </c>
      <c r="C44" s="158"/>
      <c r="D44" s="158"/>
      <c r="E44" s="158">
        <f>'実質公債費比率（分子）の構造'!L$50</f>
        <v>224</v>
      </c>
      <c r="F44" s="158"/>
      <c r="G44" s="158"/>
      <c r="H44" s="158">
        <f>'実質公債費比率（分子）の構造'!M$50</f>
        <v>224</v>
      </c>
      <c r="I44" s="158"/>
      <c r="J44" s="158"/>
      <c r="K44" s="158">
        <f>'実質公債費比率（分子）の構造'!N$50</f>
        <v>225</v>
      </c>
      <c r="L44" s="158"/>
      <c r="M44" s="158"/>
      <c r="N44" s="158">
        <f>'実質公債費比率（分子）の構造'!O$50</f>
        <v>226</v>
      </c>
      <c r="O44" s="158"/>
      <c r="P44" s="158"/>
    </row>
    <row r="45" spans="1:16" x14ac:dyDescent="0.15">
      <c r="A45" s="158" t="s">
        <v>63</v>
      </c>
      <c r="B45" s="158">
        <f>'実質公債費比率（分子）の構造'!K$49</f>
        <v>261</v>
      </c>
      <c r="C45" s="158"/>
      <c r="D45" s="158"/>
      <c r="E45" s="158">
        <f>'実質公債費比率（分子）の構造'!L$49</f>
        <v>277</v>
      </c>
      <c r="F45" s="158"/>
      <c r="G45" s="158"/>
      <c r="H45" s="158">
        <f>'実質公債費比率（分子）の構造'!M$49</f>
        <v>283</v>
      </c>
      <c r="I45" s="158"/>
      <c r="J45" s="158"/>
      <c r="K45" s="158">
        <f>'実質公債費比率（分子）の構造'!N$49</f>
        <v>360</v>
      </c>
      <c r="L45" s="158"/>
      <c r="M45" s="158"/>
      <c r="N45" s="158">
        <f>'実質公債費比率（分子）の構造'!O$49</f>
        <v>329</v>
      </c>
      <c r="O45" s="158"/>
      <c r="P45" s="158"/>
    </row>
    <row r="46" spans="1:16" x14ac:dyDescent="0.15">
      <c r="A46" s="158" t="s">
        <v>64</v>
      </c>
      <c r="B46" s="158">
        <f>'実質公債費比率（分子）の構造'!K$48</f>
        <v>2343</v>
      </c>
      <c r="C46" s="158"/>
      <c r="D46" s="158"/>
      <c r="E46" s="158">
        <f>'実質公債費比率（分子）の構造'!L$48</f>
        <v>2139</v>
      </c>
      <c r="F46" s="158"/>
      <c r="G46" s="158"/>
      <c r="H46" s="158">
        <f>'実質公債費比率（分子）の構造'!M$48</f>
        <v>2434</v>
      </c>
      <c r="I46" s="158"/>
      <c r="J46" s="158"/>
      <c r="K46" s="158">
        <f>'実質公債費比率（分子）の構造'!N$48</f>
        <v>2343</v>
      </c>
      <c r="L46" s="158"/>
      <c r="M46" s="158"/>
      <c r="N46" s="158">
        <f>'実質公債費比率（分子）の構造'!O$48</f>
        <v>2196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8247</v>
      </c>
      <c r="C49" s="158"/>
      <c r="D49" s="158"/>
      <c r="E49" s="158">
        <f>'実質公債費比率（分子）の構造'!L$45</f>
        <v>8319</v>
      </c>
      <c r="F49" s="158"/>
      <c r="G49" s="158"/>
      <c r="H49" s="158">
        <f>'実質公債費比率（分子）の構造'!M$45</f>
        <v>8465</v>
      </c>
      <c r="I49" s="158"/>
      <c r="J49" s="158"/>
      <c r="K49" s="158">
        <f>'実質公債費比率（分子）の構造'!N$45</f>
        <v>8749</v>
      </c>
      <c r="L49" s="158"/>
      <c r="M49" s="158"/>
      <c r="N49" s="158">
        <f>'実質公債費比率（分子）の構造'!O$45</f>
        <v>8550</v>
      </c>
      <c r="O49" s="158"/>
      <c r="P49" s="158"/>
    </row>
    <row r="50" spans="1:16" x14ac:dyDescent="0.15">
      <c r="A50" s="158" t="s">
        <v>67</v>
      </c>
      <c r="B50" s="158" t="e">
        <f>NA()</f>
        <v>#N/A</v>
      </c>
      <c r="C50" s="158">
        <f>IF(ISNUMBER('実質公債費比率（分子）の構造'!K$53),'実質公債費比率（分子）の構造'!K$53,NA())</f>
        <v>4304</v>
      </c>
      <c r="D50" s="158" t="e">
        <f>NA()</f>
        <v>#N/A</v>
      </c>
      <c r="E50" s="158" t="e">
        <f>NA()</f>
        <v>#N/A</v>
      </c>
      <c r="F50" s="158">
        <f>IF(ISNUMBER('実質公債費比率（分子）の構造'!L$53),'実質公債費比率（分子）の構造'!L$53,NA())</f>
        <v>3065</v>
      </c>
      <c r="G50" s="158" t="e">
        <f>NA()</f>
        <v>#N/A</v>
      </c>
      <c r="H50" s="158" t="e">
        <f>NA()</f>
        <v>#N/A</v>
      </c>
      <c r="I50" s="158">
        <f>IF(ISNUMBER('実質公債費比率（分子）の構造'!M$53),'実質公債費比率（分子）の構造'!M$53,NA())</f>
        <v>3221</v>
      </c>
      <c r="J50" s="158" t="e">
        <f>NA()</f>
        <v>#N/A</v>
      </c>
      <c r="K50" s="158" t="e">
        <f>NA()</f>
        <v>#N/A</v>
      </c>
      <c r="L50" s="158">
        <f>IF(ISNUMBER('実質公債費比率（分子）の構造'!N$53),'実質公債費比率（分子）の構造'!N$53,NA())</f>
        <v>3385</v>
      </c>
      <c r="M50" s="158" t="e">
        <f>NA()</f>
        <v>#N/A</v>
      </c>
      <c r="N50" s="158" t="e">
        <f>NA()</f>
        <v>#N/A</v>
      </c>
      <c r="O50" s="158">
        <f>IF(ISNUMBER('実質公債費比率（分子）の構造'!O$53),'実質公債費比率（分子）の構造'!O$53,NA())</f>
        <v>2937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76016</v>
      </c>
      <c r="E56" s="157"/>
      <c r="F56" s="157"/>
      <c r="G56" s="157">
        <f>'将来負担比率（分子）の構造'!J$52</f>
        <v>75794</v>
      </c>
      <c r="H56" s="157"/>
      <c r="I56" s="157"/>
      <c r="J56" s="157">
        <f>'将来負担比率（分子）の構造'!K$52</f>
        <v>73264</v>
      </c>
      <c r="K56" s="157"/>
      <c r="L56" s="157"/>
      <c r="M56" s="157">
        <f>'将来負担比率（分子）の構造'!L$52</f>
        <v>70485</v>
      </c>
      <c r="N56" s="157"/>
      <c r="O56" s="157"/>
      <c r="P56" s="157">
        <f>'将来負担比率（分子）の構造'!M$52</f>
        <v>67550</v>
      </c>
    </row>
    <row r="57" spans="1:16" x14ac:dyDescent="0.15">
      <c r="A57" s="157" t="s">
        <v>42</v>
      </c>
      <c r="B57" s="157"/>
      <c r="C57" s="157"/>
      <c r="D57" s="157">
        <f>'将来負担比率（分子）の構造'!I$51</f>
        <v>11695</v>
      </c>
      <c r="E57" s="157"/>
      <c r="F57" s="157"/>
      <c r="G57" s="157">
        <f>'将来負担比率（分子）の構造'!J$51</f>
        <v>12085</v>
      </c>
      <c r="H57" s="157"/>
      <c r="I57" s="157"/>
      <c r="J57" s="157">
        <f>'将来負担比率（分子）の構造'!K$51</f>
        <v>12983</v>
      </c>
      <c r="K57" s="157"/>
      <c r="L57" s="157"/>
      <c r="M57" s="157">
        <f>'将来負担比率（分子）の構造'!L$51</f>
        <v>13931</v>
      </c>
      <c r="N57" s="157"/>
      <c r="O57" s="157"/>
      <c r="P57" s="157">
        <f>'将来負担比率（分子）の構造'!M$51</f>
        <v>15089</v>
      </c>
    </row>
    <row r="58" spans="1:16" x14ac:dyDescent="0.15">
      <c r="A58" s="157" t="s">
        <v>41</v>
      </c>
      <c r="B58" s="157"/>
      <c r="C58" s="157"/>
      <c r="D58" s="157">
        <f>'将来負担比率（分子）の構造'!I$50</f>
        <v>11779</v>
      </c>
      <c r="E58" s="157"/>
      <c r="F58" s="157"/>
      <c r="G58" s="157">
        <f>'将来負担比率（分子）の構造'!J$50</f>
        <v>15342</v>
      </c>
      <c r="H58" s="157"/>
      <c r="I58" s="157"/>
      <c r="J58" s="157">
        <f>'将来負担比率（分子）の構造'!K$50</f>
        <v>18433</v>
      </c>
      <c r="K58" s="157"/>
      <c r="L58" s="157"/>
      <c r="M58" s="157">
        <f>'将来負担比率（分子）の構造'!L$50</f>
        <v>18326</v>
      </c>
      <c r="N58" s="157"/>
      <c r="O58" s="157"/>
      <c r="P58" s="157">
        <f>'将来負担比率（分子）の構造'!M$50</f>
        <v>17885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5580</v>
      </c>
      <c r="C61" s="157"/>
      <c r="D61" s="157"/>
      <c r="E61" s="157">
        <f>'将来負担比率（分子）の構造'!J$46</f>
        <v>4879</v>
      </c>
      <c r="F61" s="157"/>
      <c r="G61" s="157"/>
      <c r="H61" s="157">
        <f>'将来負担比率（分子）の構造'!K$46</f>
        <v>4196</v>
      </c>
      <c r="I61" s="157"/>
      <c r="J61" s="157"/>
      <c r="K61" s="157">
        <f>'将来負担比率（分子）の構造'!L$46</f>
        <v>4185</v>
      </c>
      <c r="L61" s="157"/>
      <c r="M61" s="157"/>
      <c r="N61" s="157">
        <f>'将来負担比率（分子）の構造'!M$46</f>
        <v>4175</v>
      </c>
      <c r="O61" s="157"/>
      <c r="P61" s="157"/>
    </row>
    <row r="62" spans="1:16" x14ac:dyDescent="0.15">
      <c r="A62" s="157" t="s">
        <v>35</v>
      </c>
      <c r="B62" s="157">
        <f>'将来負担比率（分子）の構造'!I$45</f>
        <v>1448</v>
      </c>
      <c r="C62" s="157"/>
      <c r="D62" s="157"/>
      <c r="E62" s="157">
        <f>'将来負担比率（分子）の構造'!J$45</f>
        <v>997</v>
      </c>
      <c r="F62" s="157"/>
      <c r="G62" s="157"/>
      <c r="H62" s="157">
        <f>'将来負担比率（分子）の構造'!K$45</f>
        <v>69</v>
      </c>
      <c r="I62" s="157"/>
      <c r="J62" s="157"/>
      <c r="K62" s="157">
        <f>'将来負担比率（分子）の構造'!L$45</f>
        <v>689</v>
      </c>
      <c r="L62" s="157"/>
      <c r="M62" s="157"/>
      <c r="N62" s="157" t="str">
        <f>'将来負担比率（分子）の構造'!M$45</f>
        <v>-</v>
      </c>
      <c r="O62" s="157"/>
      <c r="P62" s="157"/>
    </row>
    <row r="63" spans="1:16" x14ac:dyDescent="0.15">
      <c r="A63" s="157" t="s">
        <v>34</v>
      </c>
      <c r="B63" s="157">
        <f>'将来負担比率（分子）の構造'!I$44</f>
        <v>2321</v>
      </c>
      <c r="C63" s="157"/>
      <c r="D63" s="157"/>
      <c r="E63" s="157">
        <f>'将来負担比率（分子）の構造'!J$44</f>
        <v>2315</v>
      </c>
      <c r="F63" s="157"/>
      <c r="G63" s="157"/>
      <c r="H63" s="157">
        <f>'将来負担比率（分子）の構造'!K$44</f>
        <v>2201</v>
      </c>
      <c r="I63" s="157"/>
      <c r="J63" s="157"/>
      <c r="K63" s="157">
        <f>'将来負担比率（分子）の構造'!L$44</f>
        <v>2098</v>
      </c>
      <c r="L63" s="157"/>
      <c r="M63" s="157"/>
      <c r="N63" s="157">
        <f>'将来負担比率（分子）の構造'!M$44</f>
        <v>1800</v>
      </c>
      <c r="O63" s="157"/>
      <c r="P63" s="157"/>
    </row>
    <row r="64" spans="1:16" x14ac:dyDescent="0.15">
      <c r="A64" s="157" t="s">
        <v>33</v>
      </c>
      <c r="B64" s="157">
        <f>'将来負担比率（分子）の構造'!I$43</f>
        <v>16704</v>
      </c>
      <c r="C64" s="157"/>
      <c r="D64" s="157"/>
      <c r="E64" s="157">
        <f>'将来負担比率（分子）の構造'!J$43</f>
        <v>16216</v>
      </c>
      <c r="F64" s="157"/>
      <c r="G64" s="157"/>
      <c r="H64" s="157">
        <f>'将来負担比率（分子）の構造'!K$43</f>
        <v>15656</v>
      </c>
      <c r="I64" s="157"/>
      <c r="J64" s="157"/>
      <c r="K64" s="157">
        <f>'将来負担比率（分子）の構造'!L$43</f>
        <v>14065</v>
      </c>
      <c r="L64" s="157"/>
      <c r="M64" s="157"/>
      <c r="N64" s="157">
        <f>'将来負担比率（分子）の構造'!M$43</f>
        <v>12961</v>
      </c>
      <c r="O64" s="157"/>
      <c r="P64" s="157"/>
    </row>
    <row r="65" spans="1:16" x14ac:dyDescent="0.15">
      <c r="A65" s="157" t="s">
        <v>32</v>
      </c>
      <c r="B65" s="157">
        <f>'将来負担比率（分子）の構造'!I$42</f>
        <v>1792</v>
      </c>
      <c r="C65" s="157"/>
      <c r="D65" s="157"/>
      <c r="E65" s="157">
        <f>'将来負担比率（分子）の構造'!J$42</f>
        <v>1495</v>
      </c>
      <c r="F65" s="157"/>
      <c r="G65" s="157"/>
      <c r="H65" s="157">
        <f>'将来負担比率（分子）の構造'!K$42</f>
        <v>1191</v>
      </c>
      <c r="I65" s="157"/>
      <c r="J65" s="157"/>
      <c r="K65" s="157">
        <f>'将来負担比率（分子）の構造'!L$42</f>
        <v>894</v>
      </c>
      <c r="L65" s="157"/>
      <c r="M65" s="157"/>
      <c r="N65" s="157">
        <f>'将来負担比率（分子）の構造'!M$42</f>
        <v>594</v>
      </c>
      <c r="O65" s="157"/>
      <c r="P65" s="157"/>
    </row>
    <row r="66" spans="1:16" x14ac:dyDescent="0.15">
      <c r="A66" s="157" t="s">
        <v>31</v>
      </c>
      <c r="B66" s="157">
        <f>'将来負担比率（分子）の構造'!I$41</f>
        <v>82996</v>
      </c>
      <c r="C66" s="157"/>
      <c r="D66" s="157"/>
      <c r="E66" s="157">
        <f>'将来負担比率（分子）の構造'!J$41</f>
        <v>85101</v>
      </c>
      <c r="F66" s="157"/>
      <c r="G66" s="157"/>
      <c r="H66" s="157">
        <f>'将来負担比率（分子）の構造'!K$41</f>
        <v>82637</v>
      </c>
      <c r="I66" s="157"/>
      <c r="J66" s="157"/>
      <c r="K66" s="157">
        <f>'将来負担比率（分子）の構造'!L$41</f>
        <v>81072</v>
      </c>
      <c r="L66" s="157"/>
      <c r="M66" s="157"/>
      <c r="N66" s="157">
        <f>'将来負担比率（分子）の構造'!M$41</f>
        <v>81813</v>
      </c>
      <c r="O66" s="157"/>
      <c r="P66" s="157"/>
    </row>
    <row r="67" spans="1:16" x14ac:dyDescent="0.15">
      <c r="A67" s="157" t="s">
        <v>71</v>
      </c>
      <c r="B67" s="157" t="e">
        <f>NA()</f>
        <v>#N/A</v>
      </c>
      <c r="C67" s="157">
        <f>IF(ISNUMBER('将来負担比率（分子）の構造'!I$53), IF('将来負担比率（分子）の構造'!I$53 &lt; 0, 0, '将来負担比率（分子）の構造'!I$53), NA())</f>
        <v>11351</v>
      </c>
      <c r="D67" s="157" t="e">
        <f>NA()</f>
        <v>#N/A</v>
      </c>
      <c r="E67" s="157" t="e">
        <f>NA()</f>
        <v>#N/A</v>
      </c>
      <c r="F67" s="157">
        <f>IF(ISNUMBER('将来負担比率（分子）の構造'!J$53), IF('将来負担比率（分子）の構造'!J$53 &lt; 0, 0, '将来負担比率（分子）の構造'!J$53), NA())</f>
        <v>7782</v>
      </c>
      <c r="G67" s="157" t="e">
        <f>NA()</f>
        <v>#N/A</v>
      </c>
      <c r="H67" s="157" t="e">
        <f>NA()</f>
        <v>#N/A</v>
      </c>
      <c r="I67" s="157">
        <f>IF(ISNUMBER('将来負担比率（分子）の構造'!K$53), IF('将来負担比率（分子）の構造'!K$53 &lt; 0, 0, '将来負担比率（分子）の構造'!K$53), NA())</f>
        <v>1269</v>
      </c>
      <c r="J67" s="157" t="e">
        <f>NA()</f>
        <v>#N/A</v>
      </c>
      <c r="K67" s="157" t="e">
        <f>NA()</f>
        <v>#N/A</v>
      </c>
      <c r="L67" s="157">
        <f>IF(ISNUMBER('将来負担比率（分子）の構造'!L$53), IF('将来負担比率（分子）の構造'!L$53 &lt; 0, 0, '将来負担比率（分子）の構造'!L$53), NA())</f>
        <v>262</v>
      </c>
      <c r="M67" s="157" t="e">
        <f>NA()</f>
        <v>#N/A</v>
      </c>
      <c r="N67" s="157" t="e">
        <f>NA()</f>
        <v>#N/A</v>
      </c>
      <c r="O67" s="157">
        <f>IF(ISNUMBER('将来負担比率（分子）の構造'!M$53), IF('将来負担比率（分子）の構造'!M$53 &lt; 0, 0, '将来負担比率（分子）の構造'!M$53), NA())</f>
        <v>820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10829</v>
      </c>
      <c r="C72" s="161">
        <f>基金残高に係る経年分析!G55</f>
        <v>10559</v>
      </c>
      <c r="D72" s="161">
        <f>基金残高に係る経年分析!H55</f>
        <v>10659</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4094</v>
      </c>
      <c r="C74" s="161">
        <f>基金残高に係る経年分析!G57</f>
        <v>4406</v>
      </c>
      <c r="D74" s="161">
        <f>基金残高に係る経年分析!H57</f>
        <v>3704</v>
      </c>
    </row>
  </sheetData>
  <sheetProtection algorithmName="SHA-512" hashValue="EM9tqLekGYojaLDiPLpyZOuHRhXjMEpxCJCKLKQkHi6NCxfsXhmui1cGjXFfXXkPYIovjrDkFYSAyPF2uGbUEw==" saltValue="+OwqGtG7Dmg6GxulRNoY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51068463</v>
      </c>
      <c r="S5" s="664"/>
      <c r="T5" s="664"/>
      <c r="U5" s="664"/>
      <c r="V5" s="664"/>
      <c r="W5" s="664"/>
      <c r="X5" s="664"/>
      <c r="Y5" s="689"/>
      <c r="Z5" s="702">
        <v>36.200000000000003</v>
      </c>
      <c r="AA5" s="702"/>
      <c r="AB5" s="702"/>
      <c r="AC5" s="702"/>
      <c r="AD5" s="703">
        <v>48546980</v>
      </c>
      <c r="AE5" s="703"/>
      <c r="AF5" s="703"/>
      <c r="AG5" s="703"/>
      <c r="AH5" s="703"/>
      <c r="AI5" s="703"/>
      <c r="AJ5" s="703"/>
      <c r="AK5" s="703"/>
      <c r="AL5" s="690">
        <v>68.900000000000006</v>
      </c>
      <c r="AM5" s="672"/>
      <c r="AN5" s="672"/>
      <c r="AO5" s="691"/>
      <c r="AP5" s="666" t="s">
        <v>217</v>
      </c>
      <c r="AQ5" s="667"/>
      <c r="AR5" s="667"/>
      <c r="AS5" s="667"/>
      <c r="AT5" s="667"/>
      <c r="AU5" s="667"/>
      <c r="AV5" s="667"/>
      <c r="AW5" s="667"/>
      <c r="AX5" s="667"/>
      <c r="AY5" s="667"/>
      <c r="AZ5" s="667"/>
      <c r="BA5" s="667"/>
      <c r="BB5" s="667"/>
      <c r="BC5" s="667"/>
      <c r="BD5" s="667"/>
      <c r="BE5" s="667"/>
      <c r="BF5" s="668"/>
      <c r="BG5" s="608">
        <v>47722952</v>
      </c>
      <c r="BH5" s="609"/>
      <c r="BI5" s="609"/>
      <c r="BJ5" s="609"/>
      <c r="BK5" s="609"/>
      <c r="BL5" s="609"/>
      <c r="BM5" s="609"/>
      <c r="BN5" s="610"/>
      <c r="BO5" s="646">
        <v>93.4</v>
      </c>
      <c r="BP5" s="646"/>
      <c r="BQ5" s="646"/>
      <c r="BR5" s="646"/>
      <c r="BS5" s="647">
        <v>636567</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758287</v>
      </c>
      <c r="S6" s="609"/>
      <c r="T6" s="609"/>
      <c r="U6" s="609"/>
      <c r="V6" s="609"/>
      <c r="W6" s="609"/>
      <c r="X6" s="609"/>
      <c r="Y6" s="610"/>
      <c r="Z6" s="646">
        <v>0.5</v>
      </c>
      <c r="AA6" s="646"/>
      <c r="AB6" s="646"/>
      <c r="AC6" s="646"/>
      <c r="AD6" s="647">
        <v>758287</v>
      </c>
      <c r="AE6" s="647"/>
      <c r="AF6" s="647"/>
      <c r="AG6" s="647"/>
      <c r="AH6" s="647"/>
      <c r="AI6" s="647"/>
      <c r="AJ6" s="647"/>
      <c r="AK6" s="647"/>
      <c r="AL6" s="611">
        <v>1.1000000000000001</v>
      </c>
      <c r="AM6" s="612"/>
      <c r="AN6" s="612"/>
      <c r="AO6" s="648"/>
      <c r="AP6" s="605" t="s">
        <v>222</v>
      </c>
      <c r="AQ6" s="606"/>
      <c r="AR6" s="606"/>
      <c r="AS6" s="606"/>
      <c r="AT6" s="606"/>
      <c r="AU6" s="606"/>
      <c r="AV6" s="606"/>
      <c r="AW6" s="606"/>
      <c r="AX6" s="606"/>
      <c r="AY6" s="606"/>
      <c r="AZ6" s="606"/>
      <c r="BA6" s="606"/>
      <c r="BB6" s="606"/>
      <c r="BC6" s="606"/>
      <c r="BD6" s="606"/>
      <c r="BE6" s="606"/>
      <c r="BF6" s="607"/>
      <c r="BG6" s="608">
        <v>47722952</v>
      </c>
      <c r="BH6" s="609"/>
      <c r="BI6" s="609"/>
      <c r="BJ6" s="609"/>
      <c r="BK6" s="609"/>
      <c r="BL6" s="609"/>
      <c r="BM6" s="609"/>
      <c r="BN6" s="610"/>
      <c r="BO6" s="646">
        <v>93.4</v>
      </c>
      <c r="BP6" s="646"/>
      <c r="BQ6" s="646"/>
      <c r="BR6" s="646"/>
      <c r="BS6" s="647">
        <v>636567</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548404</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548315</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25568</v>
      </c>
      <c r="S7" s="609"/>
      <c r="T7" s="609"/>
      <c r="U7" s="609"/>
      <c r="V7" s="609"/>
      <c r="W7" s="609"/>
      <c r="X7" s="609"/>
      <c r="Y7" s="610"/>
      <c r="Z7" s="646">
        <v>0</v>
      </c>
      <c r="AA7" s="646"/>
      <c r="AB7" s="646"/>
      <c r="AC7" s="646"/>
      <c r="AD7" s="647">
        <v>25568</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25128656</v>
      </c>
      <c r="BH7" s="609"/>
      <c r="BI7" s="609"/>
      <c r="BJ7" s="609"/>
      <c r="BK7" s="609"/>
      <c r="BL7" s="609"/>
      <c r="BM7" s="609"/>
      <c r="BN7" s="610"/>
      <c r="BO7" s="646">
        <v>49.2</v>
      </c>
      <c r="BP7" s="646"/>
      <c r="BQ7" s="646"/>
      <c r="BR7" s="646"/>
      <c r="BS7" s="647">
        <v>636567</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18025946</v>
      </c>
      <c r="CS7" s="609"/>
      <c r="CT7" s="609"/>
      <c r="CU7" s="609"/>
      <c r="CV7" s="609"/>
      <c r="CW7" s="609"/>
      <c r="CX7" s="609"/>
      <c r="CY7" s="610"/>
      <c r="CZ7" s="646">
        <v>13.6</v>
      </c>
      <c r="DA7" s="646"/>
      <c r="DB7" s="646"/>
      <c r="DC7" s="646"/>
      <c r="DD7" s="614">
        <v>1130145</v>
      </c>
      <c r="DE7" s="609"/>
      <c r="DF7" s="609"/>
      <c r="DG7" s="609"/>
      <c r="DH7" s="609"/>
      <c r="DI7" s="609"/>
      <c r="DJ7" s="609"/>
      <c r="DK7" s="609"/>
      <c r="DL7" s="609"/>
      <c r="DM7" s="609"/>
      <c r="DN7" s="609"/>
      <c r="DO7" s="609"/>
      <c r="DP7" s="610"/>
      <c r="DQ7" s="614">
        <v>15040633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488430</v>
      </c>
      <c r="S8" s="609"/>
      <c r="T8" s="609"/>
      <c r="U8" s="609"/>
      <c r="V8" s="609"/>
      <c r="W8" s="609"/>
      <c r="X8" s="609"/>
      <c r="Y8" s="610"/>
      <c r="Z8" s="646">
        <v>0.3</v>
      </c>
      <c r="AA8" s="646"/>
      <c r="AB8" s="646"/>
      <c r="AC8" s="646"/>
      <c r="AD8" s="647">
        <v>488430</v>
      </c>
      <c r="AE8" s="647"/>
      <c r="AF8" s="647"/>
      <c r="AG8" s="647"/>
      <c r="AH8" s="647"/>
      <c r="AI8" s="647"/>
      <c r="AJ8" s="647"/>
      <c r="AK8" s="647"/>
      <c r="AL8" s="611">
        <v>0.7</v>
      </c>
      <c r="AM8" s="612"/>
      <c r="AN8" s="612"/>
      <c r="AO8" s="648"/>
      <c r="AP8" s="605" t="s">
        <v>228</v>
      </c>
      <c r="AQ8" s="606"/>
      <c r="AR8" s="606"/>
      <c r="AS8" s="606"/>
      <c r="AT8" s="606"/>
      <c r="AU8" s="606"/>
      <c r="AV8" s="606"/>
      <c r="AW8" s="606"/>
      <c r="AX8" s="606"/>
      <c r="AY8" s="606"/>
      <c r="AZ8" s="606"/>
      <c r="BA8" s="606"/>
      <c r="BB8" s="606"/>
      <c r="BC8" s="606"/>
      <c r="BD8" s="606"/>
      <c r="BE8" s="606"/>
      <c r="BF8" s="607"/>
      <c r="BG8" s="608">
        <v>552504</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63273865</v>
      </c>
      <c r="CS8" s="609"/>
      <c r="CT8" s="609"/>
      <c r="CU8" s="609"/>
      <c r="CV8" s="609"/>
      <c r="CW8" s="609"/>
      <c r="CX8" s="609"/>
      <c r="CY8" s="610"/>
      <c r="CZ8" s="646">
        <v>47.8</v>
      </c>
      <c r="DA8" s="646"/>
      <c r="DB8" s="646"/>
      <c r="DC8" s="646"/>
      <c r="DD8" s="614">
        <v>1562532</v>
      </c>
      <c r="DE8" s="609"/>
      <c r="DF8" s="609"/>
      <c r="DG8" s="609"/>
      <c r="DH8" s="609"/>
      <c r="DI8" s="609"/>
      <c r="DJ8" s="609"/>
      <c r="DK8" s="609"/>
      <c r="DL8" s="609"/>
      <c r="DM8" s="609"/>
      <c r="DN8" s="609"/>
      <c r="DO8" s="609"/>
      <c r="DP8" s="610"/>
      <c r="DQ8" s="614">
        <v>32640897</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702413</v>
      </c>
      <c r="S9" s="609"/>
      <c r="T9" s="609"/>
      <c r="U9" s="609"/>
      <c r="V9" s="609"/>
      <c r="W9" s="609"/>
      <c r="X9" s="609"/>
      <c r="Y9" s="610"/>
      <c r="Z9" s="646">
        <v>0.5</v>
      </c>
      <c r="AA9" s="646"/>
      <c r="AB9" s="646"/>
      <c r="AC9" s="646"/>
      <c r="AD9" s="647">
        <v>702413</v>
      </c>
      <c r="AE9" s="647"/>
      <c r="AF9" s="647"/>
      <c r="AG9" s="647"/>
      <c r="AH9" s="647"/>
      <c r="AI9" s="647"/>
      <c r="AJ9" s="647"/>
      <c r="AK9" s="647"/>
      <c r="AL9" s="611">
        <v>1</v>
      </c>
      <c r="AM9" s="612"/>
      <c r="AN9" s="612"/>
      <c r="AO9" s="648"/>
      <c r="AP9" s="605" t="s">
        <v>231</v>
      </c>
      <c r="AQ9" s="606"/>
      <c r="AR9" s="606"/>
      <c r="AS9" s="606"/>
      <c r="AT9" s="606"/>
      <c r="AU9" s="606"/>
      <c r="AV9" s="606"/>
      <c r="AW9" s="606"/>
      <c r="AX9" s="606"/>
      <c r="AY9" s="606"/>
      <c r="AZ9" s="606"/>
      <c r="BA9" s="606"/>
      <c r="BB9" s="606"/>
      <c r="BC9" s="606"/>
      <c r="BD9" s="606"/>
      <c r="BE9" s="606"/>
      <c r="BF9" s="607"/>
      <c r="BG9" s="608">
        <v>21321654</v>
      </c>
      <c r="BH9" s="609"/>
      <c r="BI9" s="609"/>
      <c r="BJ9" s="609"/>
      <c r="BK9" s="609"/>
      <c r="BL9" s="609"/>
      <c r="BM9" s="609"/>
      <c r="BN9" s="610"/>
      <c r="BO9" s="646">
        <v>41.8</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10920238</v>
      </c>
      <c r="CS9" s="609"/>
      <c r="CT9" s="609"/>
      <c r="CU9" s="609"/>
      <c r="CV9" s="609"/>
      <c r="CW9" s="609"/>
      <c r="CX9" s="609"/>
      <c r="CY9" s="610"/>
      <c r="CZ9" s="646">
        <v>8.3000000000000007</v>
      </c>
      <c r="DA9" s="646"/>
      <c r="DB9" s="646"/>
      <c r="DC9" s="646"/>
      <c r="DD9" s="614">
        <v>293795</v>
      </c>
      <c r="DE9" s="609"/>
      <c r="DF9" s="609"/>
      <c r="DG9" s="609"/>
      <c r="DH9" s="609"/>
      <c r="DI9" s="609"/>
      <c r="DJ9" s="609"/>
      <c r="DK9" s="609"/>
      <c r="DL9" s="609"/>
      <c r="DM9" s="609"/>
      <c r="DN9" s="609"/>
      <c r="DO9" s="609"/>
      <c r="DP9" s="610"/>
      <c r="DQ9" s="614">
        <v>9656115</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934287</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74502</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65441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8112462</v>
      </c>
      <c r="S11" s="609"/>
      <c r="T11" s="609"/>
      <c r="U11" s="609"/>
      <c r="V11" s="609"/>
      <c r="W11" s="609"/>
      <c r="X11" s="609"/>
      <c r="Y11" s="610"/>
      <c r="Z11" s="611">
        <v>5.8</v>
      </c>
      <c r="AA11" s="612"/>
      <c r="AB11" s="612"/>
      <c r="AC11" s="613"/>
      <c r="AD11" s="614">
        <v>8112462</v>
      </c>
      <c r="AE11" s="609"/>
      <c r="AF11" s="609"/>
      <c r="AG11" s="609"/>
      <c r="AH11" s="609"/>
      <c r="AI11" s="609"/>
      <c r="AJ11" s="609"/>
      <c r="AK11" s="610"/>
      <c r="AL11" s="611">
        <v>11.5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2320211</v>
      </c>
      <c r="BH11" s="609"/>
      <c r="BI11" s="609"/>
      <c r="BJ11" s="609"/>
      <c r="BK11" s="609"/>
      <c r="BL11" s="609"/>
      <c r="BM11" s="609"/>
      <c r="BN11" s="610"/>
      <c r="BO11" s="646">
        <v>4.5</v>
      </c>
      <c r="BP11" s="646"/>
      <c r="BQ11" s="646"/>
      <c r="BR11" s="646"/>
      <c r="BS11" s="647">
        <v>636567</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652477</v>
      </c>
      <c r="CS11" s="609"/>
      <c r="CT11" s="609"/>
      <c r="CU11" s="609"/>
      <c r="CV11" s="609"/>
      <c r="CW11" s="609"/>
      <c r="CX11" s="609"/>
      <c r="CY11" s="610"/>
      <c r="CZ11" s="646">
        <v>0.5</v>
      </c>
      <c r="DA11" s="646"/>
      <c r="DB11" s="646"/>
      <c r="DC11" s="646"/>
      <c r="DD11" s="614">
        <v>282305</v>
      </c>
      <c r="DE11" s="609"/>
      <c r="DF11" s="609"/>
      <c r="DG11" s="609"/>
      <c r="DH11" s="609"/>
      <c r="DI11" s="609"/>
      <c r="DJ11" s="609"/>
      <c r="DK11" s="609"/>
      <c r="DL11" s="609"/>
      <c r="DM11" s="609"/>
      <c r="DN11" s="609"/>
      <c r="DO11" s="609"/>
      <c r="DP11" s="610"/>
      <c r="DQ11" s="614">
        <v>425526</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19581764</v>
      </c>
      <c r="BH12" s="609"/>
      <c r="BI12" s="609"/>
      <c r="BJ12" s="609"/>
      <c r="BK12" s="609"/>
      <c r="BL12" s="609"/>
      <c r="BM12" s="609"/>
      <c r="BN12" s="610"/>
      <c r="BO12" s="646">
        <v>38.299999999999997</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702024</v>
      </c>
      <c r="CS12" s="609"/>
      <c r="CT12" s="609"/>
      <c r="CU12" s="609"/>
      <c r="CV12" s="609"/>
      <c r="CW12" s="609"/>
      <c r="CX12" s="609"/>
      <c r="CY12" s="610"/>
      <c r="CZ12" s="646">
        <v>0.5</v>
      </c>
      <c r="DA12" s="646"/>
      <c r="DB12" s="646"/>
      <c r="DC12" s="646"/>
      <c r="DD12" s="614">
        <v>1252</v>
      </c>
      <c r="DE12" s="609"/>
      <c r="DF12" s="609"/>
      <c r="DG12" s="609"/>
      <c r="DH12" s="609"/>
      <c r="DI12" s="609"/>
      <c r="DJ12" s="609"/>
      <c r="DK12" s="609"/>
      <c r="DL12" s="609"/>
      <c r="DM12" s="609"/>
      <c r="DN12" s="609"/>
      <c r="DO12" s="609"/>
      <c r="DP12" s="610"/>
      <c r="DQ12" s="614">
        <v>609436</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19544773</v>
      </c>
      <c r="BH13" s="609"/>
      <c r="BI13" s="609"/>
      <c r="BJ13" s="609"/>
      <c r="BK13" s="609"/>
      <c r="BL13" s="609"/>
      <c r="BM13" s="609"/>
      <c r="BN13" s="610"/>
      <c r="BO13" s="646">
        <v>38.299999999999997</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9569682</v>
      </c>
      <c r="CS13" s="609"/>
      <c r="CT13" s="609"/>
      <c r="CU13" s="609"/>
      <c r="CV13" s="609"/>
      <c r="CW13" s="609"/>
      <c r="CX13" s="609"/>
      <c r="CY13" s="610"/>
      <c r="CZ13" s="646">
        <v>7.2</v>
      </c>
      <c r="DA13" s="646"/>
      <c r="DB13" s="646"/>
      <c r="DC13" s="646"/>
      <c r="DD13" s="614">
        <v>4517253</v>
      </c>
      <c r="DE13" s="609"/>
      <c r="DF13" s="609"/>
      <c r="DG13" s="609"/>
      <c r="DH13" s="609"/>
      <c r="DI13" s="609"/>
      <c r="DJ13" s="609"/>
      <c r="DK13" s="609"/>
      <c r="DL13" s="609"/>
      <c r="DM13" s="609"/>
      <c r="DN13" s="609"/>
      <c r="DO13" s="609"/>
      <c r="DP13" s="610"/>
      <c r="DQ13" s="614">
        <v>6116261</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560068</v>
      </c>
      <c r="BH14" s="609"/>
      <c r="BI14" s="609"/>
      <c r="BJ14" s="609"/>
      <c r="BK14" s="609"/>
      <c r="BL14" s="609"/>
      <c r="BM14" s="609"/>
      <c r="BN14" s="610"/>
      <c r="BO14" s="646">
        <v>1.1000000000000001</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3594943</v>
      </c>
      <c r="CS14" s="609"/>
      <c r="CT14" s="609"/>
      <c r="CU14" s="609"/>
      <c r="CV14" s="609"/>
      <c r="CW14" s="609"/>
      <c r="CX14" s="609"/>
      <c r="CY14" s="610"/>
      <c r="CZ14" s="646">
        <v>2.7</v>
      </c>
      <c r="DA14" s="646"/>
      <c r="DB14" s="646"/>
      <c r="DC14" s="646"/>
      <c r="DD14" s="614">
        <v>337918</v>
      </c>
      <c r="DE14" s="609"/>
      <c r="DF14" s="609"/>
      <c r="DG14" s="609"/>
      <c r="DH14" s="609"/>
      <c r="DI14" s="609"/>
      <c r="DJ14" s="609"/>
      <c r="DK14" s="609"/>
      <c r="DL14" s="609"/>
      <c r="DM14" s="609"/>
      <c r="DN14" s="609"/>
      <c r="DO14" s="609"/>
      <c r="DP14" s="610"/>
      <c r="DQ14" s="614">
        <v>3287258</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163556</v>
      </c>
      <c r="S15" s="609"/>
      <c r="T15" s="609"/>
      <c r="U15" s="609"/>
      <c r="V15" s="609"/>
      <c r="W15" s="609"/>
      <c r="X15" s="609"/>
      <c r="Y15" s="610"/>
      <c r="Z15" s="646">
        <v>0.1</v>
      </c>
      <c r="AA15" s="646"/>
      <c r="AB15" s="646"/>
      <c r="AC15" s="646"/>
      <c r="AD15" s="647">
        <v>163556</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2452464</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16363069</v>
      </c>
      <c r="CS15" s="609"/>
      <c r="CT15" s="609"/>
      <c r="CU15" s="609"/>
      <c r="CV15" s="609"/>
      <c r="CW15" s="609"/>
      <c r="CX15" s="609"/>
      <c r="CY15" s="610"/>
      <c r="CZ15" s="646">
        <v>12.4</v>
      </c>
      <c r="DA15" s="646"/>
      <c r="DB15" s="646"/>
      <c r="DC15" s="646"/>
      <c r="DD15" s="614">
        <v>5088921</v>
      </c>
      <c r="DE15" s="609"/>
      <c r="DF15" s="609"/>
      <c r="DG15" s="609"/>
      <c r="DH15" s="609"/>
      <c r="DI15" s="609"/>
      <c r="DJ15" s="609"/>
      <c r="DK15" s="609"/>
      <c r="DL15" s="609"/>
      <c r="DM15" s="609"/>
      <c r="DN15" s="609"/>
      <c r="DO15" s="609"/>
      <c r="DP15" s="610"/>
      <c r="DQ15" s="614">
        <v>9151327</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616502</v>
      </c>
      <c r="S16" s="609"/>
      <c r="T16" s="609"/>
      <c r="U16" s="609"/>
      <c r="V16" s="609"/>
      <c r="W16" s="609"/>
      <c r="X16" s="609"/>
      <c r="Y16" s="610"/>
      <c r="Z16" s="646">
        <v>0.4</v>
      </c>
      <c r="AA16" s="646"/>
      <c r="AB16" s="646"/>
      <c r="AC16" s="646"/>
      <c r="AD16" s="647">
        <v>616502</v>
      </c>
      <c r="AE16" s="647"/>
      <c r="AF16" s="647"/>
      <c r="AG16" s="647"/>
      <c r="AH16" s="647"/>
      <c r="AI16" s="647"/>
      <c r="AJ16" s="647"/>
      <c r="AK16" s="647"/>
      <c r="AL16" s="611">
        <v>0.9</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10711</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395</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2046282</v>
      </c>
      <c r="S17" s="609"/>
      <c r="T17" s="609"/>
      <c r="U17" s="609"/>
      <c r="V17" s="609"/>
      <c r="W17" s="609"/>
      <c r="X17" s="609"/>
      <c r="Y17" s="610"/>
      <c r="Z17" s="646">
        <v>1.5</v>
      </c>
      <c r="AA17" s="646"/>
      <c r="AB17" s="646"/>
      <c r="AC17" s="646"/>
      <c r="AD17" s="647">
        <v>2046282</v>
      </c>
      <c r="AE17" s="647"/>
      <c r="AF17" s="647"/>
      <c r="AG17" s="647"/>
      <c r="AH17" s="647"/>
      <c r="AI17" s="647"/>
      <c r="AJ17" s="647"/>
      <c r="AK17" s="647"/>
      <c r="AL17" s="611">
        <v>2.9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8561744</v>
      </c>
      <c r="CS17" s="609"/>
      <c r="CT17" s="609"/>
      <c r="CU17" s="609"/>
      <c r="CV17" s="609"/>
      <c r="CW17" s="609"/>
      <c r="CX17" s="609"/>
      <c r="CY17" s="610"/>
      <c r="CZ17" s="646">
        <v>6.5</v>
      </c>
      <c r="DA17" s="646"/>
      <c r="DB17" s="646"/>
      <c r="DC17" s="646"/>
      <c r="DD17" s="614" t="s">
        <v>122</v>
      </c>
      <c r="DE17" s="609"/>
      <c r="DF17" s="609"/>
      <c r="DG17" s="609"/>
      <c r="DH17" s="609"/>
      <c r="DI17" s="609"/>
      <c r="DJ17" s="609"/>
      <c r="DK17" s="609"/>
      <c r="DL17" s="609"/>
      <c r="DM17" s="609"/>
      <c r="DN17" s="609"/>
      <c r="DO17" s="609"/>
      <c r="DP17" s="610"/>
      <c r="DQ17" s="614">
        <v>8552032</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424888</v>
      </c>
      <c r="S18" s="609"/>
      <c r="T18" s="609"/>
      <c r="U18" s="609"/>
      <c r="V18" s="609"/>
      <c r="W18" s="609"/>
      <c r="X18" s="609"/>
      <c r="Y18" s="610"/>
      <c r="Z18" s="646">
        <v>0.3</v>
      </c>
      <c r="AA18" s="646"/>
      <c r="AB18" s="646"/>
      <c r="AC18" s="646"/>
      <c r="AD18" s="647">
        <v>424888</v>
      </c>
      <c r="AE18" s="647"/>
      <c r="AF18" s="647"/>
      <c r="AG18" s="647"/>
      <c r="AH18" s="647"/>
      <c r="AI18" s="647"/>
      <c r="AJ18" s="647"/>
      <c r="AK18" s="647"/>
      <c r="AL18" s="611">
        <v>0.6</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1610461</v>
      </c>
      <c r="S19" s="609"/>
      <c r="T19" s="609"/>
      <c r="U19" s="609"/>
      <c r="V19" s="609"/>
      <c r="W19" s="609"/>
      <c r="X19" s="609"/>
      <c r="Y19" s="610"/>
      <c r="Z19" s="646">
        <v>1.1000000000000001</v>
      </c>
      <c r="AA19" s="646"/>
      <c r="AB19" s="646"/>
      <c r="AC19" s="646"/>
      <c r="AD19" s="647">
        <v>1610461</v>
      </c>
      <c r="AE19" s="647"/>
      <c r="AF19" s="647"/>
      <c r="AG19" s="647"/>
      <c r="AH19" s="647"/>
      <c r="AI19" s="647"/>
      <c r="AJ19" s="647"/>
      <c r="AK19" s="647"/>
      <c r="AL19" s="611">
        <v>2.2999999999999998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3345511</v>
      </c>
      <c r="BH19" s="609"/>
      <c r="BI19" s="609"/>
      <c r="BJ19" s="609"/>
      <c r="BK19" s="609"/>
      <c r="BL19" s="609"/>
      <c r="BM19" s="609"/>
      <c r="BN19" s="610"/>
      <c r="BO19" s="646">
        <v>6.6</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10933</v>
      </c>
      <c r="S20" s="609"/>
      <c r="T20" s="609"/>
      <c r="U20" s="609"/>
      <c r="V20" s="609"/>
      <c r="W20" s="609"/>
      <c r="X20" s="609"/>
      <c r="Y20" s="610"/>
      <c r="Z20" s="646">
        <v>0</v>
      </c>
      <c r="AA20" s="646"/>
      <c r="AB20" s="646"/>
      <c r="AC20" s="646"/>
      <c r="AD20" s="647">
        <v>10933</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3345511</v>
      </c>
      <c r="BH20" s="609"/>
      <c r="BI20" s="609"/>
      <c r="BJ20" s="609"/>
      <c r="BK20" s="609"/>
      <c r="BL20" s="609"/>
      <c r="BM20" s="609"/>
      <c r="BN20" s="610"/>
      <c r="BO20" s="646">
        <v>6.6</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132297605</v>
      </c>
      <c r="CS20" s="609"/>
      <c r="CT20" s="609"/>
      <c r="CU20" s="609"/>
      <c r="CV20" s="609"/>
      <c r="CW20" s="609"/>
      <c r="CX20" s="609"/>
      <c r="CY20" s="610"/>
      <c r="CZ20" s="646">
        <v>100</v>
      </c>
      <c r="DA20" s="646"/>
      <c r="DB20" s="646"/>
      <c r="DC20" s="646"/>
      <c r="DD20" s="614">
        <v>13214121</v>
      </c>
      <c r="DE20" s="609"/>
      <c r="DF20" s="609"/>
      <c r="DG20" s="609"/>
      <c r="DH20" s="609"/>
      <c r="DI20" s="609"/>
      <c r="DJ20" s="609"/>
      <c r="DK20" s="609"/>
      <c r="DL20" s="609"/>
      <c r="DM20" s="609"/>
      <c r="DN20" s="609"/>
      <c r="DO20" s="609"/>
      <c r="DP20" s="610"/>
      <c r="DQ20" s="614">
        <v>86093636</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9152261</v>
      </c>
      <c r="S21" s="609"/>
      <c r="T21" s="609"/>
      <c r="U21" s="609"/>
      <c r="V21" s="609"/>
      <c r="W21" s="609"/>
      <c r="X21" s="609"/>
      <c r="Y21" s="610"/>
      <c r="Z21" s="646">
        <v>6.5</v>
      </c>
      <c r="AA21" s="646"/>
      <c r="AB21" s="646"/>
      <c r="AC21" s="646"/>
      <c r="AD21" s="647">
        <v>8638802</v>
      </c>
      <c r="AE21" s="647"/>
      <c r="AF21" s="647"/>
      <c r="AG21" s="647"/>
      <c r="AH21" s="647"/>
      <c r="AI21" s="647"/>
      <c r="AJ21" s="647"/>
      <c r="AK21" s="647"/>
      <c r="AL21" s="611">
        <v>12.3</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8638802</v>
      </c>
      <c r="S22" s="609"/>
      <c r="T22" s="609"/>
      <c r="U22" s="609"/>
      <c r="V22" s="609"/>
      <c r="W22" s="609"/>
      <c r="X22" s="609"/>
      <c r="Y22" s="610"/>
      <c r="Z22" s="646">
        <v>6.1</v>
      </c>
      <c r="AA22" s="646"/>
      <c r="AB22" s="646"/>
      <c r="AC22" s="646"/>
      <c r="AD22" s="647">
        <v>8638802</v>
      </c>
      <c r="AE22" s="647"/>
      <c r="AF22" s="647"/>
      <c r="AG22" s="647"/>
      <c r="AH22" s="647"/>
      <c r="AI22" s="647"/>
      <c r="AJ22" s="647"/>
      <c r="AK22" s="647"/>
      <c r="AL22" s="611">
        <v>12.3</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v>824028</v>
      </c>
      <c r="BH22" s="609"/>
      <c r="BI22" s="609"/>
      <c r="BJ22" s="609"/>
      <c r="BK22" s="609"/>
      <c r="BL22" s="609"/>
      <c r="BM22" s="609"/>
      <c r="BN22" s="610"/>
      <c r="BO22" s="646">
        <v>1.6</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513459</v>
      </c>
      <c r="S23" s="609"/>
      <c r="T23" s="609"/>
      <c r="U23" s="609"/>
      <c r="V23" s="609"/>
      <c r="W23" s="609"/>
      <c r="X23" s="609"/>
      <c r="Y23" s="610"/>
      <c r="Z23" s="646">
        <v>0.4</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v>2521483</v>
      </c>
      <c r="BH23" s="609"/>
      <c r="BI23" s="609"/>
      <c r="BJ23" s="609"/>
      <c r="BK23" s="609"/>
      <c r="BL23" s="609"/>
      <c r="BM23" s="609"/>
      <c r="BN23" s="610"/>
      <c r="BO23" s="646">
        <v>4.9000000000000004</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72263157</v>
      </c>
      <c r="CS24" s="664"/>
      <c r="CT24" s="664"/>
      <c r="CU24" s="664"/>
      <c r="CV24" s="664"/>
      <c r="CW24" s="664"/>
      <c r="CX24" s="664"/>
      <c r="CY24" s="689"/>
      <c r="CZ24" s="690">
        <v>54.6</v>
      </c>
      <c r="DA24" s="672"/>
      <c r="DB24" s="672"/>
      <c r="DC24" s="692"/>
      <c r="DD24" s="688">
        <v>43770340</v>
      </c>
      <c r="DE24" s="664"/>
      <c r="DF24" s="664"/>
      <c r="DG24" s="664"/>
      <c r="DH24" s="664"/>
      <c r="DI24" s="664"/>
      <c r="DJ24" s="664"/>
      <c r="DK24" s="689"/>
      <c r="DL24" s="688">
        <v>37951515</v>
      </c>
      <c r="DM24" s="664"/>
      <c r="DN24" s="664"/>
      <c r="DO24" s="664"/>
      <c r="DP24" s="664"/>
      <c r="DQ24" s="664"/>
      <c r="DR24" s="664"/>
      <c r="DS24" s="664"/>
      <c r="DT24" s="664"/>
      <c r="DU24" s="664"/>
      <c r="DV24" s="689"/>
      <c r="DW24" s="690">
        <v>53.3</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73134224</v>
      </c>
      <c r="S25" s="609"/>
      <c r="T25" s="609"/>
      <c r="U25" s="609"/>
      <c r="V25" s="609"/>
      <c r="W25" s="609"/>
      <c r="X25" s="609"/>
      <c r="Y25" s="610"/>
      <c r="Z25" s="646">
        <v>51.9</v>
      </c>
      <c r="AA25" s="646"/>
      <c r="AB25" s="646"/>
      <c r="AC25" s="646"/>
      <c r="AD25" s="647">
        <v>70099282</v>
      </c>
      <c r="AE25" s="647"/>
      <c r="AF25" s="647"/>
      <c r="AG25" s="647"/>
      <c r="AH25" s="647"/>
      <c r="AI25" s="647"/>
      <c r="AJ25" s="647"/>
      <c r="AK25" s="647"/>
      <c r="AL25" s="611">
        <v>99.4</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21672134</v>
      </c>
      <c r="CS25" s="621"/>
      <c r="CT25" s="621"/>
      <c r="CU25" s="621"/>
      <c r="CV25" s="621"/>
      <c r="CW25" s="621"/>
      <c r="CX25" s="621"/>
      <c r="CY25" s="622"/>
      <c r="CZ25" s="611">
        <v>16.399999999999999</v>
      </c>
      <c r="DA25" s="623"/>
      <c r="DB25" s="623"/>
      <c r="DC25" s="624"/>
      <c r="DD25" s="614">
        <v>19883210</v>
      </c>
      <c r="DE25" s="621"/>
      <c r="DF25" s="621"/>
      <c r="DG25" s="621"/>
      <c r="DH25" s="621"/>
      <c r="DI25" s="621"/>
      <c r="DJ25" s="621"/>
      <c r="DK25" s="622"/>
      <c r="DL25" s="614">
        <v>17892848</v>
      </c>
      <c r="DM25" s="621"/>
      <c r="DN25" s="621"/>
      <c r="DO25" s="621"/>
      <c r="DP25" s="621"/>
      <c r="DQ25" s="621"/>
      <c r="DR25" s="621"/>
      <c r="DS25" s="621"/>
      <c r="DT25" s="621"/>
      <c r="DU25" s="621"/>
      <c r="DV25" s="622"/>
      <c r="DW25" s="611">
        <v>25.1</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33579</v>
      </c>
      <c r="S26" s="609"/>
      <c r="T26" s="609"/>
      <c r="U26" s="609"/>
      <c r="V26" s="609"/>
      <c r="W26" s="609"/>
      <c r="X26" s="609"/>
      <c r="Y26" s="610"/>
      <c r="Z26" s="646">
        <v>0</v>
      </c>
      <c r="AA26" s="646"/>
      <c r="AB26" s="646"/>
      <c r="AC26" s="646"/>
      <c r="AD26" s="647">
        <v>33579</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13602452</v>
      </c>
      <c r="CS26" s="609"/>
      <c r="CT26" s="609"/>
      <c r="CU26" s="609"/>
      <c r="CV26" s="609"/>
      <c r="CW26" s="609"/>
      <c r="CX26" s="609"/>
      <c r="CY26" s="610"/>
      <c r="CZ26" s="611">
        <v>10.3</v>
      </c>
      <c r="DA26" s="623"/>
      <c r="DB26" s="623"/>
      <c r="DC26" s="624"/>
      <c r="DD26" s="614">
        <v>12560449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535286</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51068463</v>
      </c>
      <c r="BH27" s="609"/>
      <c r="BI27" s="609"/>
      <c r="BJ27" s="609"/>
      <c r="BK27" s="609"/>
      <c r="BL27" s="609"/>
      <c r="BM27" s="609"/>
      <c r="BN27" s="610"/>
      <c r="BO27" s="646">
        <v>100</v>
      </c>
      <c r="BP27" s="646"/>
      <c r="BQ27" s="646"/>
      <c r="BR27" s="646"/>
      <c r="BS27" s="647">
        <v>636567</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42029279</v>
      </c>
      <c r="CS27" s="621"/>
      <c r="CT27" s="621"/>
      <c r="CU27" s="621"/>
      <c r="CV27" s="621"/>
      <c r="CW27" s="621"/>
      <c r="CX27" s="621"/>
      <c r="CY27" s="622"/>
      <c r="CZ27" s="611">
        <v>31.8</v>
      </c>
      <c r="DA27" s="623"/>
      <c r="DB27" s="623"/>
      <c r="DC27" s="624"/>
      <c r="DD27" s="614">
        <v>15335098</v>
      </c>
      <c r="DE27" s="621"/>
      <c r="DF27" s="621"/>
      <c r="DG27" s="621"/>
      <c r="DH27" s="621"/>
      <c r="DI27" s="621"/>
      <c r="DJ27" s="621"/>
      <c r="DK27" s="622"/>
      <c r="DL27" s="614">
        <v>11506635</v>
      </c>
      <c r="DM27" s="621"/>
      <c r="DN27" s="621"/>
      <c r="DO27" s="621"/>
      <c r="DP27" s="621"/>
      <c r="DQ27" s="621"/>
      <c r="DR27" s="621"/>
      <c r="DS27" s="621"/>
      <c r="DT27" s="621"/>
      <c r="DU27" s="621"/>
      <c r="DV27" s="622"/>
      <c r="DW27" s="611">
        <v>16.2</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1335266</v>
      </c>
      <c r="S28" s="609"/>
      <c r="T28" s="609"/>
      <c r="U28" s="609"/>
      <c r="V28" s="609"/>
      <c r="W28" s="609"/>
      <c r="X28" s="609"/>
      <c r="Y28" s="610"/>
      <c r="Z28" s="646">
        <v>0.9</v>
      </c>
      <c r="AA28" s="646"/>
      <c r="AB28" s="646"/>
      <c r="AC28" s="646"/>
      <c r="AD28" s="647">
        <v>232371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8561744</v>
      </c>
      <c r="CS28" s="609"/>
      <c r="CT28" s="609"/>
      <c r="CU28" s="609"/>
      <c r="CV28" s="609"/>
      <c r="CW28" s="609"/>
      <c r="CX28" s="609"/>
      <c r="CY28" s="610"/>
      <c r="CZ28" s="611">
        <v>6.5</v>
      </c>
      <c r="DA28" s="623"/>
      <c r="DB28" s="623"/>
      <c r="DC28" s="624"/>
      <c r="DD28" s="614">
        <v>8552032</v>
      </c>
      <c r="DE28" s="609"/>
      <c r="DF28" s="609"/>
      <c r="DG28" s="609"/>
      <c r="DH28" s="609"/>
      <c r="DI28" s="609"/>
      <c r="DJ28" s="609"/>
      <c r="DK28" s="610"/>
      <c r="DL28" s="614">
        <v>8552032</v>
      </c>
      <c r="DM28" s="609"/>
      <c r="DN28" s="609"/>
      <c r="DO28" s="609"/>
      <c r="DP28" s="609"/>
      <c r="DQ28" s="609"/>
      <c r="DR28" s="609"/>
      <c r="DS28" s="609"/>
      <c r="DT28" s="609"/>
      <c r="DU28" s="609"/>
      <c r="DV28" s="610"/>
      <c r="DW28" s="611">
        <v>12</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268666</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8561744</v>
      </c>
      <c r="CS29" s="621"/>
      <c r="CT29" s="621"/>
      <c r="CU29" s="621"/>
      <c r="CV29" s="621"/>
      <c r="CW29" s="621"/>
      <c r="CX29" s="621"/>
      <c r="CY29" s="622"/>
      <c r="CZ29" s="611">
        <v>6.5</v>
      </c>
      <c r="DA29" s="623"/>
      <c r="DB29" s="623"/>
      <c r="DC29" s="624"/>
      <c r="DD29" s="614">
        <v>8552032</v>
      </c>
      <c r="DE29" s="621"/>
      <c r="DF29" s="621"/>
      <c r="DG29" s="621"/>
      <c r="DH29" s="621"/>
      <c r="DI29" s="621"/>
      <c r="DJ29" s="621"/>
      <c r="DK29" s="622"/>
      <c r="DL29" s="614">
        <v>8552032</v>
      </c>
      <c r="DM29" s="621"/>
      <c r="DN29" s="621"/>
      <c r="DO29" s="621"/>
      <c r="DP29" s="621"/>
      <c r="DQ29" s="621"/>
      <c r="DR29" s="621"/>
      <c r="DS29" s="621"/>
      <c r="DT29" s="621"/>
      <c r="DU29" s="621"/>
      <c r="DV29" s="622"/>
      <c r="DW29" s="611">
        <v>12</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27997329</v>
      </c>
      <c r="S30" s="609"/>
      <c r="T30" s="609"/>
      <c r="U30" s="609"/>
      <c r="V30" s="609"/>
      <c r="W30" s="609"/>
      <c r="X30" s="609"/>
      <c r="Y30" s="610"/>
      <c r="Z30" s="646">
        <v>19.899999999999999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8300487</v>
      </c>
      <c r="CS30" s="609"/>
      <c r="CT30" s="609"/>
      <c r="CU30" s="609"/>
      <c r="CV30" s="609"/>
      <c r="CW30" s="609"/>
      <c r="CX30" s="609"/>
      <c r="CY30" s="610"/>
      <c r="CZ30" s="611">
        <v>6.3</v>
      </c>
      <c r="DA30" s="623"/>
      <c r="DB30" s="623"/>
      <c r="DC30" s="624"/>
      <c r="DD30" s="614">
        <v>8290775</v>
      </c>
      <c r="DE30" s="609"/>
      <c r="DF30" s="609"/>
      <c r="DG30" s="609"/>
      <c r="DH30" s="609"/>
      <c r="DI30" s="609"/>
      <c r="DJ30" s="609"/>
      <c r="DK30" s="610"/>
      <c r="DL30" s="614">
        <v>8290775</v>
      </c>
      <c r="DM30" s="609"/>
      <c r="DN30" s="609"/>
      <c r="DO30" s="609"/>
      <c r="DP30" s="609"/>
      <c r="DQ30" s="609"/>
      <c r="DR30" s="609"/>
      <c r="DS30" s="609"/>
      <c r="DT30" s="609"/>
      <c r="DU30" s="609"/>
      <c r="DV30" s="610"/>
      <c r="DW30" s="611">
        <v>11.6</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99.3</v>
      </c>
      <c r="BH31" s="671"/>
      <c r="BI31" s="671"/>
      <c r="BJ31" s="671"/>
      <c r="BK31" s="671"/>
      <c r="BL31" s="671"/>
      <c r="BM31" s="672">
        <v>98.5</v>
      </c>
      <c r="BN31" s="671"/>
      <c r="BO31" s="671"/>
      <c r="BP31" s="671"/>
      <c r="BQ31" s="673"/>
      <c r="BR31" s="670">
        <v>99.3</v>
      </c>
      <c r="BS31" s="671"/>
      <c r="BT31" s="671"/>
      <c r="BU31" s="671"/>
      <c r="BV31" s="671"/>
      <c r="BW31" s="671"/>
      <c r="BX31" s="672">
        <v>98.4</v>
      </c>
      <c r="BY31" s="671"/>
      <c r="BZ31" s="671"/>
      <c r="CA31" s="671"/>
      <c r="CB31" s="673"/>
      <c r="CD31" s="629"/>
      <c r="CE31" s="630"/>
      <c r="CF31" s="605" t="s">
        <v>301</v>
      </c>
      <c r="CG31" s="606"/>
      <c r="CH31" s="606"/>
      <c r="CI31" s="606"/>
      <c r="CJ31" s="606"/>
      <c r="CK31" s="606"/>
      <c r="CL31" s="606"/>
      <c r="CM31" s="606"/>
      <c r="CN31" s="606"/>
      <c r="CO31" s="606"/>
      <c r="CP31" s="606"/>
      <c r="CQ31" s="607"/>
      <c r="CR31" s="608">
        <v>261257</v>
      </c>
      <c r="CS31" s="621"/>
      <c r="CT31" s="621"/>
      <c r="CU31" s="621"/>
      <c r="CV31" s="621"/>
      <c r="CW31" s="621"/>
      <c r="CX31" s="621"/>
      <c r="CY31" s="622"/>
      <c r="CZ31" s="611">
        <v>0.2</v>
      </c>
      <c r="DA31" s="623"/>
      <c r="DB31" s="623"/>
      <c r="DC31" s="624"/>
      <c r="DD31" s="614">
        <v>261257</v>
      </c>
      <c r="DE31" s="621"/>
      <c r="DF31" s="621"/>
      <c r="DG31" s="621"/>
      <c r="DH31" s="621"/>
      <c r="DI31" s="621"/>
      <c r="DJ31" s="621"/>
      <c r="DK31" s="622"/>
      <c r="DL31" s="614">
        <v>261257</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8722013</v>
      </c>
      <c r="S32" s="609"/>
      <c r="T32" s="609"/>
      <c r="U32" s="609"/>
      <c r="V32" s="609"/>
      <c r="W32" s="609"/>
      <c r="X32" s="609"/>
      <c r="Y32" s="610"/>
      <c r="Z32" s="646">
        <v>6.2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v>
      </c>
      <c r="BH32" s="621"/>
      <c r="BI32" s="621"/>
      <c r="BJ32" s="621"/>
      <c r="BK32" s="621"/>
      <c r="BL32" s="621"/>
      <c r="BM32" s="612">
        <v>97.8</v>
      </c>
      <c r="BN32" s="621"/>
      <c r="BO32" s="621"/>
      <c r="BP32" s="621"/>
      <c r="BQ32" s="644"/>
      <c r="BR32" s="674">
        <v>99.1</v>
      </c>
      <c r="BS32" s="621"/>
      <c r="BT32" s="621"/>
      <c r="BU32" s="621"/>
      <c r="BV32" s="621"/>
      <c r="BW32" s="621"/>
      <c r="BX32" s="612">
        <v>97.9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107505</v>
      </c>
      <c r="S33" s="609"/>
      <c r="T33" s="609"/>
      <c r="U33" s="609"/>
      <c r="V33" s="609"/>
      <c r="W33" s="609"/>
      <c r="X33" s="609"/>
      <c r="Y33" s="610"/>
      <c r="Z33" s="646">
        <v>0.1</v>
      </c>
      <c r="AA33" s="646"/>
      <c r="AB33" s="646"/>
      <c r="AC33" s="646"/>
      <c r="AD33" s="647">
        <v>54671</v>
      </c>
      <c r="AE33" s="647"/>
      <c r="AF33" s="647"/>
      <c r="AG33" s="647"/>
      <c r="AH33" s="647"/>
      <c r="AI33" s="647"/>
      <c r="AJ33" s="647"/>
      <c r="AK33" s="647"/>
      <c r="AL33" s="611">
        <v>0.1</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99.6</v>
      </c>
      <c r="BH33" s="593"/>
      <c r="BI33" s="593"/>
      <c r="BJ33" s="593"/>
      <c r="BK33" s="593"/>
      <c r="BL33" s="593"/>
      <c r="BM33" s="639">
        <v>99.1</v>
      </c>
      <c r="BN33" s="593"/>
      <c r="BO33" s="593"/>
      <c r="BP33" s="593"/>
      <c r="BQ33" s="656"/>
      <c r="BR33" s="669">
        <v>99.6</v>
      </c>
      <c r="BS33" s="593"/>
      <c r="BT33" s="593"/>
      <c r="BU33" s="593"/>
      <c r="BV33" s="593"/>
      <c r="BW33" s="593"/>
      <c r="BX33" s="639">
        <v>98.9</v>
      </c>
      <c r="BY33" s="593"/>
      <c r="BZ33" s="593"/>
      <c r="CA33" s="593"/>
      <c r="CB33" s="656"/>
      <c r="CD33" s="605" t="s">
        <v>308</v>
      </c>
      <c r="CE33" s="606"/>
      <c r="CF33" s="606"/>
      <c r="CG33" s="606"/>
      <c r="CH33" s="606"/>
      <c r="CI33" s="606"/>
      <c r="CJ33" s="606"/>
      <c r="CK33" s="606"/>
      <c r="CL33" s="606"/>
      <c r="CM33" s="606"/>
      <c r="CN33" s="606"/>
      <c r="CO33" s="606"/>
      <c r="CP33" s="606"/>
      <c r="CQ33" s="607"/>
      <c r="CR33" s="608">
        <v>46809616</v>
      </c>
      <c r="CS33" s="621"/>
      <c r="CT33" s="621"/>
      <c r="CU33" s="621"/>
      <c r="CV33" s="621"/>
      <c r="CW33" s="621"/>
      <c r="CX33" s="621"/>
      <c r="CY33" s="622"/>
      <c r="CZ33" s="611">
        <v>35.4</v>
      </c>
      <c r="DA33" s="623"/>
      <c r="DB33" s="623"/>
      <c r="DC33" s="624"/>
      <c r="DD33" s="614">
        <v>39674726</v>
      </c>
      <c r="DE33" s="621"/>
      <c r="DF33" s="621"/>
      <c r="DG33" s="621"/>
      <c r="DH33" s="621"/>
      <c r="DI33" s="621"/>
      <c r="DJ33" s="621"/>
      <c r="DK33" s="622"/>
      <c r="DL33" s="614">
        <v>27358841</v>
      </c>
      <c r="DM33" s="621"/>
      <c r="DN33" s="621"/>
      <c r="DO33" s="621"/>
      <c r="DP33" s="621"/>
      <c r="DQ33" s="621"/>
      <c r="DR33" s="621"/>
      <c r="DS33" s="621"/>
      <c r="DT33" s="621"/>
      <c r="DU33" s="621"/>
      <c r="DV33" s="622"/>
      <c r="DW33" s="611">
        <v>38.4</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288239</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18319376</v>
      </c>
      <c r="CS34" s="609"/>
      <c r="CT34" s="609"/>
      <c r="CU34" s="609"/>
      <c r="CV34" s="609"/>
      <c r="CW34" s="609"/>
      <c r="CX34" s="609"/>
      <c r="CY34" s="610"/>
      <c r="CZ34" s="611">
        <v>13.8</v>
      </c>
      <c r="DA34" s="623"/>
      <c r="DB34" s="623"/>
      <c r="DC34" s="624"/>
      <c r="DD34" s="614">
        <v>14051930</v>
      </c>
      <c r="DE34" s="609"/>
      <c r="DF34" s="609"/>
      <c r="DG34" s="609"/>
      <c r="DH34" s="609"/>
      <c r="DI34" s="609"/>
      <c r="DJ34" s="609"/>
      <c r="DK34" s="610"/>
      <c r="DL34" s="614">
        <v>12120287</v>
      </c>
      <c r="DM34" s="609"/>
      <c r="DN34" s="609"/>
      <c r="DO34" s="609"/>
      <c r="DP34" s="609"/>
      <c r="DQ34" s="609"/>
      <c r="DR34" s="609"/>
      <c r="DS34" s="609"/>
      <c r="DT34" s="609"/>
      <c r="DU34" s="609"/>
      <c r="DV34" s="610"/>
      <c r="DW34" s="611">
        <v>17</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7899767</v>
      </c>
      <c r="S35" s="609"/>
      <c r="T35" s="609"/>
      <c r="U35" s="609"/>
      <c r="V35" s="609"/>
      <c r="W35" s="609"/>
      <c r="X35" s="609"/>
      <c r="Y35" s="610"/>
      <c r="Z35" s="646">
        <v>5.6</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819498</v>
      </c>
      <c r="CS35" s="621"/>
      <c r="CT35" s="621"/>
      <c r="CU35" s="621"/>
      <c r="CV35" s="621"/>
      <c r="CW35" s="621"/>
      <c r="CX35" s="621"/>
      <c r="CY35" s="622"/>
      <c r="CZ35" s="611">
        <v>0.6</v>
      </c>
      <c r="DA35" s="623"/>
      <c r="DB35" s="623"/>
      <c r="DC35" s="624"/>
      <c r="DD35" s="614">
        <v>758835</v>
      </c>
      <c r="DE35" s="621"/>
      <c r="DF35" s="621"/>
      <c r="DG35" s="621"/>
      <c r="DH35" s="621"/>
      <c r="DI35" s="621"/>
      <c r="DJ35" s="621"/>
      <c r="DK35" s="622"/>
      <c r="DL35" s="614">
        <v>756557</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8376729</v>
      </c>
      <c r="S36" s="609"/>
      <c r="T36" s="609"/>
      <c r="U36" s="609"/>
      <c r="V36" s="609"/>
      <c r="W36" s="609"/>
      <c r="X36" s="609"/>
      <c r="Y36" s="610"/>
      <c r="Z36" s="646">
        <v>5.9</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14878772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927284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9080603</v>
      </c>
      <c r="CS36" s="609"/>
      <c r="CT36" s="609"/>
      <c r="CU36" s="609"/>
      <c r="CV36" s="609"/>
      <c r="CW36" s="609"/>
      <c r="CX36" s="609"/>
      <c r="CY36" s="610"/>
      <c r="CZ36" s="611">
        <v>6.9</v>
      </c>
      <c r="DA36" s="623"/>
      <c r="DB36" s="623"/>
      <c r="DC36" s="624"/>
      <c r="DD36" s="614">
        <v>8407350</v>
      </c>
      <c r="DE36" s="609"/>
      <c r="DF36" s="609"/>
      <c r="DG36" s="609"/>
      <c r="DH36" s="609"/>
      <c r="DI36" s="609"/>
      <c r="DJ36" s="609"/>
      <c r="DK36" s="610"/>
      <c r="DL36" s="614">
        <v>6196022</v>
      </c>
      <c r="DM36" s="609"/>
      <c r="DN36" s="609"/>
      <c r="DO36" s="609"/>
      <c r="DP36" s="609"/>
      <c r="DQ36" s="609"/>
      <c r="DR36" s="609"/>
      <c r="DS36" s="609"/>
      <c r="DT36" s="609"/>
      <c r="DU36" s="609"/>
      <c r="DV36" s="610"/>
      <c r="DW36" s="611">
        <v>8.6999999999999993</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3165298</v>
      </c>
      <c r="S37" s="609"/>
      <c r="T37" s="609"/>
      <c r="U37" s="609"/>
      <c r="V37" s="609"/>
      <c r="W37" s="609"/>
      <c r="X37" s="609"/>
      <c r="Y37" s="610"/>
      <c r="Z37" s="646">
        <v>2.2000000000000002</v>
      </c>
      <c r="AA37" s="646"/>
      <c r="AB37" s="646"/>
      <c r="AC37" s="646"/>
      <c r="AD37" s="647">
        <v>69749</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1800000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877147</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1714677</v>
      </c>
      <c r="CS37" s="621"/>
      <c r="CT37" s="621"/>
      <c r="CU37" s="621"/>
      <c r="CV37" s="621"/>
      <c r="CW37" s="621"/>
      <c r="CX37" s="621"/>
      <c r="CY37" s="622"/>
      <c r="CZ37" s="611">
        <v>1.3</v>
      </c>
      <c r="DA37" s="623"/>
      <c r="DB37" s="623"/>
      <c r="DC37" s="624"/>
      <c r="DD37" s="614">
        <v>1692077</v>
      </c>
      <c r="DE37" s="621"/>
      <c r="DF37" s="621"/>
      <c r="DG37" s="621"/>
      <c r="DH37" s="621"/>
      <c r="DI37" s="621"/>
      <c r="DJ37" s="621"/>
      <c r="DK37" s="622"/>
      <c r="DL37" s="614">
        <v>1099054</v>
      </c>
      <c r="DM37" s="621"/>
      <c r="DN37" s="621"/>
      <c r="DO37" s="621"/>
      <c r="DP37" s="621"/>
      <c r="DQ37" s="621"/>
      <c r="DR37" s="621"/>
      <c r="DS37" s="621"/>
      <c r="DT37" s="621"/>
      <c r="DU37" s="621"/>
      <c r="DV37" s="622"/>
      <c r="DW37" s="611">
        <v>1.5</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9029000</v>
      </c>
      <c r="S38" s="609"/>
      <c r="T38" s="609"/>
      <c r="U38" s="609"/>
      <c r="V38" s="609"/>
      <c r="W38" s="609"/>
      <c r="X38" s="609"/>
      <c r="Y38" s="610"/>
      <c r="Z38" s="646">
        <v>6.4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1769000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39778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11253596</v>
      </c>
      <c r="CS38" s="609"/>
      <c r="CT38" s="609"/>
      <c r="CU38" s="609"/>
      <c r="CV38" s="609"/>
      <c r="CW38" s="609"/>
      <c r="CX38" s="609"/>
      <c r="CY38" s="610"/>
      <c r="CZ38" s="611">
        <v>8.5</v>
      </c>
      <c r="DA38" s="623"/>
      <c r="DB38" s="623"/>
      <c r="DC38" s="624"/>
      <c r="DD38" s="614">
        <v>9323616</v>
      </c>
      <c r="DE38" s="609"/>
      <c r="DF38" s="609"/>
      <c r="DG38" s="609"/>
      <c r="DH38" s="609"/>
      <c r="DI38" s="609"/>
      <c r="DJ38" s="609"/>
      <c r="DK38" s="610"/>
      <c r="DL38" s="614">
        <v>8285975</v>
      </c>
      <c r="DM38" s="609"/>
      <c r="DN38" s="609"/>
      <c r="DO38" s="609"/>
      <c r="DP38" s="609"/>
      <c r="DQ38" s="609"/>
      <c r="DR38" s="609"/>
      <c r="DS38" s="609"/>
      <c r="DT38" s="609"/>
      <c r="DU38" s="609"/>
      <c r="DV38" s="610"/>
      <c r="DW38" s="611">
        <v>11.6</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56176</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56477</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7207128</v>
      </c>
      <c r="CS39" s="621"/>
      <c r="CT39" s="621"/>
      <c r="CU39" s="621"/>
      <c r="CV39" s="621"/>
      <c r="CW39" s="621"/>
      <c r="CX39" s="621"/>
      <c r="CY39" s="622"/>
      <c r="CZ39" s="611">
        <v>5.4</v>
      </c>
      <c r="DA39" s="623"/>
      <c r="DB39" s="623"/>
      <c r="DC39" s="624"/>
      <c r="DD39" s="614">
        <v>7101239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679400</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7966</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114</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129415</v>
      </c>
      <c r="CS40" s="609"/>
      <c r="CT40" s="609"/>
      <c r="CU40" s="609"/>
      <c r="CV40" s="609"/>
      <c r="CW40" s="609"/>
      <c r="CX40" s="609"/>
      <c r="CY40" s="610"/>
      <c r="CZ40" s="611">
        <v>0.1</v>
      </c>
      <c r="DA40" s="623"/>
      <c r="DB40" s="623"/>
      <c r="DC40" s="624"/>
      <c r="DD40" s="614">
        <v>31756</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140892901</v>
      </c>
      <c r="S41" s="633"/>
      <c r="T41" s="633"/>
      <c r="U41" s="633"/>
      <c r="V41" s="633"/>
      <c r="W41" s="633"/>
      <c r="X41" s="633"/>
      <c r="Y41" s="636"/>
      <c r="Z41" s="637">
        <v>100</v>
      </c>
      <c r="AA41" s="637"/>
      <c r="AB41" s="637"/>
      <c r="AC41" s="637"/>
      <c r="AD41" s="638">
        <v>70489652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2818765</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8426865</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338</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13224832</v>
      </c>
      <c r="CS42" s="621"/>
      <c r="CT42" s="621"/>
      <c r="CU42" s="621"/>
      <c r="CV42" s="621"/>
      <c r="CW42" s="621"/>
      <c r="CX42" s="621"/>
      <c r="CY42" s="622"/>
      <c r="CZ42" s="611">
        <v>10</v>
      </c>
      <c r="DA42" s="623"/>
      <c r="DB42" s="623"/>
      <c r="DC42" s="624"/>
      <c r="DD42" s="614">
        <v>2648570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362333</v>
      </c>
      <c r="CS43" s="621"/>
      <c r="CT43" s="621"/>
      <c r="CU43" s="621"/>
      <c r="CV43" s="621"/>
      <c r="CW43" s="621"/>
      <c r="CX43" s="621"/>
      <c r="CY43" s="622"/>
      <c r="CZ43" s="611">
        <v>0.3</v>
      </c>
      <c r="DA43" s="623"/>
      <c r="DB43" s="623"/>
      <c r="DC43" s="624"/>
      <c r="DD43" s="614">
        <v>352194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13214121</v>
      </c>
      <c r="CS44" s="609"/>
      <c r="CT44" s="609"/>
      <c r="CU44" s="609"/>
      <c r="CV44" s="609"/>
      <c r="CW44" s="609"/>
      <c r="CX44" s="609"/>
      <c r="CY44" s="610"/>
      <c r="CZ44" s="611">
        <v>10</v>
      </c>
      <c r="DA44" s="612"/>
      <c r="DB44" s="612"/>
      <c r="DC44" s="613"/>
      <c r="DD44" s="614">
        <v>2648175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1805319</v>
      </c>
      <c r="CS45" s="621"/>
      <c r="CT45" s="621"/>
      <c r="CU45" s="621"/>
      <c r="CV45" s="621"/>
      <c r="CW45" s="621"/>
      <c r="CX45" s="621"/>
      <c r="CY45" s="622"/>
      <c r="CZ45" s="611">
        <v>1.4</v>
      </c>
      <c r="DA45" s="623"/>
      <c r="DB45" s="623"/>
      <c r="DC45" s="624"/>
      <c r="DD45" s="614">
        <v>49665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11249351</v>
      </c>
      <c r="CS46" s="609"/>
      <c r="CT46" s="609"/>
      <c r="CU46" s="609"/>
      <c r="CV46" s="609"/>
      <c r="CW46" s="609"/>
      <c r="CX46" s="609"/>
      <c r="CY46" s="610"/>
      <c r="CZ46" s="611">
        <v>8.5</v>
      </c>
      <c r="DA46" s="612"/>
      <c r="DB46" s="612"/>
      <c r="DC46" s="613"/>
      <c r="DD46" s="614">
        <v>2578259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10711</v>
      </c>
      <c r="CS47" s="621"/>
      <c r="CT47" s="621"/>
      <c r="CU47" s="621"/>
      <c r="CV47" s="621"/>
      <c r="CW47" s="621"/>
      <c r="CX47" s="621"/>
      <c r="CY47" s="622"/>
      <c r="CZ47" s="611">
        <v>0</v>
      </c>
      <c r="DA47" s="623"/>
      <c r="DB47" s="623"/>
      <c r="DC47" s="624"/>
      <c r="DD47" s="614">
        <v>395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132297605</v>
      </c>
      <c r="CS49" s="593"/>
      <c r="CT49" s="593"/>
      <c r="CU49" s="593"/>
      <c r="CV49" s="593"/>
      <c r="CW49" s="593"/>
      <c r="CX49" s="593"/>
      <c r="CY49" s="594"/>
      <c r="CZ49" s="595">
        <v>100</v>
      </c>
      <c r="DA49" s="596"/>
      <c r="DB49" s="596"/>
      <c r="DC49" s="597"/>
      <c r="DD49" s="598">
        <v>86093636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bUxWqGyueoicDz/2wf8yOETyCc6VETNk5ryRyn2n4U/4Hhq6MVCQOddmD1UrlxF0kekyW/n/uKobdVSsVEMpg==" saltValue="M20XehHYXPNHYHxc3UwO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9" zoomScale="70" zoomScaleNormal="25" zoomScaleSheetLayoutView="70" workbookViewId="0">
      <selection activeCell="AU7" sqref="AU7:AY7"/>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140216</v>
      </c>
      <c r="R7" s="1090"/>
      <c r="S7" s="1090"/>
      <c r="T7" s="1090"/>
      <c r="U7" s="1090"/>
      <c r="V7" s="1090">
        <v>131705</v>
      </c>
      <c r="W7" s="1090"/>
      <c r="X7" s="1090"/>
      <c r="Y7" s="1090"/>
      <c r="Z7" s="1090"/>
      <c r="AA7" s="1090">
        <v>8511</v>
      </c>
      <c r="AB7" s="1090"/>
      <c r="AC7" s="1090"/>
      <c r="AD7" s="1090"/>
      <c r="AE7" s="1091"/>
      <c r="AF7" s="1092">
        <v>8402</v>
      </c>
      <c r="AG7" s="1093"/>
      <c r="AH7" s="1093"/>
      <c r="AI7" s="1093"/>
      <c r="AJ7" s="1094"/>
      <c r="AK7" s="1095">
        <v>7908</v>
      </c>
      <c r="AL7" s="1096"/>
      <c r="AM7" s="1096"/>
      <c r="AN7" s="1096"/>
      <c r="AO7" s="1096"/>
      <c r="AP7" s="1096">
        <v>76268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551</v>
      </c>
      <c r="BT7" s="1087"/>
      <c r="BU7" s="1087"/>
      <c r="BV7" s="1087"/>
      <c r="BW7" s="1087"/>
      <c r="BX7" s="1087"/>
      <c r="BY7" s="1087"/>
      <c r="BZ7" s="1087"/>
      <c r="CA7" s="1087"/>
      <c r="CB7" s="1087"/>
      <c r="CC7" s="1087"/>
      <c r="CD7" s="1087"/>
      <c r="CE7" s="1087"/>
      <c r="CF7" s="1087"/>
      <c r="CG7" s="1099"/>
      <c r="CH7" s="1083">
        <v>26</v>
      </c>
      <c r="CI7" s="1084"/>
      <c r="CJ7" s="1084"/>
      <c r="CK7" s="1084"/>
      <c r="CL7" s="1085"/>
      <c r="CM7" s="1083">
        <v>344</v>
      </c>
      <c r="CN7" s="1084"/>
      <c r="CO7" s="1084"/>
      <c r="CP7" s="1084"/>
      <c r="CQ7" s="1085"/>
      <c r="CR7" s="1083" t="s">
        <v>491</v>
      </c>
      <c r="CS7" s="1084"/>
      <c r="CT7" s="1084"/>
      <c r="CU7" s="1084"/>
      <c r="CV7" s="1085"/>
      <c r="CW7" s="1083" t="s">
        <v>491</v>
      </c>
      <c r="CX7" s="1084"/>
      <c r="CY7" s="1084"/>
      <c r="CZ7" s="1084"/>
      <c r="DA7" s="1085"/>
      <c r="DB7" s="1083" t="s">
        <v>491</v>
      </c>
      <c r="DC7" s="1084"/>
      <c r="DD7" s="1084"/>
      <c r="DE7" s="1084"/>
      <c r="DF7" s="1085"/>
      <c r="DG7" s="1083" t="s">
        <v>491</v>
      </c>
      <c r="DH7" s="1084"/>
      <c r="DI7" s="1084"/>
      <c r="DJ7" s="1084"/>
      <c r="DK7" s="1085"/>
      <c r="DL7" s="1083" t="s">
        <v>491</v>
      </c>
      <c r="DM7" s="1084"/>
      <c r="DN7" s="1084"/>
      <c r="DO7" s="1084"/>
      <c r="DP7" s="1085"/>
      <c r="DQ7" s="1083" t="s">
        <v>491</v>
      </c>
      <c r="DR7" s="1084"/>
      <c r="DS7" s="1084"/>
      <c r="DT7" s="1084"/>
      <c r="DU7" s="1085"/>
      <c r="DV7" s="1086"/>
      <c r="DW7" s="1087"/>
      <c r="DX7" s="1087"/>
      <c r="DY7" s="1087"/>
      <c r="DZ7" s="1088"/>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308</v>
      </c>
      <c r="R8" s="1026"/>
      <c r="S8" s="1026"/>
      <c r="T8" s="1026"/>
      <c r="U8" s="1026"/>
      <c r="V8" s="1026">
        <v>308</v>
      </c>
      <c r="W8" s="1026"/>
      <c r="X8" s="1026"/>
      <c r="Y8" s="1026"/>
      <c r="Z8" s="1026"/>
      <c r="AA8" s="1026">
        <f>Q8-V8</f>
        <v>0</v>
      </c>
      <c r="AB8" s="1026"/>
      <c r="AC8" s="1026"/>
      <c r="AD8" s="1026"/>
      <c r="AE8" s="1027"/>
      <c r="AF8" s="1022" t="s">
        <v>122</v>
      </c>
      <c r="AG8" s="1023"/>
      <c r="AH8" s="1023"/>
      <c r="AI8" s="1023"/>
      <c r="AJ8" s="1024"/>
      <c r="AK8" s="1067">
        <v>0</v>
      </c>
      <c r="AL8" s="1068"/>
      <c r="AM8" s="1068"/>
      <c r="AN8" s="1068"/>
      <c r="AO8" s="1068"/>
      <c r="AP8" s="1068">
        <v>307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t="s">
        <v>571</v>
      </c>
      <c r="BS8" s="979" t="s">
        <v>552</v>
      </c>
      <c r="BT8" s="980"/>
      <c r="BU8" s="980"/>
      <c r="BV8" s="980"/>
      <c r="BW8" s="980"/>
      <c r="BX8" s="980"/>
      <c r="BY8" s="980"/>
      <c r="BZ8" s="980"/>
      <c r="CA8" s="980"/>
      <c r="CB8" s="980"/>
      <c r="CC8" s="980"/>
      <c r="CD8" s="980"/>
      <c r="CE8" s="980"/>
      <c r="CF8" s="980"/>
      <c r="CG8" s="1001"/>
      <c r="CH8" s="976">
        <v>4</v>
      </c>
      <c r="CI8" s="977"/>
      <c r="CJ8" s="977"/>
      <c r="CK8" s="977"/>
      <c r="CL8" s="978"/>
      <c r="CM8" s="976">
        <v>352</v>
      </c>
      <c r="CN8" s="977"/>
      <c r="CO8" s="977"/>
      <c r="CP8" s="977"/>
      <c r="CQ8" s="978"/>
      <c r="CR8" s="976">
        <v>5</v>
      </c>
      <c r="CS8" s="977"/>
      <c r="CT8" s="977"/>
      <c r="CU8" s="977"/>
      <c r="CV8" s="978"/>
      <c r="CW8" s="976" t="s">
        <v>491</v>
      </c>
      <c r="CX8" s="977"/>
      <c r="CY8" s="977"/>
      <c r="CZ8" s="977"/>
      <c r="DA8" s="978"/>
      <c r="DB8" s="976" t="s">
        <v>491</v>
      </c>
      <c r="DC8" s="977"/>
      <c r="DD8" s="977"/>
      <c r="DE8" s="977"/>
      <c r="DF8" s="978"/>
      <c r="DG8" s="976">
        <v>4256</v>
      </c>
      <c r="DH8" s="977"/>
      <c r="DI8" s="977"/>
      <c r="DJ8" s="977"/>
      <c r="DK8" s="978"/>
      <c r="DL8" s="976" t="s">
        <v>491</v>
      </c>
      <c r="DM8" s="977"/>
      <c r="DN8" s="977"/>
      <c r="DO8" s="977"/>
      <c r="DP8" s="978"/>
      <c r="DQ8" s="976">
        <v>4175</v>
      </c>
      <c r="DR8" s="977"/>
      <c r="DS8" s="977"/>
      <c r="DT8" s="977"/>
      <c r="DU8" s="978"/>
      <c r="DV8" s="979"/>
      <c r="DW8" s="980"/>
      <c r="DX8" s="980"/>
      <c r="DY8" s="980"/>
      <c r="DZ8" s="981"/>
      <c r="EA8" s="217"/>
    </row>
    <row r="9" spans="1:131" s="218" customFormat="1" ht="26.25" customHeight="1" x14ac:dyDescent="0.15">
      <c r="A9" s="221">
        <v>3</v>
      </c>
      <c r="B9" s="1017" t="s">
        <v>377</v>
      </c>
      <c r="C9" s="1018"/>
      <c r="D9" s="1018"/>
      <c r="E9" s="1018"/>
      <c r="F9" s="1018"/>
      <c r="G9" s="1018"/>
      <c r="H9" s="1018"/>
      <c r="I9" s="1018"/>
      <c r="J9" s="1018"/>
      <c r="K9" s="1018"/>
      <c r="L9" s="1018"/>
      <c r="M9" s="1018"/>
      <c r="N9" s="1018"/>
      <c r="O9" s="1018"/>
      <c r="P9" s="1019"/>
      <c r="Q9" s="1025">
        <v>2530</v>
      </c>
      <c r="R9" s="1026"/>
      <c r="S9" s="1026"/>
      <c r="T9" s="1026"/>
      <c r="U9" s="1026"/>
      <c r="V9" s="1026">
        <v>1917</v>
      </c>
      <c r="W9" s="1026"/>
      <c r="X9" s="1026"/>
      <c r="Y9" s="1026"/>
      <c r="Z9" s="1026"/>
      <c r="AA9" s="1026">
        <f t="shared" ref="AA9" si="0">Q9-V9</f>
        <v>613</v>
      </c>
      <c r="AB9" s="1026"/>
      <c r="AC9" s="1026"/>
      <c r="AD9" s="1026"/>
      <c r="AE9" s="1027"/>
      <c r="AF9" s="1022">
        <v>583</v>
      </c>
      <c r="AG9" s="1023"/>
      <c r="AH9" s="1023"/>
      <c r="AI9" s="1023"/>
      <c r="AJ9" s="1024"/>
      <c r="AK9" s="1067">
        <v>710</v>
      </c>
      <c r="AL9" s="1068"/>
      <c r="AM9" s="1068"/>
      <c r="AN9" s="1068"/>
      <c r="AO9" s="1068"/>
      <c r="AP9" s="1068">
        <v>5196</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553</v>
      </c>
      <c r="BT9" s="980"/>
      <c r="BU9" s="980"/>
      <c r="BV9" s="980"/>
      <c r="BW9" s="980"/>
      <c r="BX9" s="980"/>
      <c r="BY9" s="980"/>
      <c r="BZ9" s="980"/>
      <c r="CA9" s="980"/>
      <c r="CB9" s="980"/>
      <c r="CC9" s="980"/>
      <c r="CD9" s="980"/>
      <c r="CE9" s="980"/>
      <c r="CF9" s="980"/>
      <c r="CG9" s="1001"/>
      <c r="CH9" s="976">
        <v>22</v>
      </c>
      <c r="CI9" s="977"/>
      <c r="CJ9" s="977"/>
      <c r="CK9" s="977"/>
      <c r="CL9" s="978"/>
      <c r="CM9" s="976">
        <v>239</v>
      </c>
      <c r="CN9" s="977"/>
      <c r="CO9" s="977"/>
      <c r="CP9" s="977"/>
      <c r="CQ9" s="978"/>
      <c r="CR9" s="976">
        <v>166</v>
      </c>
      <c r="CS9" s="977"/>
      <c r="CT9" s="977"/>
      <c r="CU9" s="977"/>
      <c r="CV9" s="978"/>
      <c r="CW9" s="976" t="s">
        <v>491</v>
      </c>
      <c r="CX9" s="977"/>
      <c r="CY9" s="977"/>
      <c r="CZ9" s="977"/>
      <c r="DA9" s="978"/>
      <c r="DB9" s="976" t="s">
        <v>491</v>
      </c>
      <c r="DC9" s="977"/>
      <c r="DD9" s="977"/>
      <c r="DE9" s="977"/>
      <c r="DF9" s="978"/>
      <c r="DG9" s="976" t="s">
        <v>491</v>
      </c>
      <c r="DH9" s="977"/>
      <c r="DI9" s="977"/>
      <c r="DJ9" s="977"/>
      <c r="DK9" s="978"/>
      <c r="DL9" s="976" t="s">
        <v>491</v>
      </c>
      <c r="DM9" s="977"/>
      <c r="DN9" s="977"/>
      <c r="DO9" s="977"/>
      <c r="DP9" s="978"/>
      <c r="DQ9" s="976" t="s">
        <v>491</v>
      </c>
      <c r="DR9" s="977"/>
      <c r="DS9" s="977"/>
      <c r="DT9" s="977"/>
      <c r="DU9" s="978"/>
      <c r="DV9" s="979"/>
      <c r="DW9" s="980"/>
      <c r="DX9" s="980"/>
      <c r="DY9" s="980"/>
      <c r="DZ9" s="981"/>
      <c r="EA9" s="217"/>
    </row>
    <row r="10" spans="1:131" s="218" customFormat="1" ht="26.25" customHeight="1" x14ac:dyDescent="0.15">
      <c r="A10" s="221">
        <v>4</v>
      </c>
      <c r="B10" s="1017" t="s">
        <v>378</v>
      </c>
      <c r="C10" s="1018"/>
      <c r="D10" s="1018"/>
      <c r="E10" s="1018"/>
      <c r="F10" s="1018"/>
      <c r="G10" s="1018"/>
      <c r="H10" s="1018"/>
      <c r="I10" s="1018"/>
      <c r="J10" s="1018"/>
      <c r="K10" s="1018"/>
      <c r="L10" s="1018"/>
      <c r="M10" s="1018"/>
      <c r="N10" s="1018"/>
      <c r="O10" s="1018"/>
      <c r="P10" s="1019"/>
      <c r="Q10" s="1025">
        <v>72</v>
      </c>
      <c r="R10" s="1026"/>
      <c r="S10" s="1026"/>
      <c r="T10" s="1026"/>
      <c r="U10" s="1026"/>
      <c r="V10" s="1026">
        <v>15</v>
      </c>
      <c r="W10" s="1026"/>
      <c r="X10" s="1026"/>
      <c r="Y10" s="1026"/>
      <c r="Z10" s="1026"/>
      <c r="AA10" s="1026">
        <f>Q10-V10</f>
        <v>57</v>
      </c>
      <c r="AB10" s="1026"/>
      <c r="AC10" s="1026"/>
      <c r="AD10" s="1026"/>
      <c r="AE10" s="1027"/>
      <c r="AF10" s="1022" t="s">
        <v>122</v>
      </c>
      <c r="AG10" s="1023"/>
      <c r="AH10" s="1023"/>
      <c r="AI10" s="1023"/>
      <c r="AJ10" s="1024"/>
      <c r="AK10" s="1067">
        <v>0</v>
      </c>
      <c r="AL10" s="1068"/>
      <c r="AM10" s="1068"/>
      <c r="AN10" s="1068"/>
      <c r="AO10" s="1068"/>
      <c r="AP10" s="1068">
        <v>42</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554</v>
      </c>
      <c r="BT10" s="980"/>
      <c r="BU10" s="980"/>
      <c r="BV10" s="980"/>
      <c r="BW10" s="980"/>
      <c r="BX10" s="980"/>
      <c r="BY10" s="980"/>
      <c r="BZ10" s="980"/>
      <c r="CA10" s="980"/>
      <c r="CB10" s="980"/>
      <c r="CC10" s="980"/>
      <c r="CD10" s="980"/>
      <c r="CE10" s="980"/>
      <c r="CF10" s="980"/>
      <c r="CG10" s="1001"/>
      <c r="CH10" s="976">
        <v>-3</v>
      </c>
      <c r="CI10" s="977"/>
      <c r="CJ10" s="977"/>
      <c r="CK10" s="977"/>
      <c r="CL10" s="978"/>
      <c r="CM10" s="976">
        <v>399</v>
      </c>
      <c r="CN10" s="977"/>
      <c r="CO10" s="977"/>
      <c r="CP10" s="977"/>
      <c r="CQ10" s="978"/>
      <c r="CR10" s="976">
        <v>10</v>
      </c>
      <c r="CS10" s="977"/>
      <c r="CT10" s="977"/>
      <c r="CU10" s="977"/>
      <c r="CV10" s="978"/>
      <c r="CW10" s="976" t="s">
        <v>491</v>
      </c>
      <c r="CX10" s="977"/>
      <c r="CY10" s="977"/>
      <c r="CZ10" s="977"/>
      <c r="DA10" s="978"/>
      <c r="DB10" s="976">
        <v>19</v>
      </c>
      <c r="DC10" s="977"/>
      <c r="DD10" s="977"/>
      <c r="DE10" s="977"/>
      <c r="DF10" s="978"/>
      <c r="DG10" s="976" t="s">
        <v>491</v>
      </c>
      <c r="DH10" s="977"/>
      <c r="DI10" s="977"/>
      <c r="DJ10" s="977"/>
      <c r="DK10" s="978"/>
      <c r="DL10" s="976" t="s">
        <v>491</v>
      </c>
      <c r="DM10" s="977"/>
      <c r="DN10" s="977"/>
      <c r="DO10" s="977"/>
      <c r="DP10" s="978"/>
      <c r="DQ10" s="976" t="s">
        <v>491</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380</v>
      </c>
      <c r="B23" s="924" t="s">
        <v>381</v>
      </c>
      <c r="C23" s="925"/>
      <c r="D23" s="925"/>
      <c r="E23" s="925"/>
      <c r="F23" s="925"/>
      <c r="G23" s="925"/>
      <c r="H23" s="925"/>
      <c r="I23" s="925"/>
      <c r="J23" s="925"/>
      <c r="K23" s="925"/>
      <c r="L23" s="925"/>
      <c r="M23" s="925"/>
      <c r="N23" s="925"/>
      <c r="O23" s="925"/>
      <c r="P23" s="935"/>
      <c r="Q23" s="1054">
        <v>142107</v>
      </c>
      <c r="R23" s="1048"/>
      <c r="S23" s="1048"/>
      <c r="T23" s="1048"/>
      <c r="U23" s="1048"/>
      <c r="V23" s="1048">
        <v>132926</v>
      </c>
      <c r="W23" s="1048"/>
      <c r="X23" s="1048"/>
      <c r="Y23" s="1048"/>
      <c r="Z23" s="1048"/>
      <c r="AA23" s="1048">
        <v>9181</v>
      </c>
      <c r="AB23" s="1048"/>
      <c r="AC23" s="1048"/>
      <c r="AD23" s="1048"/>
      <c r="AE23" s="1055"/>
      <c r="AF23" s="1056">
        <v>8985</v>
      </c>
      <c r="AG23" s="1048"/>
      <c r="AH23" s="1048"/>
      <c r="AI23" s="1048"/>
      <c r="AJ23" s="1057"/>
      <c r="AK23" s="1058"/>
      <c r="AL23" s="1059"/>
      <c r="AM23" s="1059"/>
      <c r="AN23" s="1059"/>
      <c r="AO23" s="1059"/>
      <c r="AP23" s="1048">
        <f>SUM(AP7:AT22)</f>
        <v>81813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392</v>
      </c>
      <c r="C28" s="1035"/>
      <c r="D28" s="1035"/>
      <c r="E28" s="1035"/>
      <c r="F28" s="1035"/>
      <c r="G28" s="1035"/>
      <c r="H28" s="1035"/>
      <c r="I28" s="1035"/>
      <c r="J28" s="1035"/>
      <c r="K28" s="1035"/>
      <c r="L28" s="1035"/>
      <c r="M28" s="1035"/>
      <c r="N28" s="1035"/>
      <c r="O28" s="1035"/>
      <c r="P28" s="1036"/>
      <c r="Q28" s="1037">
        <v>29518</v>
      </c>
      <c r="R28" s="1038"/>
      <c r="S28" s="1038"/>
      <c r="T28" s="1038"/>
      <c r="U28" s="1038"/>
      <c r="V28" s="1038">
        <v>28591</v>
      </c>
      <c r="W28" s="1038"/>
      <c r="X28" s="1038"/>
      <c r="Y28" s="1038"/>
      <c r="Z28" s="1038"/>
      <c r="AA28" s="1038">
        <f>Q28-V28</f>
        <v>927</v>
      </c>
      <c r="AB28" s="1038"/>
      <c r="AC28" s="1038"/>
      <c r="AD28" s="1038"/>
      <c r="AE28" s="1039"/>
      <c r="AF28" s="1040">
        <v>927</v>
      </c>
      <c r="AG28" s="1038"/>
      <c r="AH28" s="1038"/>
      <c r="AI28" s="1038"/>
      <c r="AJ28" s="1041"/>
      <c r="AK28" s="1029">
        <v>2825</v>
      </c>
      <c r="AL28" s="1030"/>
      <c r="AM28" s="1030"/>
      <c r="AN28" s="1030"/>
      <c r="AO28" s="1030"/>
      <c r="AP28" s="1030" t="s">
        <v>491</v>
      </c>
      <c r="AQ28" s="1030"/>
      <c r="AR28" s="1030"/>
      <c r="AS28" s="1030"/>
      <c r="AT28" s="1030"/>
      <c r="AU28" s="1030" t="s">
        <v>491</v>
      </c>
      <c r="AV28" s="1030"/>
      <c r="AW28" s="1030"/>
      <c r="AX28" s="1030"/>
      <c r="AY28" s="1030"/>
      <c r="AZ28" s="1031" t="s">
        <v>491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393</v>
      </c>
      <c r="C29" s="1018"/>
      <c r="D29" s="1018"/>
      <c r="E29" s="1018"/>
      <c r="F29" s="1018"/>
      <c r="G29" s="1018"/>
      <c r="H29" s="1018"/>
      <c r="I29" s="1018"/>
      <c r="J29" s="1018"/>
      <c r="K29" s="1018"/>
      <c r="L29" s="1018"/>
      <c r="M29" s="1018"/>
      <c r="N29" s="1018"/>
      <c r="O29" s="1018"/>
      <c r="P29" s="1019"/>
      <c r="Q29" s="1025">
        <v>5350</v>
      </c>
      <c r="R29" s="1026"/>
      <c r="S29" s="1026"/>
      <c r="T29" s="1026"/>
      <c r="U29" s="1026"/>
      <c r="V29" s="1026">
        <v>5302</v>
      </c>
      <c r="W29" s="1026"/>
      <c r="X29" s="1026"/>
      <c r="Y29" s="1026"/>
      <c r="Z29" s="1026"/>
      <c r="AA29" s="1026">
        <f t="shared" ref="AA29:AA33" si="1">Q29-V29</f>
        <v>48</v>
      </c>
      <c r="AB29" s="1026"/>
      <c r="AC29" s="1026"/>
      <c r="AD29" s="1026"/>
      <c r="AE29" s="1027"/>
      <c r="AF29" s="1022">
        <v>48</v>
      </c>
      <c r="AG29" s="1023"/>
      <c r="AH29" s="1023"/>
      <c r="AI29" s="1023"/>
      <c r="AJ29" s="1024"/>
      <c r="AK29" s="967">
        <v>939</v>
      </c>
      <c r="AL29" s="958"/>
      <c r="AM29" s="958"/>
      <c r="AN29" s="958"/>
      <c r="AO29" s="958"/>
      <c r="AP29" s="958" t="s">
        <v>491</v>
      </c>
      <c r="AQ29" s="958"/>
      <c r="AR29" s="958"/>
      <c r="AS29" s="958"/>
      <c r="AT29" s="958"/>
      <c r="AU29" s="958" t="s">
        <v>491</v>
      </c>
      <c r="AV29" s="958"/>
      <c r="AW29" s="958"/>
      <c r="AX29" s="958"/>
      <c r="AY29" s="958"/>
      <c r="AZ29" s="1028" t="s">
        <v>491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394</v>
      </c>
      <c r="C30" s="1018"/>
      <c r="D30" s="1018"/>
      <c r="E30" s="1018"/>
      <c r="F30" s="1018"/>
      <c r="G30" s="1018"/>
      <c r="H30" s="1018"/>
      <c r="I30" s="1018"/>
      <c r="J30" s="1018"/>
      <c r="K30" s="1018"/>
      <c r="L30" s="1018"/>
      <c r="M30" s="1018"/>
      <c r="N30" s="1018"/>
      <c r="O30" s="1018"/>
      <c r="P30" s="1019"/>
      <c r="Q30" s="1025">
        <v>27400</v>
      </c>
      <c r="R30" s="1026"/>
      <c r="S30" s="1026"/>
      <c r="T30" s="1026"/>
      <c r="U30" s="1026"/>
      <c r="V30" s="1026">
        <v>26090</v>
      </c>
      <c r="W30" s="1026"/>
      <c r="X30" s="1026"/>
      <c r="Y30" s="1026"/>
      <c r="Z30" s="1026"/>
      <c r="AA30" s="1026">
        <f t="shared" si="1"/>
        <v>1310</v>
      </c>
      <c r="AB30" s="1026"/>
      <c r="AC30" s="1026"/>
      <c r="AD30" s="1026"/>
      <c r="AE30" s="1027"/>
      <c r="AF30" s="1022">
        <v>1310</v>
      </c>
      <c r="AG30" s="1023"/>
      <c r="AH30" s="1023"/>
      <c r="AI30" s="1023"/>
      <c r="AJ30" s="1024"/>
      <c r="AK30" s="967">
        <v>4290</v>
      </c>
      <c r="AL30" s="958"/>
      <c r="AM30" s="958"/>
      <c r="AN30" s="958"/>
      <c r="AO30" s="958"/>
      <c r="AP30" s="958" t="s">
        <v>491</v>
      </c>
      <c r="AQ30" s="958"/>
      <c r="AR30" s="958"/>
      <c r="AS30" s="958"/>
      <c r="AT30" s="958"/>
      <c r="AU30" s="958" t="s">
        <v>491</v>
      </c>
      <c r="AV30" s="958"/>
      <c r="AW30" s="958"/>
      <c r="AX30" s="958"/>
      <c r="AY30" s="958"/>
      <c r="AZ30" s="1028" t="s">
        <v>491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143</v>
      </c>
      <c r="C31" s="1018"/>
      <c r="D31" s="1018"/>
      <c r="E31" s="1018"/>
      <c r="F31" s="1018"/>
      <c r="G31" s="1018"/>
      <c r="H31" s="1018"/>
      <c r="I31" s="1018"/>
      <c r="J31" s="1018"/>
      <c r="K31" s="1018"/>
      <c r="L31" s="1018"/>
      <c r="M31" s="1018"/>
      <c r="N31" s="1018"/>
      <c r="O31" s="1018"/>
      <c r="P31" s="1019"/>
      <c r="Q31" s="1025">
        <v>11491</v>
      </c>
      <c r="R31" s="1026"/>
      <c r="S31" s="1026"/>
      <c r="T31" s="1026"/>
      <c r="U31" s="1026"/>
      <c r="V31" s="1026">
        <v>12772</v>
      </c>
      <c r="W31" s="1026"/>
      <c r="X31" s="1026"/>
      <c r="Y31" s="1026"/>
      <c r="Z31" s="1026"/>
      <c r="AA31" s="1026">
        <f t="shared" si="1"/>
        <v>-1281</v>
      </c>
      <c r="AB31" s="1026"/>
      <c r="AC31" s="1026"/>
      <c r="AD31" s="1026"/>
      <c r="AE31" s="1027"/>
      <c r="AF31" s="1022">
        <v>-537</v>
      </c>
      <c r="AG31" s="1023"/>
      <c r="AH31" s="1023"/>
      <c r="AI31" s="1023"/>
      <c r="AJ31" s="1024"/>
      <c r="AK31" s="967">
        <v>1800</v>
      </c>
      <c r="AL31" s="958"/>
      <c r="AM31" s="958"/>
      <c r="AN31" s="958"/>
      <c r="AO31" s="958"/>
      <c r="AP31" s="958">
        <v>2041</v>
      </c>
      <c r="AQ31" s="958"/>
      <c r="AR31" s="958"/>
      <c r="AS31" s="958"/>
      <c r="AT31" s="958"/>
      <c r="AU31" s="958">
        <v>1266</v>
      </c>
      <c r="AV31" s="958"/>
      <c r="AW31" s="958"/>
      <c r="AX31" s="958"/>
      <c r="AY31" s="958"/>
      <c r="AZ31" s="1028" t="s">
        <v>491</v>
      </c>
      <c r="BA31" s="1028"/>
      <c r="BB31" s="1028"/>
      <c r="BC31" s="1028"/>
      <c r="BD31" s="1028"/>
      <c r="BE31" s="959" t="s">
        <v>395</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396</v>
      </c>
      <c r="C32" s="1018"/>
      <c r="D32" s="1018"/>
      <c r="E32" s="1018"/>
      <c r="F32" s="1018"/>
      <c r="G32" s="1018"/>
      <c r="H32" s="1018"/>
      <c r="I32" s="1018"/>
      <c r="J32" s="1018"/>
      <c r="K32" s="1018"/>
      <c r="L32" s="1018"/>
      <c r="M32" s="1018"/>
      <c r="N32" s="1018"/>
      <c r="O32" s="1018"/>
      <c r="P32" s="1019"/>
      <c r="Q32" s="1025">
        <v>6328</v>
      </c>
      <c r="R32" s="1026"/>
      <c r="S32" s="1026"/>
      <c r="T32" s="1026"/>
      <c r="U32" s="1026"/>
      <c r="V32" s="1026">
        <v>5628</v>
      </c>
      <c r="W32" s="1026"/>
      <c r="X32" s="1026"/>
      <c r="Y32" s="1026"/>
      <c r="Z32" s="1026"/>
      <c r="AA32" s="1026">
        <f t="shared" si="1"/>
        <v>700</v>
      </c>
      <c r="AB32" s="1026"/>
      <c r="AC32" s="1026"/>
      <c r="AD32" s="1026"/>
      <c r="AE32" s="1027"/>
      <c r="AF32" s="1022">
        <v>1742</v>
      </c>
      <c r="AG32" s="1023"/>
      <c r="AH32" s="1023"/>
      <c r="AI32" s="1023"/>
      <c r="AJ32" s="1024"/>
      <c r="AK32" s="967">
        <v>1769</v>
      </c>
      <c r="AL32" s="958"/>
      <c r="AM32" s="958"/>
      <c r="AN32" s="958"/>
      <c r="AO32" s="958"/>
      <c r="AP32" s="958">
        <v>18794</v>
      </c>
      <c r="AQ32" s="958"/>
      <c r="AR32" s="958"/>
      <c r="AS32" s="958"/>
      <c r="AT32" s="958"/>
      <c r="AU32" s="958">
        <v>11690</v>
      </c>
      <c r="AV32" s="958"/>
      <c r="AW32" s="958"/>
      <c r="AX32" s="958"/>
      <c r="AY32" s="958"/>
      <c r="AZ32" s="1028" t="s">
        <v>491</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397</v>
      </c>
      <c r="C33" s="1018"/>
      <c r="D33" s="1018"/>
      <c r="E33" s="1018"/>
      <c r="F33" s="1018"/>
      <c r="G33" s="1018"/>
      <c r="H33" s="1018"/>
      <c r="I33" s="1018"/>
      <c r="J33" s="1018"/>
      <c r="K33" s="1018"/>
      <c r="L33" s="1018"/>
      <c r="M33" s="1018"/>
      <c r="N33" s="1018"/>
      <c r="O33" s="1018"/>
      <c r="P33" s="1019"/>
      <c r="Q33" s="1025">
        <v>160</v>
      </c>
      <c r="R33" s="1026"/>
      <c r="S33" s="1026"/>
      <c r="T33" s="1026"/>
      <c r="U33" s="1026"/>
      <c r="V33" s="1026">
        <v>25</v>
      </c>
      <c r="W33" s="1026"/>
      <c r="X33" s="1026"/>
      <c r="Y33" s="1026"/>
      <c r="Z33" s="1026"/>
      <c r="AA33" s="1026">
        <f t="shared" si="1"/>
        <v>135</v>
      </c>
      <c r="AB33" s="1026"/>
      <c r="AC33" s="1026"/>
      <c r="AD33" s="1026"/>
      <c r="AE33" s="1027"/>
      <c r="AF33" s="1022">
        <v>135</v>
      </c>
      <c r="AG33" s="1023"/>
      <c r="AH33" s="1023"/>
      <c r="AI33" s="1023"/>
      <c r="AJ33" s="1024"/>
      <c r="AK33" s="967">
        <v>16</v>
      </c>
      <c r="AL33" s="958"/>
      <c r="AM33" s="958"/>
      <c r="AN33" s="958"/>
      <c r="AO33" s="958"/>
      <c r="AP33" s="958">
        <v>6</v>
      </c>
      <c r="AQ33" s="958"/>
      <c r="AR33" s="958"/>
      <c r="AS33" s="958"/>
      <c r="AT33" s="958"/>
      <c r="AU33" s="958">
        <v>6</v>
      </c>
      <c r="AV33" s="958"/>
      <c r="AW33" s="958"/>
      <c r="AX33" s="958"/>
      <c r="AY33" s="958"/>
      <c r="AZ33" s="1028" t="s">
        <v>491</v>
      </c>
      <c r="BA33" s="1028"/>
      <c r="BB33" s="1028"/>
      <c r="BC33" s="1028"/>
      <c r="BD33" s="1028"/>
      <c r="BE33" s="959" t="s">
        <v>398</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380</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3625</v>
      </c>
      <c r="AG63" s="946"/>
      <c r="AH63" s="946"/>
      <c r="AI63" s="946"/>
      <c r="AJ63" s="1009"/>
      <c r="AK63" s="1010"/>
      <c r="AL63" s="950"/>
      <c r="AM63" s="950"/>
      <c r="AN63" s="950"/>
      <c r="AO63" s="950"/>
      <c r="AP63" s="946">
        <v>20841</v>
      </c>
      <c r="AQ63" s="946"/>
      <c r="AR63" s="946"/>
      <c r="AS63" s="946"/>
      <c r="AT63" s="946"/>
      <c r="AU63" s="946">
        <v>12962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403</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559</v>
      </c>
      <c r="C68" s="973"/>
      <c r="D68" s="973"/>
      <c r="E68" s="973"/>
      <c r="F68" s="973"/>
      <c r="G68" s="973"/>
      <c r="H68" s="973"/>
      <c r="I68" s="973"/>
      <c r="J68" s="973"/>
      <c r="K68" s="973"/>
      <c r="L68" s="973"/>
      <c r="M68" s="973"/>
      <c r="N68" s="973"/>
      <c r="O68" s="973"/>
      <c r="P68" s="974"/>
      <c r="Q68" s="975">
        <v>8065</v>
      </c>
      <c r="R68" s="969"/>
      <c r="S68" s="969"/>
      <c r="T68" s="969"/>
      <c r="U68" s="969"/>
      <c r="V68" s="969">
        <v>7788</v>
      </c>
      <c r="W68" s="969"/>
      <c r="X68" s="969"/>
      <c r="Y68" s="969"/>
      <c r="Z68" s="969"/>
      <c r="AA68" s="969">
        <v>277</v>
      </c>
      <c r="AB68" s="969"/>
      <c r="AC68" s="969"/>
      <c r="AD68" s="969"/>
      <c r="AE68" s="969"/>
      <c r="AF68" s="969">
        <v>277</v>
      </c>
      <c r="AG68" s="969"/>
      <c r="AH68" s="969"/>
      <c r="AI68" s="969"/>
      <c r="AJ68" s="969"/>
      <c r="AK68" s="969">
        <v>0</v>
      </c>
      <c r="AL68" s="969"/>
      <c r="AM68" s="969"/>
      <c r="AN68" s="969"/>
      <c r="AO68" s="969"/>
      <c r="AP68" s="969">
        <v>6809</v>
      </c>
      <c r="AQ68" s="969"/>
      <c r="AR68" s="969"/>
      <c r="AS68" s="969"/>
      <c r="AT68" s="969"/>
      <c r="AU68" s="969">
        <v>1792</v>
      </c>
      <c r="AV68" s="969"/>
      <c r="AW68" s="969"/>
      <c r="AX68" s="969"/>
      <c r="AY68" s="969"/>
      <c r="AZ68" s="970" t="s">
        <v>565</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560</v>
      </c>
      <c r="C69" s="962"/>
      <c r="D69" s="962"/>
      <c r="E69" s="962"/>
      <c r="F69" s="962"/>
      <c r="G69" s="962"/>
      <c r="H69" s="962"/>
      <c r="I69" s="962"/>
      <c r="J69" s="962"/>
      <c r="K69" s="962"/>
      <c r="L69" s="962"/>
      <c r="M69" s="962"/>
      <c r="N69" s="962"/>
      <c r="O69" s="962"/>
      <c r="P69" s="963"/>
      <c r="Q69" s="964">
        <v>7360</v>
      </c>
      <c r="R69" s="958"/>
      <c r="S69" s="958"/>
      <c r="T69" s="958"/>
      <c r="U69" s="958"/>
      <c r="V69" s="958">
        <v>6463</v>
      </c>
      <c r="W69" s="958"/>
      <c r="X69" s="958"/>
      <c r="Y69" s="958"/>
      <c r="Z69" s="958"/>
      <c r="AA69" s="958">
        <v>897</v>
      </c>
      <c r="AB69" s="958"/>
      <c r="AC69" s="958"/>
      <c r="AD69" s="958"/>
      <c r="AE69" s="958"/>
      <c r="AF69" s="958">
        <v>7053</v>
      </c>
      <c r="AG69" s="958"/>
      <c r="AH69" s="958"/>
      <c r="AI69" s="958"/>
      <c r="AJ69" s="958"/>
      <c r="AK69" s="958">
        <v>64</v>
      </c>
      <c r="AL69" s="958"/>
      <c r="AM69" s="958"/>
      <c r="AN69" s="958"/>
      <c r="AO69" s="958"/>
      <c r="AP69" s="958">
        <v>8029</v>
      </c>
      <c r="AQ69" s="958"/>
      <c r="AR69" s="958"/>
      <c r="AS69" s="958"/>
      <c r="AT69" s="958"/>
      <c r="AU69" s="958">
        <v>8</v>
      </c>
      <c r="AV69" s="958"/>
      <c r="AW69" s="958"/>
      <c r="AX69" s="958"/>
      <c r="AY69" s="958"/>
      <c r="AZ69" s="959" t="s">
        <v>566</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561</v>
      </c>
      <c r="C70" s="962"/>
      <c r="D70" s="962"/>
      <c r="E70" s="962"/>
      <c r="F70" s="962"/>
      <c r="G70" s="962"/>
      <c r="H70" s="962"/>
      <c r="I70" s="962"/>
      <c r="J70" s="962"/>
      <c r="K70" s="962"/>
      <c r="L70" s="962"/>
      <c r="M70" s="962"/>
      <c r="N70" s="962"/>
      <c r="O70" s="962"/>
      <c r="P70" s="963"/>
      <c r="Q70" s="964">
        <v>50305</v>
      </c>
      <c r="R70" s="958"/>
      <c r="S70" s="958"/>
      <c r="T70" s="958"/>
      <c r="U70" s="958"/>
      <c r="V70" s="958">
        <v>47941</v>
      </c>
      <c r="W70" s="958"/>
      <c r="X70" s="958"/>
      <c r="Y70" s="958"/>
      <c r="Z70" s="958"/>
      <c r="AA70" s="958">
        <v>2364</v>
      </c>
      <c r="AB70" s="958"/>
      <c r="AC70" s="958"/>
      <c r="AD70" s="958"/>
      <c r="AE70" s="958"/>
      <c r="AF70" s="958">
        <v>9591</v>
      </c>
      <c r="AG70" s="958"/>
      <c r="AH70" s="958"/>
      <c r="AI70" s="958"/>
      <c r="AJ70" s="958"/>
      <c r="AK70" s="958" t="s">
        <v>491</v>
      </c>
      <c r="AL70" s="958"/>
      <c r="AM70" s="958"/>
      <c r="AN70" s="958"/>
      <c r="AO70" s="958"/>
      <c r="AP70" s="958" t="s">
        <v>491</v>
      </c>
      <c r="AQ70" s="958"/>
      <c r="AR70" s="958"/>
      <c r="AS70" s="958"/>
      <c r="AT70" s="958"/>
      <c r="AU70" s="958" t="s">
        <v>491</v>
      </c>
      <c r="AV70" s="958"/>
      <c r="AW70" s="958"/>
      <c r="AX70" s="958"/>
      <c r="AY70" s="958"/>
      <c r="AZ70" s="959" t="s">
        <v>567</v>
      </c>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562</v>
      </c>
      <c r="C71" s="962"/>
      <c r="D71" s="962"/>
      <c r="E71" s="962"/>
      <c r="F71" s="962"/>
      <c r="G71" s="962"/>
      <c r="H71" s="962"/>
      <c r="I71" s="962"/>
      <c r="J71" s="962"/>
      <c r="K71" s="962"/>
      <c r="L71" s="962"/>
      <c r="M71" s="962"/>
      <c r="N71" s="962"/>
      <c r="O71" s="962"/>
      <c r="P71" s="963"/>
      <c r="Q71" s="964">
        <v>2263</v>
      </c>
      <c r="R71" s="958"/>
      <c r="S71" s="958"/>
      <c r="T71" s="958"/>
      <c r="U71" s="958"/>
      <c r="V71" s="958">
        <v>2225</v>
      </c>
      <c r="W71" s="958"/>
      <c r="X71" s="958"/>
      <c r="Y71" s="958"/>
      <c r="Z71" s="958"/>
      <c r="AA71" s="958">
        <v>38</v>
      </c>
      <c r="AB71" s="958"/>
      <c r="AC71" s="958"/>
      <c r="AD71" s="958"/>
      <c r="AE71" s="958"/>
      <c r="AF71" s="958">
        <v>38</v>
      </c>
      <c r="AG71" s="958"/>
      <c r="AH71" s="958"/>
      <c r="AI71" s="958"/>
      <c r="AJ71" s="958"/>
      <c r="AK71" s="958" t="s">
        <v>491</v>
      </c>
      <c r="AL71" s="958"/>
      <c r="AM71" s="958"/>
      <c r="AN71" s="958"/>
      <c r="AO71" s="958"/>
      <c r="AP71" s="958" t="s">
        <v>491</v>
      </c>
      <c r="AQ71" s="958"/>
      <c r="AR71" s="958"/>
      <c r="AS71" s="958"/>
      <c r="AT71" s="958"/>
      <c r="AU71" s="958" t="s">
        <v>491</v>
      </c>
      <c r="AV71" s="958"/>
      <c r="AW71" s="958"/>
      <c r="AX71" s="958"/>
      <c r="AY71" s="958"/>
      <c r="AZ71" s="959" t="s">
        <v>568</v>
      </c>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562</v>
      </c>
      <c r="C72" s="962"/>
      <c r="D72" s="962"/>
      <c r="E72" s="962"/>
      <c r="F72" s="962"/>
      <c r="G72" s="962"/>
      <c r="H72" s="962"/>
      <c r="I72" s="962"/>
      <c r="J72" s="962"/>
      <c r="K72" s="962"/>
      <c r="L72" s="962"/>
      <c r="M72" s="962"/>
      <c r="N72" s="962"/>
      <c r="O72" s="962"/>
      <c r="P72" s="963"/>
      <c r="Q72" s="964">
        <v>924950</v>
      </c>
      <c r="R72" s="958"/>
      <c r="S72" s="958"/>
      <c r="T72" s="958"/>
      <c r="U72" s="958"/>
      <c r="V72" s="958">
        <v>909345</v>
      </c>
      <c r="W72" s="958"/>
      <c r="X72" s="958"/>
      <c r="Y72" s="958"/>
      <c r="Z72" s="958"/>
      <c r="AA72" s="958">
        <v>15606</v>
      </c>
      <c r="AB72" s="958"/>
      <c r="AC72" s="958"/>
      <c r="AD72" s="958"/>
      <c r="AE72" s="958"/>
      <c r="AF72" s="958">
        <v>15606</v>
      </c>
      <c r="AG72" s="958"/>
      <c r="AH72" s="958"/>
      <c r="AI72" s="958"/>
      <c r="AJ72" s="958"/>
      <c r="AK72" s="958">
        <v>9690</v>
      </c>
      <c r="AL72" s="958"/>
      <c r="AM72" s="958"/>
      <c r="AN72" s="958"/>
      <c r="AO72" s="958"/>
      <c r="AP72" s="958" t="s">
        <v>491</v>
      </c>
      <c r="AQ72" s="958"/>
      <c r="AR72" s="958"/>
      <c r="AS72" s="958"/>
      <c r="AT72" s="958"/>
      <c r="AU72" s="958" t="s">
        <v>491</v>
      </c>
      <c r="AV72" s="958"/>
      <c r="AW72" s="958"/>
      <c r="AX72" s="958"/>
      <c r="AY72" s="958"/>
      <c r="AZ72" s="959" t="s">
        <v>569</v>
      </c>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563</v>
      </c>
      <c r="C73" s="962"/>
      <c r="D73" s="962"/>
      <c r="E73" s="962"/>
      <c r="F73" s="962"/>
      <c r="G73" s="962"/>
      <c r="H73" s="962"/>
      <c r="I73" s="962"/>
      <c r="J73" s="962"/>
      <c r="K73" s="962"/>
      <c r="L73" s="962"/>
      <c r="M73" s="962"/>
      <c r="N73" s="962"/>
      <c r="O73" s="962"/>
      <c r="P73" s="963"/>
      <c r="Q73" s="964">
        <v>22583</v>
      </c>
      <c r="R73" s="958"/>
      <c r="S73" s="958"/>
      <c r="T73" s="958"/>
      <c r="U73" s="958"/>
      <c r="V73" s="958">
        <v>21732</v>
      </c>
      <c r="W73" s="958"/>
      <c r="X73" s="958"/>
      <c r="Y73" s="958"/>
      <c r="Z73" s="958"/>
      <c r="AA73" s="958">
        <v>851</v>
      </c>
      <c r="AB73" s="958"/>
      <c r="AC73" s="958"/>
      <c r="AD73" s="958"/>
      <c r="AE73" s="958"/>
      <c r="AF73" s="958">
        <v>851</v>
      </c>
      <c r="AG73" s="958"/>
      <c r="AH73" s="958"/>
      <c r="AI73" s="958"/>
      <c r="AJ73" s="958"/>
      <c r="AK73" s="958">
        <v>21</v>
      </c>
      <c r="AL73" s="958"/>
      <c r="AM73" s="958"/>
      <c r="AN73" s="958"/>
      <c r="AO73" s="958"/>
      <c r="AP73" s="958" t="s">
        <v>491</v>
      </c>
      <c r="AQ73" s="958"/>
      <c r="AR73" s="958"/>
      <c r="AS73" s="958"/>
      <c r="AT73" s="958"/>
      <c r="AU73" s="958" t="s">
        <v>491</v>
      </c>
      <c r="AV73" s="958"/>
      <c r="AW73" s="958"/>
      <c r="AX73" s="958"/>
      <c r="AY73" s="958"/>
      <c r="AZ73" s="959" t="s">
        <v>568</v>
      </c>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563</v>
      </c>
      <c r="C74" s="962"/>
      <c r="D74" s="962"/>
      <c r="E74" s="962"/>
      <c r="F74" s="962"/>
      <c r="G74" s="962"/>
      <c r="H74" s="962"/>
      <c r="I74" s="962"/>
      <c r="J74" s="962"/>
      <c r="K74" s="962"/>
      <c r="L74" s="962"/>
      <c r="M74" s="962"/>
      <c r="N74" s="962"/>
      <c r="O74" s="962"/>
      <c r="P74" s="963"/>
      <c r="Q74" s="964">
        <v>138</v>
      </c>
      <c r="R74" s="958"/>
      <c r="S74" s="958"/>
      <c r="T74" s="958"/>
      <c r="U74" s="958"/>
      <c r="V74" s="958">
        <v>94</v>
      </c>
      <c r="W74" s="958"/>
      <c r="X74" s="958"/>
      <c r="Y74" s="958"/>
      <c r="Z74" s="958"/>
      <c r="AA74" s="958">
        <v>44</v>
      </c>
      <c r="AB74" s="958"/>
      <c r="AC74" s="958"/>
      <c r="AD74" s="958"/>
      <c r="AE74" s="958"/>
      <c r="AF74" s="958">
        <v>44</v>
      </c>
      <c r="AG74" s="958"/>
      <c r="AH74" s="958"/>
      <c r="AI74" s="958"/>
      <c r="AJ74" s="958"/>
      <c r="AK74" s="958" t="s">
        <v>491</v>
      </c>
      <c r="AL74" s="958"/>
      <c r="AM74" s="958"/>
      <c r="AN74" s="958"/>
      <c r="AO74" s="958"/>
      <c r="AP74" s="958" t="s">
        <v>491</v>
      </c>
      <c r="AQ74" s="958"/>
      <c r="AR74" s="958"/>
      <c r="AS74" s="958"/>
      <c r="AT74" s="958"/>
      <c r="AU74" s="958" t="s">
        <v>491</v>
      </c>
      <c r="AV74" s="958"/>
      <c r="AW74" s="958"/>
      <c r="AX74" s="958"/>
      <c r="AY74" s="958"/>
      <c r="AZ74" s="959" t="s">
        <v>570</v>
      </c>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564</v>
      </c>
      <c r="C75" s="962"/>
      <c r="D75" s="962"/>
      <c r="E75" s="962"/>
      <c r="F75" s="962"/>
      <c r="G75" s="962"/>
      <c r="H75" s="962"/>
      <c r="I75" s="962"/>
      <c r="J75" s="962"/>
      <c r="K75" s="962"/>
      <c r="L75" s="962"/>
      <c r="M75" s="962"/>
      <c r="N75" s="962"/>
      <c r="O75" s="962"/>
      <c r="P75" s="963"/>
      <c r="Q75" s="965">
        <v>308</v>
      </c>
      <c r="R75" s="966"/>
      <c r="S75" s="966"/>
      <c r="T75" s="966"/>
      <c r="U75" s="967"/>
      <c r="V75" s="968">
        <v>290</v>
      </c>
      <c r="W75" s="966"/>
      <c r="X75" s="966"/>
      <c r="Y75" s="966"/>
      <c r="Z75" s="967"/>
      <c r="AA75" s="968">
        <v>18</v>
      </c>
      <c r="AB75" s="966"/>
      <c r="AC75" s="966"/>
      <c r="AD75" s="966"/>
      <c r="AE75" s="967"/>
      <c r="AF75" s="968">
        <v>18</v>
      </c>
      <c r="AG75" s="966"/>
      <c r="AH75" s="966"/>
      <c r="AI75" s="966"/>
      <c r="AJ75" s="967"/>
      <c r="AK75" s="968">
        <v>7</v>
      </c>
      <c r="AL75" s="966"/>
      <c r="AM75" s="966"/>
      <c r="AN75" s="966"/>
      <c r="AO75" s="967"/>
      <c r="AP75" s="968" t="s">
        <v>491</v>
      </c>
      <c r="AQ75" s="966"/>
      <c r="AR75" s="966"/>
      <c r="AS75" s="966"/>
      <c r="AT75" s="967"/>
      <c r="AU75" s="968" t="s">
        <v>491</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380</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33478</v>
      </c>
      <c r="AG88" s="946"/>
      <c r="AH88" s="946"/>
      <c r="AI88" s="946"/>
      <c r="AJ88" s="946"/>
      <c r="AK88" s="950"/>
      <c r="AL88" s="950"/>
      <c r="AM88" s="950"/>
      <c r="AN88" s="950"/>
      <c r="AO88" s="950"/>
      <c r="AP88" s="946">
        <v>14838</v>
      </c>
      <c r="AQ88" s="946"/>
      <c r="AR88" s="946"/>
      <c r="AS88" s="946"/>
      <c r="AT88" s="946"/>
      <c r="AU88" s="946">
        <v>1800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181</v>
      </c>
      <c r="CS102" s="940"/>
      <c r="CT102" s="940"/>
      <c r="CU102" s="940"/>
      <c r="CV102" s="941"/>
      <c r="CW102" s="939" t="s">
        <v>572</v>
      </c>
      <c r="CX102" s="940"/>
      <c r="CY102" s="940"/>
      <c r="CZ102" s="940"/>
      <c r="DA102" s="941"/>
      <c r="DB102" s="939">
        <f t="shared" ref="DB102" si="2">SUM(DB7:DF88)</f>
        <v>19</v>
      </c>
      <c r="DC102" s="940"/>
      <c r="DD102" s="940"/>
      <c r="DE102" s="940"/>
      <c r="DF102" s="941"/>
      <c r="DG102" s="939">
        <f t="shared" ref="DG102" si="3">SUM(DG7:DK88)</f>
        <v>4256</v>
      </c>
      <c r="DH102" s="940"/>
      <c r="DI102" s="940"/>
      <c r="DJ102" s="940"/>
      <c r="DK102" s="941"/>
      <c r="DL102" s="939" t="s">
        <v>572</v>
      </c>
      <c r="DM102" s="940"/>
      <c r="DN102" s="940"/>
      <c r="DO102" s="940"/>
      <c r="DP102" s="941"/>
      <c r="DQ102" s="939">
        <f t="shared" ref="DQ102" si="4">SUM(DQ7:DU88)</f>
        <v>4175</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295</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295</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295</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8465028</v>
      </c>
      <c r="AB110" s="876"/>
      <c r="AC110" s="876"/>
      <c r="AD110" s="876"/>
      <c r="AE110" s="877"/>
      <c r="AF110" s="878">
        <v>8748522</v>
      </c>
      <c r="AG110" s="876"/>
      <c r="AH110" s="876"/>
      <c r="AI110" s="876"/>
      <c r="AJ110" s="877"/>
      <c r="AK110" s="878">
        <v>8549570</v>
      </c>
      <c r="AL110" s="876"/>
      <c r="AM110" s="876"/>
      <c r="AN110" s="876"/>
      <c r="AO110" s="877"/>
      <c r="AP110" s="879">
        <v>13.7</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82637045</v>
      </c>
      <c r="BR110" s="829"/>
      <c r="BS110" s="829"/>
      <c r="BT110" s="829"/>
      <c r="BU110" s="829"/>
      <c r="BV110" s="829">
        <v>81072109</v>
      </c>
      <c r="BW110" s="829"/>
      <c r="BX110" s="829"/>
      <c r="BY110" s="829"/>
      <c r="BZ110" s="829"/>
      <c r="CA110" s="829">
        <v>81812575</v>
      </c>
      <c r="CB110" s="829"/>
      <c r="CC110" s="829"/>
      <c r="CD110" s="829"/>
      <c r="CE110" s="829"/>
      <c r="CF110" s="853">
        <v>130.80000000000001</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1064830</v>
      </c>
      <c r="DH110" s="829"/>
      <c r="DI110" s="829"/>
      <c r="DJ110" s="829"/>
      <c r="DK110" s="829"/>
      <c r="DL110" s="829">
        <v>771089</v>
      </c>
      <c r="DM110" s="829"/>
      <c r="DN110" s="829"/>
      <c r="DO110" s="829"/>
      <c r="DP110" s="829"/>
      <c r="DQ110" s="829">
        <v>477179</v>
      </c>
      <c r="DR110" s="829"/>
      <c r="DS110" s="829"/>
      <c r="DT110" s="829"/>
      <c r="DU110" s="829"/>
      <c r="DV110" s="830">
        <v>0.8</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1191144</v>
      </c>
      <c r="BR111" s="804"/>
      <c r="BS111" s="804"/>
      <c r="BT111" s="804"/>
      <c r="BU111" s="804"/>
      <c r="BV111" s="804">
        <v>893866</v>
      </c>
      <c r="BW111" s="804"/>
      <c r="BX111" s="804"/>
      <c r="BY111" s="804"/>
      <c r="BZ111" s="804"/>
      <c r="CA111" s="804">
        <v>594383</v>
      </c>
      <c r="CB111" s="804"/>
      <c r="CC111" s="804"/>
      <c r="CD111" s="804"/>
      <c r="CE111" s="804"/>
      <c r="CF111" s="862">
        <v>1</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15656331</v>
      </c>
      <c r="BR112" s="804"/>
      <c r="BS112" s="804"/>
      <c r="BT112" s="804"/>
      <c r="BU112" s="804"/>
      <c r="BV112" s="804">
        <v>14064982</v>
      </c>
      <c r="BW112" s="804"/>
      <c r="BX112" s="804"/>
      <c r="BY112" s="804"/>
      <c r="BZ112" s="804"/>
      <c r="CA112" s="804">
        <v>12961496</v>
      </c>
      <c r="CB112" s="804"/>
      <c r="CC112" s="804"/>
      <c r="CD112" s="804"/>
      <c r="CE112" s="804"/>
      <c r="CF112" s="862">
        <v>20.7</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2433539</v>
      </c>
      <c r="AB113" s="906"/>
      <c r="AC113" s="906"/>
      <c r="AD113" s="906"/>
      <c r="AE113" s="907"/>
      <c r="AF113" s="908">
        <v>2342923</v>
      </c>
      <c r="AG113" s="906"/>
      <c r="AH113" s="906"/>
      <c r="AI113" s="906"/>
      <c r="AJ113" s="907"/>
      <c r="AK113" s="908">
        <v>2195759</v>
      </c>
      <c r="AL113" s="906"/>
      <c r="AM113" s="906"/>
      <c r="AN113" s="906"/>
      <c r="AO113" s="907"/>
      <c r="AP113" s="909">
        <v>3.5</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2201485</v>
      </c>
      <c r="BR113" s="804"/>
      <c r="BS113" s="804"/>
      <c r="BT113" s="804"/>
      <c r="BU113" s="804"/>
      <c r="BV113" s="804">
        <v>2098497</v>
      </c>
      <c r="BW113" s="804"/>
      <c r="BX113" s="804"/>
      <c r="BY113" s="804"/>
      <c r="BZ113" s="804"/>
      <c r="CA113" s="804">
        <v>1800077</v>
      </c>
      <c r="CB113" s="804"/>
      <c r="CC113" s="804"/>
      <c r="CD113" s="804"/>
      <c r="CE113" s="804"/>
      <c r="CF113" s="862">
        <v>2.9</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283159</v>
      </c>
      <c r="AB114" s="767"/>
      <c r="AC114" s="767"/>
      <c r="AD114" s="767"/>
      <c r="AE114" s="768"/>
      <c r="AF114" s="769">
        <v>359854</v>
      </c>
      <c r="AG114" s="767"/>
      <c r="AH114" s="767"/>
      <c r="AI114" s="767"/>
      <c r="AJ114" s="768"/>
      <c r="AK114" s="769">
        <v>328748</v>
      </c>
      <c r="AL114" s="767"/>
      <c r="AM114" s="767"/>
      <c r="AN114" s="767"/>
      <c r="AO114" s="768"/>
      <c r="AP114" s="811">
        <v>0.5</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68577</v>
      </c>
      <c r="BR114" s="804"/>
      <c r="BS114" s="804"/>
      <c r="BT114" s="804"/>
      <c r="BU114" s="804"/>
      <c r="BV114" s="804">
        <v>689145</v>
      </c>
      <c r="BW114" s="804"/>
      <c r="BX114" s="804"/>
      <c r="BY114" s="804"/>
      <c r="BZ114" s="804"/>
      <c r="CA114" s="804" t="s">
        <v>122</v>
      </c>
      <c r="CB114" s="804"/>
      <c r="CC114" s="804"/>
      <c r="CD114" s="804"/>
      <c r="CE114" s="804"/>
      <c r="CF114" s="862" t="s">
        <v>122</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224140</v>
      </c>
      <c r="AB115" s="906"/>
      <c r="AC115" s="906"/>
      <c r="AD115" s="906"/>
      <c r="AE115" s="907"/>
      <c r="AF115" s="908">
        <v>224902</v>
      </c>
      <c r="AG115" s="906"/>
      <c r="AH115" s="906"/>
      <c r="AI115" s="906"/>
      <c r="AJ115" s="907"/>
      <c r="AK115" s="908">
        <v>225529</v>
      </c>
      <c r="AL115" s="906"/>
      <c r="AM115" s="906"/>
      <c r="AN115" s="906"/>
      <c r="AO115" s="907"/>
      <c r="AP115" s="909">
        <v>0.4</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4195699</v>
      </c>
      <c r="BR115" s="804"/>
      <c r="BS115" s="804"/>
      <c r="BT115" s="804"/>
      <c r="BU115" s="804"/>
      <c r="BV115" s="804">
        <v>4184947</v>
      </c>
      <c r="BW115" s="804"/>
      <c r="BX115" s="804"/>
      <c r="BY115" s="804"/>
      <c r="BZ115" s="804"/>
      <c r="CA115" s="804">
        <v>4175075</v>
      </c>
      <c r="CB115" s="804"/>
      <c r="CC115" s="804"/>
      <c r="CD115" s="804"/>
      <c r="CE115" s="804"/>
      <c r="CF115" s="862">
        <v>6.7</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1534</v>
      </c>
      <c r="AB116" s="767"/>
      <c r="AC116" s="767"/>
      <c r="AD116" s="767"/>
      <c r="AE116" s="768"/>
      <c r="AF116" s="769">
        <v>857</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11407400</v>
      </c>
      <c r="AB117" s="890"/>
      <c r="AC117" s="890"/>
      <c r="AD117" s="890"/>
      <c r="AE117" s="891"/>
      <c r="AF117" s="892">
        <v>11677058</v>
      </c>
      <c r="AG117" s="890"/>
      <c r="AH117" s="890"/>
      <c r="AI117" s="890"/>
      <c r="AJ117" s="891"/>
      <c r="AK117" s="892">
        <v>11299606</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v>120383</v>
      </c>
      <c r="DH117" s="767"/>
      <c r="DI117" s="767"/>
      <c r="DJ117" s="767"/>
      <c r="DK117" s="768"/>
      <c r="DL117" s="769">
        <v>113357</v>
      </c>
      <c r="DM117" s="767"/>
      <c r="DN117" s="767"/>
      <c r="DO117" s="767"/>
      <c r="DP117" s="768"/>
      <c r="DQ117" s="769">
        <v>106334</v>
      </c>
      <c r="DR117" s="767"/>
      <c r="DS117" s="767"/>
      <c r="DT117" s="767"/>
      <c r="DU117" s="768"/>
      <c r="DV117" s="811">
        <v>0.2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295</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220976</v>
      </c>
      <c r="AB119" s="876"/>
      <c r="AC119" s="876"/>
      <c r="AD119" s="876"/>
      <c r="AE119" s="877"/>
      <c r="AF119" s="878">
        <v>221099</v>
      </c>
      <c r="AG119" s="876"/>
      <c r="AH119" s="876"/>
      <c r="AI119" s="876"/>
      <c r="AJ119" s="877"/>
      <c r="AK119" s="878">
        <v>221224</v>
      </c>
      <c r="AL119" s="876"/>
      <c r="AM119" s="876"/>
      <c r="AN119" s="876"/>
      <c r="AO119" s="877"/>
      <c r="AP119" s="879">
        <v>0.4</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445</v>
      </c>
      <c r="BP119" s="865"/>
      <c r="BQ119" s="866">
        <v>105950281</v>
      </c>
      <c r="BR119" s="832"/>
      <c r="BS119" s="832"/>
      <c r="BT119" s="832"/>
      <c r="BU119" s="832"/>
      <c r="BV119" s="832">
        <v>103003546</v>
      </c>
      <c r="BW119" s="832"/>
      <c r="BX119" s="832"/>
      <c r="BY119" s="832"/>
      <c r="BZ119" s="832"/>
      <c r="CA119" s="832">
        <v>101343606</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5931</v>
      </c>
      <c r="DH119" s="751"/>
      <c r="DI119" s="751"/>
      <c r="DJ119" s="751"/>
      <c r="DK119" s="752"/>
      <c r="DL119" s="753">
        <v>9420</v>
      </c>
      <c r="DM119" s="751"/>
      <c r="DN119" s="751"/>
      <c r="DO119" s="751"/>
      <c r="DP119" s="752"/>
      <c r="DQ119" s="753">
        <v>10870</v>
      </c>
      <c r="DR119" s="751"/>
      <c r="DS119" s="751"/>
      <c r="DT119" s="751"/>
      <c r="DU119" s="752"/>
      <c r="DV119" s="835">
        <v>0</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18433291</v>
      </c>
      <c r="BR120" s="829"/>
      <c r="BS120" s="829"/>
      <c r="BT120" s="829"/>
      <c r="BU120" s="829"/>
      <c r="BV120" s="829">
        <v>18325858</v>
      </c>
      <c r="BW120" s="829"/>
      <c r="BX120" s="829"/>
      <c r="BY120" s="829"/>
      <c r="BZ120" s="829"/>
      <c r="CA120" s="829">
        <v>17884778</v>
      </c>
      <c r="CB120" s="829"/>
      <c r="CC120" s="829"/>
      <c r="CD120" s="829"/>
      <c r="CE120" s="829"/>
      <c r="CF120" s="853">
        <v>28.6</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13697237</v>
      </c>
      <c r="DH120" s="829"/>
      <c r="DI120" s="829"/>
      <c r="DJ120" s="829"/>
      <c r="DK120" s="829"/>
      <c r="DL120" s="829">
        <v>12604919</v>
      </c>
      <c r="DM120" s="829"/>
      <c r="DN120" s="829"/>
      <c r="DO120" s="829"/>
      <c r="DP120" s="829"/>
      <c r="DQ120" s="829">
        <v>11689570</v>
      </c>
      <c r="DR120" s="829"/>
      <c r="DS120" s="829"/>
      <c r="DT120" s="829"/>
      <c r="DU120" s="829"/>
      <c r="DV120" s="830">
        <v>18.7</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12983162</v>
      </c>
      <c r="BR121" s="804"/>
      <c r="BS121" s="804"/>
      <c r="BT121" s="804"/>
      <c r="BU121" s="804"/>
      <c r="BV121" s="804">
        <v>13930653</v>
      </c>
      <c r="BW121" s="804"/>
      <c r="BX121" s="804"/>
      <c r="BY121" s="804"/>
      <c r="BZ121" s="804"/>
      <c r="CA121" s="804">
        <v>15088656</v>
      </c>
      <c r="CB121" s="804"/>
      <c r="CC121" s="804"/>
      <c r="CD121" s="804"/>
      <c r="CE121" s="804"/>
      <c r="CF121" s="862">
        <v>24.1</v>
      </c>
      <c r="CG121" s="863"/>
      <c r="CH121" s="863"/>
      <c r="CI121" s="863"/>
      <c r="CJ121" s="863"/>
      <c r="CK121" s="856"/>
      <c r="CL121" s="842"/>
      <c r="CM121" s="842"/>
      <c r="CN121" s="842"/>
      <c r="CO121" s="843"/>
      <c r="CP121" s="822" t="s">
        <v>143</v>
      </c>
      <c r="CQ121" s="823"/>
      <c r="CR121" s="823"/>
      <c r="CS121" s="823"/>
      <c r="CT121" s="823"/>
      <c r="CU121" s="823"/>
      <c r="CV121" s="823"/>
      <c r="CW121" s="823"/>
      <c r="CX121" s="823"/>
      <c r="CY121" s="823"/>
      <c r="CZ121" s="823"/>
      <c r="DA121" s="823"/>
      <c r="DB121" s="823"/>
      <c r="DC121" s="823"/>
      <c r="DD121" s="823"/>
      <c r="DE121" s="823"/>
      <c r="DF121" s="824"/>
      <c r="DG121" s="803">
        <v>1826903</v>
      </c>
      <c r="DH121" s="804"/>
      <c r="DI121" s="804"/>
      <c r="DJ121" s="804"/>
      <c r="DK121" s="804"/>
      <c r="DL121" s="804">
        <v>1438966</v>
      </c>
      <c r="DM121" s="804"/>
      <c r="DN121" s="804"/>
      <c r="DO121" s="804"/>
      <c r="DP121" s="804"/>
      <c r="DQ121" s="804">
        <v>1265680</v>
      </c>
      <c r="DR121" s="804"/>
      <c r="DS121" s="804"/>
      <c r="DT121" s="804"/>
      <c r="DU121" s="804"/>
      <c r="DV121" s="781">
        <v>2</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73264381</v>
      </c>
      <c r="BR122" s="832"/>
      <c r="BS122" s="832"/>
      <c r="BT122" s="832"/>
      <c r="BU122" s="832"/>
      <c r="BV122" s="832">
        <v>70484729</v>
      </c>
      <c r="BW122" s="832"/>
      <c r="BX122" s="832"/>
      <c r="BY122" s="832"/>
      <c r="BZ122" s="832"/>
      <c r="CA122" s="832">
        <v>67550451</v>
      </c>
      <c r="CB122" s="832"/>
      <c r="CC122" s="832"/>
      <c r="CD122" s="832"/>
      <c r="CE122" s="832"/>
      <c r="CF122" s="833">
        <v>108</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35356</v>
      </c>
      <c r="DH122" s="804"/>
      <c r="DI122" s="804"/>
      <c r="DJ122" s="804"/>
      <c r="DK122" s="804"/>
      <c r="DL122" s="804">
        <v>21097</v>
      </c>
      <c r="DM122" s="804"/>
      <c r="DN122" s="804"/>
      <c r="DO122" s="804"/>
      <c r="DP122" s="804"/>
      <c r="DQ122" s="804">
        <v>6246</v>
      </c>
      <c r="DR122" s="804"/>
      <c r="DS122" s="804"/>
      <c r="DT122" s="804"/>
      <c r="DU122" s="804"/>
      <c r="DV122" s="781">
        <v>0</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453</v>
      </c>
      <c r="BP123" s="865"/>
      <c r="BQ123" s="819">
        <v>104680834</v>
      </c>
      <c r="BR123" s="820"/>
      <c r="BS123" s="820"/>
      <c r="BT123" s="820"/>
      <c r="BU123" s="820"/>
      <c r="BV123" s="820">
        <v>102741240</v>
      </c>
      <c r="BW123" s="820"/>
      <c r="BX123" s="820"/>
      <c r="BY123" s="820"/>
      <c r="BZ123" s="820"/>
      <c r="CA123" s="820">
        <v>100523885</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2.1</v>
      </c>
      <c r="BR124" s="818"/>
      <c r="BS124" s="818"/>
      <c r="BT124" s="818"/>
      <c r="BU124" s="818"/>
      <c r="BV124" s="818">
        <v>0.4</v>
      </c>
      <c r="BW124" s="818"/>
      <c r="BX124" s="818"/>
      <c r="BY124" s="818"/>
      <c r="BZ124" s="818"/>
      <c r="CA124" s="818">
        <v>1.3</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96835</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3164</v>
      </c>
      <c r="AB126" s="767"/>
      <c r="AC126" s="767"/>
      <c r="AD126" s="767"/>
      <c r="AE126" s="768"/>
      <c r="AF126" s="769">
        <v>3803</v>
      </c>
      <c r="AG126" s="767"/>
      <c r="AH126" s="767"/>
      <c r="AI126" s="767"/>
      <c r="AJ126" s="768"/>
      <c r="AK126" s="769">
        <v>4305</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v>4194380</v>
      </c>
      <c r="DH126" s="804"/>
      <c r="DI126" s="804"/>
      <c r="DJ126" s="804"/>
      <c r="DK126" s="804"/>
      <c r="DL126" s="804">
        <v>4184947</v>
      </c>
      <c r="DM126" s="804"/>
      <c r="DN126" s="804"/>
      <c r="DO126" s="804"/>
      <c r="DP126" s="804"/>
      <c r="DQ126" s="804">
        <v>4175075</v>
      </c>
      <c r="DR126" s="804"/>
      <c r="DS126" s="804"/>
      <c r="DT126" s="804"/>
      <c r="DU126" s="804"/>
      <c r="DV126" s="781">
        <v>6.7</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1979892</v>
      </c>
      <c r="AB128" s="788"/>
      <c r="AC128" s="788"/>
      <c r="AD128" s="788"/>
      <c r="AE128" s="789"/>
      <c r="AF128" s="790">
        <v>2096141</v>
      </c>
      <c r="AG128" s="788"/>
      <c r="AH128" s="788"/>
      <c r="AI128" s="788"/>
      <c r="AJ128" s="789"/>
      <c r="AK128" s="790">
        <v>2225212</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1319</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65170729</v>
      </c>
      <c r="AB129" s="767"/>
      <c r="AC129" s="767"/>
      <c r="AD129" s="767"/>
      <c r="AE129" s="768"/>
      <c r="AF129" s="769">
        <v>66594502</v>
      </c>
      <c r="AG129" s="767"/>
      <c r="AH129" s="767"/>
      <c r="AI129" s="767"/>
      <c r="AJ129" s="768"/>
      <c r="AK129" s="769">
        <v>68678825</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6206701</v>
      </c>
      <c r="AB130" s="767"/>
      <c r="AC130" s="767"/>
      <c r="AD130" s="767"/>
      <c r="AE130" s="768"/>
      <c r="AF130" s="769">
        <v>6196814</v>
      </c>
      <c r="AG130" s="767"/>
      <c r="AH130" s="767"/>
      <c r="AI130" s="767"/>
      <c r="AJ130" s="768"/>
      <c r="AK130" s="769">
        <v>6138968</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5.2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58964028</v>
      </c>
      <c r="AB131" s="751"/>
      <c r="AC131" s="751"/>
      <c r="AD131" s="751"/>
      <c r="AE131" s="752"/>
      <c r="AF131" s="753">
        <v>60397688</v>
      </c>
      <c r="AG131" s="751"/>
      <c r="AH131" s="751"/>
      <c r="AI131" s="751"/>
      <c r="AJ131" s="752"/>
      <c r="AK131" s="753">
        <v>62539857</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1.3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5.4623252669999998</v>
      </c>
      <c r="AB132" s="732"/>
      <c r="AC132" s="732"/>
      <c r="AD132" s="732"/>
      <c r="AE132" s="733"/>
      <c r="AF132" s="734">
        <v>5.60303401</v>
      </c>
      <c r="AG132" s="732"/>
      <c r="AH132" s="732"/>
      <c r="AI132" s="732"/>
      <c r="AJ132" s="733"/>
      <c r="AK132" s="734">
        <v>4.6936883790000001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6</v>
      </c>
      <c r="AB133" s="711"/>
      <c r="AC133" s="711"/>
      <c r="AD133" s="711"/>
      <c r="AE133" s="712"/>
      <c r="AF133" s="710">
        <v>5.3</v>
      </c>
      <c r="AG133" s="711"/>
      <c r="AH133" s="711"/>
      <c r="AI133" s="711"/>
      <c r="AJ133" s="712"/>
      <c r="AK133" s="710">
        <v>5.2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Na6lIrALjZk1/zeP+EJOl/MCIeML8d2d3pM/m4ujDUtR8FsbEXc3dnkaB1GdbRy6Gh04jNldf2EQrVu6nn0pA==" saltValue="R1vf0V9t1SBwTENaDNX7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election activeCell="AM50" sqref="AM50"/>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9xH4hZx+ajC6sVnXHlZr/o5IHZtkbUFd3iMRTgNvJ0LfeyWCf5EjgdyH4CJ3rBENHHCDydbzsSz7UuAGmm5SFw==" saltValue="xA0DGFxF9xD4e4w9NE8f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I1"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mSw1hLds/iR75lUKMZq24HDK0xDR+KjpqJ5I/N6meg5jOV9cV1dhDdT61GzT5mVl7qDCE/E1F15h14PEuUOEA==" saltValue="uuWzycl468WHwjMJdVYK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21672134</v>
      </c>
      <c r="AP9" s="262">
        <v>63308</v>
      </c>
      <c r="AQ9" s="263">
        <v>69190</v>
      </c>
      <c r="AR9" s="264">
        <v>-8.5</v>
      </c>
    </row>
    <row r="10" spans="1:46" ht="13.5" customHeight="1" x14ac:dyDescent="0.15">
      <c r="A10" s="247"/>
      <c r="AK10" s="1117" t="s">
        <v>488</v>
      </c>
      <c r="AL10" s="1118"/>
      <c r="AM10" s="1118"/>
      <c r="AN10" s="1119"/>
      <c r="AO10" s="265">
        <v>167429</v>
      </c>
      <c r="AP10" s="265">
        <v>489</v>
      </c>
      <c r="AQ10" s="266">
        <v>1817</v>
      </c>
      <c r="AR10" s="267">
        <v>-73.099999999999994</v>
      </c>
    </row>
    <row r="11" spans="1:46" ht="13.5" customHeight="1" x14ac:dyDescent="0.15">
      <c r="A11" s="247"/>
      <c r="AK11" s="1117" t="s">
        <v>489</v>
      </c>
      <c r="AL11" s="1118"/>
      <c r="AM11" s="1118"/>
      <c r="AN11" s="1119"/>
      <c r="AO11" s="265">
        <v>31493</v>
      </c>
      <c r="AP11" s="265">
        <v>92</v>
      </c>
      <c r="AQ11" s="266">
        <v>711</v>
      </c>
      <c r="AR11" s="267">
        <v>-87.1</v>
      </c>
    </row>
    <row r="12" spans="1:46" ht="13.5" customHeight="1" x14ac:dyDescent="0.15">
      <c r="A12" s="247"/>
      <c r="AK12" s="1117" t="s">
        <v>490</v>
      </c>
      <c r="AL12" s="1118"/>
      <c r="AM12" s="1118"/>
      <c r="AN12" s="1119"/>
      <c r="AO12" s="265" t="s">
        <v>491</v>
      </c>
      <c r="AP12" s="265" t="s">
        <v>491</v>
      </c>
      <c r="AQ12" s="266">
        <v>19</v>
      </c>
      <c r="AR12" s="267" t="s">
        <v>491</v>
      </c>
    </row>
    <row r="13" spans="1:46" ht="13.5" customHeight="1" x14ac:dyDescent="0.15">
      <c r="A13" s="247"/>
      <c r="AK13" s="1117" t="s">
        <v>492</v>
      </c>
      <c r="AL13" s="1118"/>
      <c r="AM13" s="1118"/>
      <c r="AN13" s="1119"/>
      <c r="AO13" s="265">
        <v>819689</v>
      </c>
      <c r="AP13" s="265">
        <v>2394</v>
      </c>
      <c r="AQ13" s="266">
        <v>2094</v>
      </c>
      <c r="AR13" s="267">
        <v>14.3</v>
      </c>
    </row>
    <row r="14" spans="1:46" ht="13.5" customHeight="1" x14ac:dyDescent="0.15">
      <c r="A14" s="247"/>
      <c r="AK14" s="1117" t="s">
        <v>493</v>
      </c>
      <c r="AL14" s="1118"/>
      <c r="AM14" s="1118"/>
      <c r="AN14" s="1119"/>
      <c r="AO14" s="265">
        <v>362333</v>
      </c>
      <c r="AP14" s="265">
        <v>1058</v>
      </c>
      <c r="AQ14" s="266">
        <v>1351</v>
      </c>
      <c r="AR14" s="267">
        <v>-21.7</v>
      </c>
    </row>
    <row r="15" spans="1:46" ht="13.5" customHeight="1" x14ac:dyDescent="0.15">
      <c r="A15" s="247"/>
      <c r="AK15" s="1120" t="s">
        <v>494</v>
      </c>
      <c r="AL15" s="1121"/>
      <c r="AM15" s="1121"/>
      <c r="AN15" s="1122"/>
      <c r="AO15" s="265">
        <v>-1305954</v>
      </c>
      <c r="AP15" s="265">
        <v>-3815</v>
      </c>
      <c r="AQ15" s="266">
        <v>-3935</v>
      </c>
      <c r="AR15" s="267">
        <v>-3</v>
      </c>
    </row>
    <row r="16" spans="1:46" x14ac:dyDescent="0.15">
      <c r="A16" s="247"/>
      <c r="AK16" s="1120" t="s">
        <v>178</v>
      </c>
      <c r="AL16" s="1121"/>
      <c r="AM16" s="1121"/>
      <c r="AN16" s="1122"/>
      <c r="AO16" s="265">
        <v>21747124</v>
      </c>
      <c r="AP16" s="265">
        <v>63527</v>
      </c>
      <c r="AQ16" s="266">
        <v>71247</v>
      </c>
      <c r="AR16" s="267">
        <v>-10.8</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6.44</v>
      </c>
      <c r="AP21" s="278">
        <v>6.59</v>
      </c>
      <c r="AQ21" s="279">
        <v>-0.15</v>
      </c>
      <c r="AS21" s="280"/>
      <c r="AT21" s="276"/>
    </row>
    <row r="22" spans="1:46" s="248" customFormat="1" x14ac:dyDescent="0.15">
      <c r="A22" s="276"/>
      <c r="AK22" s="1123" t="s">
        <v>500</v>
      </c>
      <c r="AL22" s="1124"/>
      <c r="AM22" s="1124"/>
      <c r="AN22" s="1125"/>
      <c r="AO22" s="281">
        <v>102.7</v>
      </c>
      <c r="AP22" s="282">
        <v>99.2</v>
      </c>
      <c r="AQ22" s="283">
        <v>3.5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8549570</v>
      </c>
      <c r="AP32" s="291">
        <v>24975</v>
      </c>
      <c r="AQ32" s="292">
        <v>37151</v>
      </c>
      <c r="AR32" s="293">
        <v>-32.799999999999997</v>
      </c>
    </row>
    <row r="33" spans="1:46" ht="13.5" customHeight="1" x14ac:dyDescent="0.15">
      <c r="A33" s="247"/>
      <c r="AK33" s="1107" t="s">
        <v>505</v>
      </c>
      <c r="AL33" s="1108"/>
      <c r="AM33" s="1108"/>
      <c r="AN33" s="1109"/>
      <c r="AO33" s="291" t="s">
        <v>491</v>
      </c>
      <c r="AP33" s="291" t="s">
        <v>491</v>
      </c>
      <c r="AQ33" s="292">
        <v>1</v>
      </c>
      <c r="AR33" s="293" t="s">
        <v>491</v>
      </c>
    </row>
    <row r="34" spans="1:46" ht="27" customHeight="1" x14ac:dyDescent="0.15">
      <c r="A34" s="247"/>
      <c r="AK34" s="1107" t="s">
        <v>506</v>
      </c>
      <c r="AL34" s="1108"/>
      <c r="AM34" s="1108"/>
      <c r="AN34" s="1109"/>
      <c r="AO34" s="291" t="s">
        <v>491</v>
      </c>
      <c r="AP34" s="291" t="s">
        <v>491</v>
      </c>
      <c r="AQ34" s="292">
        <v>48</v>
      </c>
      <c r="AR34" s="293" t="s">
        <v>491</v>
      </c>
    </row>
    <row r="35" spans="1:46" ht="27" customHeight="1" x14ac:dyDescent="0.15">
      <c r="A35" s="247"/>
      <c r="AK35" s="1107" t="s">
        <v>507</v>
      </c>
      <c r="AL35" s="1108"/>
      <c r="AM35" s="1108"/>
      <c r="AN35" s="1109"/>
      <c r="AO35" s="291">
        <v>2195759</v>
      </c>
      <c r="AP35" s="291">
        <v>6414</v>
      </c>
      <c r="AQ35" s="292">
        <v>8181</v>
      </c>
      <c r="AR35" s="293">
        <v>-21.6</v>
      </c>
    </row>
    <row r="36" spans="1:46" ht="27" customHeight="1" x14ac:dyDescent="0.15">
      <c r="A36" s="247"/>
      <c r="AK36" s="1107" t="s">
        <v>508</v>
      </c>
      <c r="AL36" s="1108"/>
      <c r="AM36" s="1108"/>
      <c r="AN36" s="1109"/>
      <c r="AO36" s="291">
        <v>328748</v>
      </c>
      <c r="AP36" s="291">
        <v>960</v>
      </c>
      <c r="AQ36" s="292">
        <v>473</v>
      </c>
      <c r="AR36" s="293">
        <v>103</v>
      </c>
    </row>
    <row r="37" spans="1:46" ht="13.5" customHeight="1" x14ac:dyDescent="0.15">
      <c r="A37" s="247"/>
      <c r="AK37" s="1107" t="s">
        <v>509</v>
      </c>
      <c r="AL37" s="1108"/>
      <c r="AM37" s="1108"/>
      <c r="AN37" s="1109"/>
      <c r="AO37" s="291">
        <v>225529</v>
      </c>
      <c r="AP37" s="291">
        <v>659</v>
      </c>
      <c r="AQ37" s="292">
        <v>499</v>
      </c>
      <c r="AR37" s="293">
        <v>32.1</v>
      </c>
    </row>
    <row r="38" spans="1:46" ht="27" customHeight="1" x14ac:dyDescent="0.15">
      <c r="A38" s="247"/>
      <c r="AK38" s="1110" t="s">
        <v>510</v>
      </c>
      <c r="AL38" s="1111"/>
      <c r="AM38" s="1111"/>
      <c r="AN38" s="1112"/>
      <c r="AO38" s="294" t="s">
        <v>491</v>
      </c>
      <c r="AP38" s="294" t="s">
        <v>491</v>
      </c>
      <c r="AQ38" s="295">
        <v>1</v>
      </c>
      <c r="AR38" s="283" t="s">
        <v>491</v>
      </c>
      <c r="AS38" s="290"/>
    </row>
    <row r="39" spans="1:46" x14ac:dyDescent="0.15">
      <c r="A39" s="247"/>
      <c r="AK39" s="1110" t="s">
        <v>511</v>
      </c>
      <c r="AL39" s="1111"/>
      <c r="AM39" s="1111"/>
      <c r="AN39" s="1112"/>
      <c r="AO39" s="291">
        <v>-2225212</v>
      </c>
      <c r="AP39" s="291">
        <v>-6500</v>
      </c>
      <c r="AQ39" s="292">
        <v>-8269</v>
      </c>
      <c r="AR39" s="293">
        <v>-21.4</v>
      </c>
      <c r="AS39" s="290"/>
    </row>
    <row r="40" spans="1:46" ht="27" customHeight="1" x14ac:dyDescent="0.15">
      <c r="A40" s="247"/>
      <c r="AK40" s="1107" t="s">
        <v>512</v>
      </c>
      <c r="AL40" s="1108"/>
      <c r="AM40" s="1108"/>
      <c r="AN40" s="1109"/>
      <c r="AO40" s="291">
        <v>-6138968</v>
      </c>
      <c r="AP40" s="291">
        <v>-17933</v>
      </c>
      <c r="AQ40" s="292">
        <v>-27482</v>
      </c>
      <c r="AR40" s="293">
        <v>-34.700000000000003</v>
      </c>
      <c r="AS40" s="290"/>
    </row>
    <row r="41" spans="1:46" x14ac:dyDescent="0.15">
      <c r="A41" s="247"/>
      <c r="AK41" s="1113" t="s">
        <v>288</v>
      </c>
      <c r="AL41" s="1114"/>
      <c r="AM41" s="1114"/>
      <c r="AN41" s="1115"/>
      <c r="AO41" s="291">
        <v>2935426</v>
      </c>
      <c r="AP41" s="291">
        <v>8575</v>
      </c>
      <c r="AQ41" s="292">
        <v>10602</v>
      </c>
      <c r="AR41" s="293">
        <v>-19.100000000000001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18926175</v>
      </c>
      <c r="AN51" s="313">
        <v>54782</v>
      </c>
      <c r="AO51" s="314">
        <v>103.3</v>
      </c>
      <c r="AP51" s="315">
        <v>52191</v>
      </c>
      <c r="AQ51" s="316">
        <v>0.7</v>
      </c>
      <c r="AR51" s="317">
        <v>102.6</v>
      </c>
    </row>
    <row r="52" spans="1:44" x14ac:dyDescent="0.15">
      <c r="A52" s="247"/>
      <c r="AK52" s="318"/>
      <c r="AL52" s="319" t="s">
        <v>522</v>
      </c>
      <c r="AM52" s="320">
        <v>15276882</v>
      </c>
      <c r="AN52" s="321">
        <v>44219</v>
      </c>
      <c r="AO52" s="322">
        <v>140.80000000000001</v>
      </c>
      <c r="AP52" s="323">
        <v>26807</v>
      </c>
      <c r="AQ52" s="324">
        <v>1.8</v>
      </c>
      <c r="AR52" s="325">
        <v>139</v>
      </c>
    </row>
    <row r="53" spans="1:44" x14ac:dyDescent="0.15">
      <c r="A53" s="247"/>
      <c r="AK53" s="303" t="s">
        <v>523</v>
      </c>
      <c r="AL53" s="304"/>
      <c r="AM53" s="312">
        <v>8297418</v>
      </c>
      <c r="AN53" s="313">
        <v>24047</v>
      </c>
      <c r="AO53" s="314">
        <v>-56.1</v>
      </c>
      <c r="AP53" s="315">
        <v>48105</v>
      </c>
      <c r="AQ53" s="316">
        <v>-7.8</v>
      </c>
      <c r="AR53" s="317">
        <v>-48.3</v>
      </c>
    </row>
    <row r="54" spans="1:44" x14ac:dyDescent="0.15">
      <c r="A54" s="247"/>
      <c r="AK54" s="318"/>
      <c r="AL54" s="319" t="s">
        <v>522</v>
      </c>
      <c r="AM54" s="320">
        <v>5798664</v>
      </c>
      <c r="AN54" s="321">
        <v>16805</v>
      </c>
      <c r="AO54" s="322">
        <v>-62</v>
      </c>
      <c r="AP54" s="323">
        <v>24072</v>
      </c>
      <c r="AQ54" s="324">
        <v>-10.199999999999999</v>
      </c>
      <c r="AR54" s="325">
        <v>-51.8</v>
      </c>
    </row>
    <row r="55" spans="1:44" x14ac:dyDescent="0.15">
      <c r="A55" s="247"/>
      <c r="AK55" s="303" t="s">
        <v>524</v>
      </c>
      <c r="AL55" s="304"/>
      <c r="AM55" s="312">
        <v>8861025</v>
      </c>
      <c r="AN55" s="313">
        <v>25769</v>
      </c>
      <c r="AO55" s="314">
        <v>7.2</v>
      </c>
      <c r="AP55" s="315">
        <v>47446</v>
      </c>
      <c r="AQ55" s="316">
        <v>-1.4</v>
      </c>
      <c r="AR55" s="317">
        <v>8.6</v>
      </c>
    </row>
    <row r="56" spans="1:44" x14ac:dyDescent="0.15">
      <c r="A56" s="247"/>
      <c r="AK56" s="318"/>
      <c r="AL56" s="319" t="s">
        <v>522</v>
      </c>
      <c r="AM56" s="320">
        <v>6739640</v>
      </c>
      <c r="AN56" s="321">
        <v>19600</v>
      </c>
      <c r="AO56" s="322">
        <v>16.600000000000001</v>
      </c>
      <c r="AP56" s="323">
        <v>24371</v>
      </c>
      <c r="AQ56" s="324">
        <v>1.2</v>
      </c>
      <c r="AR56" s="325">
        <v>15.4</v>
      </c>
    </row>
    <row r="57" spans="1:44" x14ac:dyDescent="0.15">
      <c r="A57" s="247"/>
      <c r="AK57" s="303" t="s">
        <v>525</v>
      </c>
      <c r="AL57" s="304"/>
      <c r="AM57" s="312">
        <v>10904483</v>
      </c>
      <c r="AN57" s="313">
        <v>31786</v>
      </c>
      <c r="AO57" s="314">
        <v>23.3</v>
      </c>
      <c r="AP57" s="315">
        <v>48387</v>
      </c>
      <c r="AQ57" s="316">
        <v>2</v>
      </c>
      <c r="AR57" s="317">
        <v>21.3</v>
      </c>
    </row>
    <row r="58" spans="1:44" x14ac:dyDescent="0.15">
      <c r="A58" s="247"/>
      <c r="AK58" s="318"/>
      <c r="AL58" s="319" t="s">
        <v>522</v>
      </c>
      <c r="AM58" s="320">
        <v>9131120</v>
      </c>
      <c r="AN58" s="321">
        <v>26617</v>
      </c>
      <c r="AO58" s="322">
        <v>35.799999999999997</v>
      </c>
      <c r="AP58" s="323">
        <v>25592</v>
      </c>
      <c r="AQ58" s="324">
        <v>5</v>
      </c>
      <c r="AR58" s="325">
        <v>30.8</v>
      </c>
    </row>
    <row r="59" spans="1:44" x14ac:dyDescent="0.15">
      <c r="A59" s="247"/>
      <c r="AK59" s="303" t="s">
        <v>526</v>
      </c>
      <c r="AL59" s="304"/>
      <c r="AM59" s="312">
        <v>13214121</v>
      </c>
      <c r="AN59" s="313">
        <v>38601</v>
      </c>
      <c r="AO59" s="314">
        <v>21.4</v>
      </c>
      <c r="AP59" s="315">
        <v>49684</v>
      </c>
      <c r="AQ59" s="316">
        <v>2.7</v>
      </c>
      <c r="AR59" s="317">
        <v>18.7</v>
      </c>
    </row>
    <row r="60" spans="1:44" x14ac:dyDescent="0.15">
      <c r="A60" s="247"/>
      <c r="AK60" s="318"/>
      <c r="AL60" s="319" t="s">
        <v>522</v>
      </c>
      <c r="AM60" s="320">
        <v>11249351</v>
      </c>
      <c r="AN60" s="321">
        <v>32861</v>
      </c>
      <c r="AO60" s="322">
        <v>23.5</v>
      </c>
      <c r="AP60" s="323">
        <v>28303</v>
      </c>
      <c r="AQ60" s="324">
        <v>10.6</v>
      </c>
      <c r="AR60" s="325">
        <v>12.9</v>
      </c>
    </row>
    <row r="61" spans="1:44" x14ac:dyDescent="0.15">
      <c r="A61" s="247"/>
      <c r="AK61" s="303" t="s">
        <v>527</v>
      </c>
      <c r="AL61" s="326"/>
      <c r="AM61" s="312">
        <v>12040644</v>
      </c>
      <c r="AN61" s="313">
        <v>34997</v>
      </c>
      <c r="AO61" s="314">
        <v>19.8</v>
      </c>
      <c r="AP61" s="315">
        <v>49163</v>
      </c>
      <c r="AQ61" s="327">
        <v>-0.8</v>
      </c>
      <c r="AR61" s="317">
        <v>20.6</v>
      </c>
    </row>
    <row r="62" spans="1:44" x14ac:dyDescent="0.15">
      <c r="A62" s="247"/>
      <c r="AK62" s="318"/>
      <c r="AL62" s="319" t="s">
        <v>522</v>
      </c>
      <c r="AM62" s="320">
        <v>9639131</v>
      </c>
      <c r="AN62" s="321">
        <v>28020</v>
      </c>
      <c r="AO62" s="322">
        <v>30.9</v>
      </c>
      <c r="AP62" s="323">
        <v>25829</v>
      </c>
      <c r="AQ62" s="324">
        <v>1.7</v>
      </c>
      <c r="AR62" s="325">
        <v>29.2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BuBJsxEmLKKTTGHAch8EV3Euv8/Jpq2WXdHEjnyvum3qNjbOqyubo8K4/pC0aVRucvZ50ftUtByowOwgKWzmQ==" saltValue="dKU9xCzCJwLC57jR0ohO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RNwV12x4l7YfpGDAYQU4vamDa0oR7RN0Pqd7BUhPyYhJP+qu7xxVa20AL6ym4v3OflJGAk61rh8UW3nzz4LSPA==" saltValue="+CKdBFbFrzEY+PwSGHWp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7Q2qfFQ4uuWfkSmAXt9N3fvzyGUk26a6Lq8O0yehECvx5r0Si37rz03miTpdEc++XPvfljTgrrFfwIKZYPXbPg==" saltValue="IiV40tb/xpVE+D1NBJy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80" zoomScaleNormal="8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10.01</v>
      </c>
      <c r="G47" s="12">
        <v>13.01</v>
      </c>
      <c r="H47" s="12">
        <v>16.62</v>
      </c>
      <c r="I47" s="12">
        <v>15.86</v>
      </c>
      <c r="J47" s="13">
        <v>15.52</v>
      </c>
    </row>
    <row r="48" spans="2:10" ht="57.75" customHeight="1" x14ac:dyDescent="0.15">
      <c r="B48" s="14"/>
      <c r="C48" s="1128" t="s">
        <v>4</v>
      </c>
      <c r="D48" s="1128"/>
      <c r="E48" s="1129"/>
      <c r="F48" s="15">
        <v>10.35</v>
      </c>
      <c r="G48" s="16">
        <v>17.09</v>
      </c>
      <c r="H48" s="16">
        <v>15.08</v>
      </c>
      <c r="I48" s="16">
        <v>12.34</v>
      </c>
      <c r="J48" s="17">
        <v>12.23</v>
      </c>
    </row>
    <row r="49" spans="2:10" ht="57.75" customHeight="1" thickBot="1" x14ac:dyDescent="0.2">
      <c r="B49" s="18"/>
      <c r="C49" s="1130" t="s">
        <v>5</v>
      </c>
      <c r="D49" s="1130"/>
      <c r="E49" s="1131"/>
      <c r="F49" s="19">
        <v>1.42</v>
      </c>
      <c r="G49" s="20">
        <v>10.87</v>
      </c>
      <c r="H49" s="20">
        <v>0.97</v>
      </c>
      <c r="I49" s="20" t="s">
        <v>534</v>
      </c>
      <c r="J49" s="21">
        <v>0.42</v>
      </c>
    </row>
    <row r="50" spans="2:10" x14ac:dyDescent="0.15"/>
  </sheetData>
  <sheetProtection algorithmName="SHA-512" hashValue="XefOgcG8Nun8uYsoK90pPaI9OzJUnSo0xfAHoI1Ba0vLslpMvzm89ZOEqvMLdyybYRJQIqbaI9F826QCPsdGWg==" saltValue="dAA8Vt8ZHV6vKO2nZXdw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00084643</cp:lastModifiedBy>
  <cp:lastPrinted>2026-03-17T01:13:12Z</cp:lastPrinted>
  <dcterms:created xsi:type="dcterms:W3CDTF">2026-02-23T05:27:19Z</dcterms:created>
  <dcterms:modified xsi:type="dcterms:W3CDTF">2026-03-17T01:20:52Z</dcterms:modified>
  <cp:category/>
</cp:coreProperties>
</file>