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K:\令和7年度（組織共有フォルダ）\070決算\035決算統計\財政状況資料集作成\05　再提出\"/>
    </mc:Choice>
  </mc:AlternateContent>
  <xr:revisionPtr revIDLastSave="0" documentId="13_ncr:1_{8C719CED-30E0-4A75-A515-C816E5B6DC88}" xr6:coauthVersionLast="47" xr6:coauthVersionMax="47" xr10:uidLastSave="{00000000-0000-0000-0000-000000000000}"/>
  <bookViews>
    <workbookView xWindow="-120" yWindow="-120" windowWidth="29040" windowHeight="15720" firstSheet="9"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R102" i="12" l="1"/>
  <c r="AU88" i="12"/>
  <c r="AP88" i="12"/>
  <c r="AF88" i="12"/>
  <c r="AU63" i="12"/>
  <c r="AP63" i="12"/>
  <c r="AP23" i="12"/>
  <c r="BG35" i="10" l="1"/>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CO35" i="10"/>
  <c r="CO34" i="10"/>
  <c r="BW34" i="10"/>
  <c r="BW35" i="10" s="1"/>
  <c r="BW36" i="10" s="1"/>
  <c r="BW37" i="10" s="1"/>
  <c r="BW38" i="10" s="1"/>
  <c r="BW39" i="10" s="1"/>
  <c r="BW40" i="10" s="1"/>
  <c r="BW41" i="10" s="1"/>
  <c r="C34" i="10"/>
  <c r="C35" i="10" l="1"/>
  <c r="C36" i="10" s="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l="1"/>
  <c r="BE35" i="10" s="1"/>
</calcChain>
</file>

<file path=xl/sharedStrings.xml><?xml version="1.0" encoding="utf-8"?>
<sst xmlns="http://schemas.openxmlformats.org/spreadsheetml/2006/main" count="1105" uniqueCount="576">
  <si>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</si>
  <si>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</si>
  <si>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</si>
  <si>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</si>
  <si>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</si>
  <si>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</si>
  <si>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</si>
  <si>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</si>
  <si>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</si>
  <si>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</si>
  <si>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</si>
  <si>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</si>
  <si>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</si>
  <si>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</si>
  <si>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</si>
  <si>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</si>
  <si>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</si>
  <si>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</si>
  <si>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</si>
  <si>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</si>
  <si>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</si>
  <si>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</si>
  <si>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</si>
  <si>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</si>
  <si>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</si>
  <si>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</si>
  <si>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</si>
  <si>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</si>
  <si>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</si>
  <si>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</si>
  <si>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</si>
  <si>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</si>
  <si>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</si>
  <si>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</si>
  <si>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</si>
  <si>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</si>
  <si>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</si>
  <si>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</si>
  <si>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</si>
  <si>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</si>
  <si>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</si>
  <si>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</si>
  <si>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</si>
  <si>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</si>
  <si>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</si>
  <si>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</si>
  <si>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</si>
  <si>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</si>
  <si>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</si>
  <si>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</si>
  <si>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</si>
  <si>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</si>
  <si>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</si>
  <si>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</si>
  <si>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</si>
  <si>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</si>
  <si>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</si>
  <si>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</si>
  <si>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</si>
  <si>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</si>
  <si>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</si>
  <si>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</si>
  <si>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</si>
  <si>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</si>
  <si>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</si>
  <si>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</si>
  <si>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</si>
  <si>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</si>
  <si>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</si>
  <si>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</si>
  <si>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</si>
  <si>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</si>
  <si>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</si>
  <si>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</si>
  <si>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</si>
  <si>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</si>
  <si>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</si>
  <si>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</si>
  <si>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</si>
  <si>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</si>
  <si>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</si>
  <si>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施行時特例市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</si>
  <si>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</si>
  <si>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</si>
  <si>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</si>
  <si>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</si>
  <si>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</si>
  <si>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</si>
  <si>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</si>
  <si>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</si>
  <si>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</si>
  <si>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</si>
  <si>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</si>
  <si>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</si>
  <si>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草加市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</si>
  <si>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</si>
  <si>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</si>
  <si>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</si>
  <si>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</si>
  <si>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</si>
  <si>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</si>
  <si>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</si>
  <si>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</si>
  <si>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</si>
  <si>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</si>
  <si>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</si>
  <si>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</si>
  <si>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</si>
  <si>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</si>
  <si>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</si>
  <si>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</si>
  <si>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</si>
  <si>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</si>
  <si>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</si>
  <si>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</si>
  <si>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</si>
  <si>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</si>
  <si>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</si>
  <si>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</si>
  <si>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</si>
  <si>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</si>
  <si>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</si>
  <si>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</si>
  <si>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</si>
  <si>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</si>
  <si>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</si>
  <si>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</si>
  <si>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</si>
  <si>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</si>
  <si>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</si>
  <si>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</si>
  <si>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</si>
  <si>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</si>
  <si>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</si>
  <si>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</si>
  <si>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</si>
  <si>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</si>
  <si>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</si>
  <si>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</si>
  <si>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</si>
  <si>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</si>
  <si>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</si>
  <si>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</si>
  <si>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</si>
  <si>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</si>
  <si>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</si>
  <si>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</si>
  <si>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</si>
  <si>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</si>
  <si>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</si>
  <si>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</si>
  <si>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</si>
  <si>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</si>
  <si>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</si>
  <si>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</si>
  <si>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</si>
  <si>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</si>
  <si>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</si>
  <si>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</si>
  <si>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</si>
  <si>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</si>
  <si>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</si>
  <si>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</si>
  <si>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</si>
  <si>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</si>
  <si>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</si>
  <si>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</si>
  <si>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</si>
  <si>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</si>
  <si>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</si>
  <si>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</si>
  <si>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</si>
  <si>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</si>
  <si>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</si>
  <si>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</si>
  <si>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</si>
  <si>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</si>
  <si>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</si>
  <si>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</si>
  <si>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</si>
  <si>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</si>
  <si>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</si>
  <si>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</si>
  <si>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</si>
  <si>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</si>
  <si>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</si>
  <si>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</si>
  <si>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</si>
  <si>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</si>
  <si>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</si>
  <si>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</si>
  <si>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</si>
  <si>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</si>
  <si>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</si>
  <si>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</si>
  <si>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</si>
  <si>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</si>
  <si>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</si>
  <si>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</si>
  <si>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</si>
  <si>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</si>
  <si>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</si>
  <si>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</si>
  <si>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埼玉県草加市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</si>
  <si>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</si>
  <si>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</si>
  <si>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</si>
  <si>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</si>
  <si>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</si>
  <si>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</si>
  <si>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</si>
  <si>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</si>
  <si>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</si>
  <si>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</si>
  <si>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</si>
  <si>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</si>
  <si>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</si>
  <si>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</si>
  <si>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</si>
  <si>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</si>
  <si>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</si>
  <si>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</si>
  <si>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</si>
  <si>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</si>
  <si>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</si>
  <si>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</si>
  <si>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</si>
  <si>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</si>
  <si>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</si>
  <si>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</si>
  <si>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</si>
  <si>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</si>
  <si>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</si>
  <si>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</si>
  <si>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</si>
  <si>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</si>
  <si>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</si>
  <si>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</si>
  <si>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</si>
  <si>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</si>
  <si>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</si>
  <si>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</si>
  <si>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</si>
  <si>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</si>
  <si>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</si>
  <si>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</si>
  <si>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</si>
  <si>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</si>
  <si>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</si>
  <si>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</si>
  <si>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</si>
  <si>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</si>
  <si>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</si>
  <si>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</si>
  <si>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</si>
  <si>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</si>
  <si>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</si>
  <si>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</si>
  <si>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</si>
  <si>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</si>
  <si>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</si>
  <si>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</si>
  <si>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</si>
  <si>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</si>
  <si>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</si>
  <si>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</si>
  <si>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</si>
  <si>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</si>
  <si>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</si>
  <si>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</si>
  <si>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</si>
  <si>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</si>
  <si>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</si>
  <si>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</si>
  <si>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</si>
  <si>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</si>
  <si>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</si>
  <si>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</si>
  <si>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</si>
  <si>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</si>
  <si>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</si>
  <si>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</si>
  <si>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</si>
  <si>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</si>
  <si>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</si>
  <si>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</si>
  <si>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</si>
  <si>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</si>
  <si>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</si>
  <si>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</si>
  <si>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</si>
  <si>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</si>
  <si>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</si>
  <si>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</si>
  <si>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</si>
  <si>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</si>
  <si>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</si>
  <si>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</si>
  <si>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</si>
  <si>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</si>
  <si>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</si>
  <si>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</si>
  <si>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</si>
  <si>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</si>
  <si>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</si>
  <si>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</si>
  <si>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</si>
  <si>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</si>
  <si>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</si>
  <si>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</si>
  <si>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</si>
  <si>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</si>
  <si>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</si>
  <si>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</si>
  <si>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</si>
  <si>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</si>
  <si>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</si>
  <si>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</si>
  <si>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</si>
  <si>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</si>
  <si>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</si>
  <si>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</si>
  <si>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</si>
  <si>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</si>
  <si>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</si>
  <si>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</si>
  <si>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</si>
  <si>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</si>
  <si>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</si>
  <si>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</si>
  <si>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</si>
  <si>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</si>
  <si>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</si>
  <si>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</si>
  <si>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</si>
  <si>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</si>
  <si>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</si>
  <si>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</si>
  <si>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</si>
  <si>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</si>
  <si>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</si>
  <si>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</si>
  <si>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</si>
  <si>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</si>
  <si>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</si>
  <si>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</si>
  <si>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</si>
  <si>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</si>
  <si>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</si>
  <si>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</si>
  <si>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</si>
  <si>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</si>
  <si>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</si>
  <si>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</si>
  <si>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埼玉県草加市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</si>
  <si>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</si>
  <si>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</si>
  <si>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</si>
  <si>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</si>
  <si>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</si>
  <si>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</si>
  <si>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</si>
  <si>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</si>
  <si>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</si>
  <si>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</si>
  <si>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</si>
  <si>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</si>
  <si>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</si>
  <si>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</si>
  <si>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</si>
  <si>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</si>
  <si>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</si>
  <si>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</si>
  <si>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</si>
  <si>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</si>
  <si>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草加都市計画新田西部土地区画整理事業特別会計（一般会計等）</t>
    <phoneticPr fontId="5"/>
  </si>
  <si>
    <t>草加都市計画新田駅西口土地区画整理事業特別会計（一般会計等）</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</si>
  <si>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</si>
  <si>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</si>
  <si>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</si>
  <si>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</si>
  <si>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</si>
  <si>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</si>
  <si>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</si>
  <si>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</si>
  <si>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</si>
  <si>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</si>
  <si>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</si>
  <si>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</si>
  <si>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</si>
  <si>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</si>
  <si>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</si>
  <si>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</si>
  <si>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駐車場事業特別会計</t>
    <phoneticPr fontId="5"/>
  </si>
  <si>
    <t>草加市水道事業会計</t>
    <phoneticPr fontId="5"/>
  </si>
  <si>
    <t>法適用企業</t>
    <phoneticPr fontId="5"/>
  </si>
  <si>
    <t>草加市立病院事業会計</t>
    <phoneticPr fontId="5"/>
  </si>
  <si>
    <t>草加市公共下水道事業会計</t>
    <phoneticPr fontId="5"/>
  </si>
  <si>
    <t>草加都市計画新田西部土地区画整理事業特別会計</t>
    <phoneticPr fontId="5"/>
  </si>
  <si>
    <t>法非適用企業</t>
    <phoneticPr fontId="5"/>
  </si>
  <si>
    <t>草加都市計画事業新田駅西口土地区画整理事業特別会計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</si>
  <si>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</si>
  <si>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</si>
  <si>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</si>
  <si>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</si>
  <si>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</si>
  <si>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</si>
  <si>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</si>
  <si>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</si>
  <si>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</si>
  <si>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</si>
  <si>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</si>
  <si>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</si>
  <si>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</si>
  <si>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</si>
  <si>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</si>
  <si>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</si>
  <si>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</si>
  <si>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</si>
  <si>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</si>
  <si>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</si>
  <si>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</si>
  <si>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</si>
  <si>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</si>
  <si>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</si>
  <si>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</si>
  <si>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</si>
  <si>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</si>
  <si>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</si>
  <si>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</si>
  <si>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</si>
  <si>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</si>
  <si>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</si>
  <si>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</si>
  <si>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</si>
  <si>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</si>
  <si>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</si>
  <si>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</si>
  <si>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</si>
  <si>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</si>
  <si>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</si>
  <si>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</si>
  <si>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</si>
  <si>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</si>
  <si>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</si>
  <si>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</si>
  <si>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</si>
  <si>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</si>
  <si>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</si>
  <si>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</si>
  <si>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</si>
  <si>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</si>
  <si>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</si>
  <si>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</si>
  <si>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</si>
  <si>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</si>
  <si>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</si>
  <si>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</si>
  <si>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</si>
  <si>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</si>
  <si>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</si>
  <si>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</si>
  <si>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</si>
  <si>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</si>
  <si>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</si>
  <si>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</si>
  <si>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</si>
  <si>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</si>
  <si>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</si>
  <si>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</si>
  <si>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</si>
  <si>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</si>
  <si>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</si>
  <si>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</si>
  <si>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</si>
  <si>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</si>
  <si>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</si>
  <si>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</si>
  <si>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</si>
  <si>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</si>
  <si>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</si>
  <si>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</si>
  <si>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</si>
  <si>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</si>
  <si>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</si>
  <si>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</si>
  <si>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</si>
  <si>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</si>
  <si>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</si>
  <si>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</si>
  <si>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</si>
  <si>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</si>
  <si>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</si>
  <si>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</si>
  <si>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</si>
  <si>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</si>
  <si>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</si>
  <si>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</si>
  <si>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</si>
  <si>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</si>
  <si>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</si>
  <si>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</si>
  <si>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</si>
  <si>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</si>
  <si>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</si>
  <si>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</si>
  <si>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</si>
  <si>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</si>
  <si>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</si>
  <si>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</si>
  <si>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</si>
  <si>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</si>
  <si>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</si>
  <si>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</si>
  <si>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</si>
  <si>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</si>
  <si>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</si>
  <si>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</si>
  <si>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</si>
  <si>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</si>
  <si>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</si>
  <si>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</si>
  <si>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</si>
  <si>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</si>
  <si>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</si>
  <si>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</si>
  <si>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</si>
  <si>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</si>
  <si>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</si>
  <si>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</si>
  <si>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</si>
  <si>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</si>
  <si>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</si>
  <si>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</si>
  <si>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</si>
  <si>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</si>
  <si>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0.32</t>
  </si>
  <si>
    <t>▲ 1.68</t>
  </si>
  <si>
    <t>▲ 3.94</t>
  </si>
  <si>
    <t>▲ 3.04</t>
  </si>
  <si>
    <t>一般会計</t>
  </si>
  <si>
    <t>草加市水道事業会計</t>
  </si>
  <si>
    <t>草加市公共下水道事業会計</t>
  </si>
  <si>
    <t>草加市立病院事業会計</t>
  </si>
  <si>
    <t>草加都市計画新田駅西口土地区画整理事業特別会計（一般会計等）</t>
  </si>
  <si>
    <t>介護保険特別会計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</si>
  <si>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</si>
  <si>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</si>
  <si>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</si>
  <si>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</si>
  <si>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</si>
  <si>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</si>
  <si>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</si>
  <si>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</si>
  <si>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</si>
  <si>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</si>
  <si>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埼玉県後期高齢者医療広域連合</t>
    <rPh sb="0" eb="3">
      <t>サイタマケン</t>
    </rPh>
    <rPh sb="3" eb="5">
      <t>コウキ</t>
    </rPh>
    <rPh sb="5" eb="8">
      <t>コウレイシャ</t>
    </rPh>
    <rPh sb="8" eb="10">
      <t>イリョウ</t>
    </rPh>
    <rPh sb="10" eb="12">
      <t>コウイキ</t>
    </rPh>
    <rPh sb="12" eb="14">
      <t>レンゴウ</t>
    </rPh>
    <phoneticPr fontId="8"/>
  </si>
  <si>
    <t>埼玉県市町村総合事務組合</t>
    <rPh sb="0" eb="3">
      <t>サイタマケン</t>
    </rPh>
    <rPh sb="3" eb="6">
      <t>シチョウソン</t>
    </rPh>
    <rPh sb="6" eb="8">
      <t>ソウゴウ</t>
    </rPh>
    <rPh sb="8" eb="10">
      <t>ジム</t>
    </rPh>
    <rPh sb="10" eb="12">
      <t>クミアイ</t>
    </rPh>
    <phoneticPr fontId="8"/>
  </si>
  <si>
    <t>彩の国さいたま人づくり広域連合</t>
    <rPh sb="0" eb="1">
      <t>サイ</t>
    </rPh>
    <rPh sb="2" eb="3">
      <t>クニ</t>
    </rPh>
    <rPh sb="7" eb="8">
      <t>ヒト</t>
    </rPh>
    <rPh sb="11" eb="15">
      <t>コウイキレンゴウ</t>
    </rPh>
    <phoneticPr fontId="8"/>
  </si>
  <si>
    <t>埼玉県都市ボートレース企業団</t>
    <rPh sb="0" eb="3">
      <t>サイタマケン</t>
    </rPh>
    <rPh sb="3" eb="5">
      <t>トシ</t>
    </rPh>
    <rPh sb="11" eb="14">
      <t>キギョウダン</t>
    </rPh>
    <phoneticPr fontId="2"/>
  </si>
  <si>
    <t>東埼玉資源環境組合</t>
  </si>
  <si>
    <t>草加八潮消防組合</t>
  </si>
  <si>
    <t>一般会計</t>
    <rPh sb="0" eb="2">
      <t>イッパン</t>
    </rPh>
    <rPh sb="2" eb="4">
      <t>カイケイ</t>
    </rPh>
    <phoneticPr fontId="2"/>
  </si>
  <si>
    <t>特別会計</t>
    <rPh sb="0" eb="2">
      <t>トクベツ</t>
    </rPh>
    <rPh sb="2" eb="4">
      <t>カイケイ</t>
    </rPh>
    <phoneticPr fontId="2"/>
  </si>
  <si>
    <t>交通災害特別会計</t>
    <rPh sb="0" eb="2">
      <t>コウツウ</t>
    </rPh>
    <rPh sb="2" eb="4">
      <t>サイガイ</t>
    </rPh>
    <rPh sb="4" eb="6">
      <t>トクベツ</t>
    </rPh>
    <rPh sb="6" eb="8">
      <t>カイケイ</t>
    </rPh>
    <phoneticPr fontId="2"/>
  </si>
  <si>
    <t>-</t>
    <phoneticPr fontId="2"/>
  </si>
  <si>
    <t>草加市土地開発公社</t>
    <phoneticPr fontId="2"/>
  </si>
  <si>
    <t>アコス株式会社</t>
    <rPh sb="3" eb="7">
      <t>カブシキガイシャ</t>
    </rPh>
    <phoneticPr fontId="2"/>
  </si>
  <si>
    <t>草加市スポーツ協会</t>
    <phoneticPr fontId="2"/>
  </si>
  <si>
    <t>草加市文化協会</t>
    <phoneticPr fontId="2"/>
  </si>
  <si>
    <t>-</t>
    <phoneticPr fontId="2"/>
  </si>
  <si>
    <t>公共施設整備基金</t>
    <rPh sb="0" eb="2">
      <t>コウキョウ</t>
    </rPh>
    <rPh sb="2" eb="4">
      <t>シセツ</t>
    </rPh>
    <rPh sb="4" eb="6">
      <t>セイビ</t>
    </rPh>
    <rPh sb="6" eb="8">
      <t>キキン</t>
    </rPh>
    <phoneticPr fontId="5"/>
  </si>
  <si>
    <t>新栄町団地に係る都市計画街路の設置等に関する基金</t>
  </si>
  <si>
    <t>ふるさと納税基金</t>
  </si>
  <si>
    <t>ふるさとまちづくり応援基金</t>
  </si>
  <si>
    <t>森林環境譲与税基金積立金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</si>
</sst>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8" borderId="130" xfId="12" applyNumberFormat="1" applyFont="1" applyFill="1" applyBorder="1" applyAlignment="1" applyProtection="1">
      <alignment horizontal="right" vertical="center" shrinkToFit="1"/>
      <protection locked="0"/>
    </xf>
    <xf numFmtId="177" fontId="34" fillId="8" borderId="184" xfId="12"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43261</c:v>
                </c:pt>
                <c:pt idx="1">
                  <c:v>40626</c:v>
                </c:pt>
                <c:pt idx="2">
                  <c:v>46133</c:v>
                </c:pt>
                <c:pt idx="3">
                  <c:v>49174</c:v>
                </c:pt>
                <c:pt idx="4">
                  <c:v>50636</c:v>
                </c:pt>
              </c:numCache>
            </c:numRef>
          </c:val>
          <c:smooth val="0"/>
          <c:extLst>
            <c:ext xmlns:c16="http://schemas.microsoft.com/office/drawing/2014/chart" uri="{C3380CC4-5D6E-409C-BE32-E72D297353CC}">
              <c16:uniqueId val="{00000000-EF3C-4782-A852-C0FE90B7F3A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39543</c:v>
                </c:pt>
                <c:pt idx="1">
                  <c:v>38259</c:v>
                </c:pt>
                <c:pt idx="2">
                  <c:v>66056</c:v>
                </c:pt>
                <c:pt idx="3">
                  <c:v>30758</c:v>
                </c:pt>
                <c:pt idx="4">
                  <c:v>26174</c:v>
                </c:pt>
              </c:numCache>
            </c:numRef>
          </c:val>
          <c:smooth val="0"/>
          <c:extLst>
            <c:ext xmlns:c16="http://schemas.microsoft.com/office/drawing/2014/chart" uri="{C3380CC4-5D6E-409C-BE32-E72D297353CC}">
              <c16:uniqueId val="{00000001-EF3C-4782-A852-C0FE90B7F3A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8.1199999999999992</c:v>
                </c:pt>
                <c:pt idx="1">
                  <c:v>12.23</c:v>
                </c:pt>
                <c:pt idx="2">
                  <c:v>12.6</c:v>
                </c:pt>
                <c:pt idx="3">
                  <c:v>9.6199999999999992</c:v>
                </c:pt>
                <c:pt idx="4">
                  <c:v>9.39</c:v>
                </c:pt>
              </c:numCache>
            </c:numRef>
          </c:val>
          <c:extLst>
            <c:ext xmlns:c16="http://schemas.microsoft.com/office/drawing/2014/chart" uri="{C3380CC4-5D6E-409C-BE32-E72D297353CC}">
              <c16:uniqueId val="{00000000-8C6C-4FBB-834A-A0EA8AB0DD4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11.87</c:v>
                </c:pt>
                <c:pt idx="1">
                  <c:v>17.350000000000001</c:v>
                </c:pt>
                <c:pt idx="2">
                  <c:v>15.8</c:v>
                </c:pt>
                <c:pt idx="3">
                  <c:v>14.27</c:v>
                </c:pt>
                <c:pt idx="4">
                  <c:v>10.88</c:v>
                </c:pt>
              </c:numCache>
            </c:numRef>
          </c:val>
          <c:extLst>
            <c:ext xmlns:c16="http://schemas.microsoft.com/office/drawing/2014/chart" uri="{C3380CC4-5D6E-409C-BE32-E72D297353CC}">
              <c16:uniqueId val="{00000001-8C6C-4FBB-834A-A0EA8AB0DD4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-0.32</c:v>
                </c:pt>
                <c:pt idx="1">
                  <c:v>10.58</c:v>
                </c:pt>
                <c:pt idx="2">
                  <c:v>-1.68</c:v>
                </c:pt>
                <c:pt idx="3">
                  <c:v>-3.94</c:v>
                </c:pt>
                <c:pt idx="4">
                  <c:v>-3.04</c:v>
                </c:pt>
              </c:numCache>
            </c:numRef>
          </c:val>
          <c:smooth val="0"/>
          <c:extLst>
            <c:ext xmlns:c16="http://schemas.microsoft.com/office/drawing/2014/chart" uri="{C3380CC4-5D6E-409C-BE32-E72D297353CC}">
              <c16:uniqueId val="{00000002-8C6C-4FBB-834A-A0EA8AB0DD4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0.16</c:v>
                </c:pt>
                <c:pt idx="2">
                  <c:v>#N/A</c:v>
                </c:pt>
                <c:pt idx="3">
                  <c:v>0.08</c:v>
                </c:pt>
                <c:pt idx="4">
                  <c:v>#N/A</c:v>
                </c:pt>
                <c:pt idx="5">
                  <c:v>0.08</c:v>
                </c:pt>
                <c:pt idx="6">
                  <c:v>#N/A</c:v>
                </c:pt>
                <c:pt idx="7">
                  <c:v>0.13</c:v>
                </c:pt>
                <c:pt idx="8">
                  <c:v>#N/A</c:v>
                </c:pt>
                <c:pt idx="9">
                  <c:v>0.06</c:v>
                </c:pt>
              </c:numCache>
            </c:numRef>
          </c:val>
          <c:extLst>
            <c:ext xmlns:c16="http://schemas.microsoft.com/office/drawing/2014/chart" uri="{C3380CC4-5D6E-409C-BE32-E72D297353CC}">
              <c16:uniqueId val="{00000000-B1FE-4CD2-A1DB-4C7B580222B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1FE-4CD2-A1DB-4C7B580222B6}"/>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0.03</c:v>
                </c:pt>
                <c:pt idx="2">
                  <c:v>#N/A</c:v>
                </c:pt>
                <c:pt idx="3">
                  <c:v>0.03</c:v>
                </c:pt>
                <c:pt idx="4">
                  <c:v>#N/A</c:v>
                </c:pt>
                <c:pt idx="5">
                  <c:v>0.05</c:v>
                </c:pt>
                <c:pt idx="6">
                  <c:v>#N/A</c:v>
                </c:pt>
                <c:pt idx="7">
                  <c:v>0.03</c:v>
                </c:pt>
                <c:pt idx="8">
                  <c:v>#N/A</c:v>
                </c:pt>
                <c:pt idx="9">
                  <c:v>0.03</c:v>
                </c:pt>
              </c:numCache>
            </c:numRef>
          </c:val>
          <c:extLst>
            <c:ext xmlns:c16="http://schemas.microsoft.com/office/drawing/2014/chart" uri="{C3380CC4-5D6E-409C-BE32-E72D297353CC}">
              <c16:uniqueId val="{00000002-B1FE-4CD2-A1DB-4C7B580222B6}"/>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1.81</c:v>
                </c:pt>
                <c:pt idx="2">
                  <c:v>#N/A</c:v>
                </c:pt>
                <c:pt idx="3">
                  <c:v>0.25</c:v>
                </c:pt>
                <c:pt idx="4">
                  <c:v>#N/A</c:v>
                </c:pt>
                <c:pt idx="5">
                  <c:v>0.03</c:v>
                </c:pt>
                <c:pt idx="6">
                  <c:v>#N/A</c:v>
                </c:pt>
                <c:pt idx="7">
                  <c:v>0.04</c:v>
                </c:pt>
                <c:pt idx="8">
                  <c:v>#N/A</c:v>
                </c:pt>
                <c:pt idx="9">
                  <c:v>0.04</c:v>
                </c:pt>
              </c:numCache>
            </c:numRef>
          </c:val>
          <c:extLst>
            <c:ext xmlns:c16="http://schemas.microsoft.com/office/drawing/2014/chart" uri="{C3380CC4-5D6E-409C-BE32-E72D297353CC}">
              <c16:uniqueId val="{00000003-B1FE-4CD2-A1DB-4C7B580222B6}"/>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0.8</c:v>
                </c:pt>
                <c:pt idx="2">
                  <c:v>#N/A</c:v>
                </c:pt>
                <c:pt idx="3">
                  <c:v>1.21</c:v>
                </c:pt>
                <c:pt idx="4">
                  <c:v>#N/A</c:v>
                </c:pt>
                <c:pt idx="5">
                  <c:v>0.77</c:v>
                </c:pt>
                <c:pt idx="6">
                  <c:v>#N/A</c:v>
                </c:pt>
                <c:pt idx="7">
                  <c:v>0.77</c:v>
                </c:pt>
                <c:pt idx="8">
                  <c:v>#N/A</c:v>
                </c:pt>
                <c:pt idx="9">
                  <c:v>0.44</c:v>
                </c:pt>
              </c:numCache>
            </c:numRef>
          </c:val>
          <c:extLst>
            <c:ext xmlns:c16="http://schemas.microsoft.com/office/drawing/2014/chart" uri="{C3380CC4-5D6E-409C-BE32-E72D297353CC}">
              <c16:uniqueId val="{00000004-B1FE-4CD2-A1DB-4C7B580222B6}"/>
            </c:ext>
          </c:extLst>
        </c:ser>
        <c:ser>
          <c:idx val="5"/>
          <c:order val="5"/>
          <c:tx>
            <c:strRef>
              <c:f>データシート!$A$32</c:f>
              <c:strCache>
                <c:ptCount val="1"/>
                <c:pt idx="0">
                  <c:v>草加都市計画新田駅西口土地区画整理事業特別会計（一般会計等）</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c:v>
                </c:pt>
                <c:pt idx="2">
                  <c:v>#N/A</c:v>
                </c:pt>
                <c:pt idx="3">
                  <c:v>0.41</c:v>
                </c:pt>
                <c:pt idx="4">
                  <c:v>#N/A</c:v>
                </c:pt>
                <c:pt idx="5">
                  <c:v>0.3</c:v>
                </c:pt>
                <c:pt idx="6">
                  <c:v>#N/A</c:v>
                </c:pt>
                <c:pt idx="7">
                  <c:v>0.36</c:v>
                </c:pt>
                <c:pt idx="8">
                  <c:v>#N/A</c:v>
                </c:pt>
                <c:pt idx="9">
                  <c:v>0.76</c:v>
                </c:pt>
              </c:numCache>
            </c:numRef>
          </c:val>
          <c:extLst>
            <c:ext xmlns:c16="http://schemas.microsoft.com/office/drawing/2014/chart" uri="{C3380CC4-5D6E-409C-BE32-E72D297353CC}">
              <c16:uniqueId val="{00000005-B1FE-4CD2-A1DB-4C7B580222B6}"/>
            </c:ext>
          </c:extLst>
        </c:ser>
        <c:ser>
          <c:idx val="6"/>
          <c:order val="6"/>
          <c:tx>
            <c:strRef>
              <c:f>データシート!$A$33</c:f>
              <c:strCache>
                <c:ptCount val="1"/>
                <c:pt idx="0">
                  <c:v>草加市立病院事業会計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4.32</c:v>
                </c:pt>
                <c:pt idx="2">
                  <c:v>#N/A</c:v>
                </c:pt>
                <c:pt idx="3">
                  <c:v>7.06</c:v>
                </c:pt>
                <c:pt idx="4">
                  <c:v>#N/A</c:v>
                </c:pt>
                <c:pt idx="5">
                  <c:v>7.74</c:v>
                </c:pt>
                <c:pt idx="6">
                  <c:v>#N/A</c:v>
                </c:pt>
                <c:pt idx="7">
                  <c:v>5.1100000000000003</c:v>
                </c:pt>
                <c:pt idx="8">
                  <c:v>#N/A</c:v>
                </c:pt>
                <c:pt idx="9">
                  <c:v>1.91</c:v>
                </c:pt>
              </c:numCache>
            </c:numRef>
          </c:val>
          <c:extLst>
            <c:ext xmlns:c16="http://schemas.microsoft.com/office/drawing/2014/chart" uri="{C3380CC4-5D6E-409C-BE32-E72D297353CC}">
              <c16:uniqueId val="{00000006-B1FE-4CD2-A1DB-4C7B580222B6}"/>
            </c:ext>
          </c:extLst>
        </c:ser>
        <c:ser>
          <c:idx val="7"/>
          <c:order val="7"/>
          <c:tx>
            <c:strRef>
              <c:f>データシート!$A$34</c:f>
              <c:strCache>
                <c:ptCount val="1"/>
                <c:pt idx="0">
                  <c:v>草加市公共下水道事業会計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0.67</c:v>
                </c:pt>
                <c:pt idx="2">
                  <c:v>#N/A</c:v>
                </c:pt>
                <c:pt idx="3">
                  <c:v>1.63</c:v>
                </c:pt>
                <c:pt idx="4">
                  <c:v>#N/A</c:v>
                </c:pt>
                <c:pt idx="5">
                  <c:v>2.8</c:v>
                </c:pt>
                <c:pt idx="6">
                  <c:v>#N/A</c:v>
                </c:pt>
                <c:pt idx="7">
                  <c:v>3.36</c:v>
                </c:pt>
                <c:pt idx="8">
                  <c:v>#N/A</c:v>
                </c:pt>
                <c:pt idx="9">
                  <c:v>4.08</c:v>
                </c:pt>
              </c:numCache>
            </c:numRef>
          </c:val>
          <c:extLst>
            <c:ext xmlns:c16="http://schemas.microsoft.com/office/drawing/2014/chart" uri="{C3380CC4-5D6E-409C-BE32-E72D297353CC}">
              <c16:uniqueId val="{00000007-B1FE-4CD2-A1DB-4C7B580222B6}"/>
            </c:ext>
          </c:extLst>
        </c:ser>
        <c:ser>
          <c:idx val="8"/>
          <c:order val="8"/>
          <c:tx>
            <c:strRef>
              <c:f>データシート!$A$35</c:f>
              <c:strCache>
                <c:ptCount val="1"/>
                <c:pt idx="0">
                  <c:v>草加市水道事業会計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10.4</c:v>
                </c:pt>
                <c:pt idx="2">
                  <c:v>#N/A</c:v>
                </c:pt>
                <c:pt idx="3">
                  <c:v>9.5399999999999991</c:v>
                </c:pt>
                <c:pt idx="4">
                  <c:v>#N/A</c:v>
                </c:pt>
                <c:pt idx="5">
                  <c:v>10.57</c:v>
                </c:pt>
                <c:pt idx="6">
                  <c:v>#N/A</c:v>
                </c:pt>
                <c:pt idx="7">
                  <c:v>10.71</c:v>
                </c:pt>
                <c:pt idx="8">
                  <c:v>#N/A</c:v>
                </c:pt>
                <c:pt idx="9">
                  <c:v>8.25</c:v>
                </c:pt>
              </c:numCache>
            </c:numRef>
          </c:val>
          <c:extLst>
            <c:ext xmlns:c16="http://schemas.microsoft.com/office/drawing/2014/chart" uri="{C3380CC4-5D6E-409C-BE32-E72D297353CC}">
              <c16:uniqueId val="{00000008-B1FE-4CD2-A1DB-4C7B580222B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7.76</c:v>
                </c:pt>
                <c:pt idx="2">
                  <c:v>#N/A</c:v>
                </c:pt>
                <c:pt idx="3">
                  <c:v>11.79</c:v>
                </c:pt>
                <c:pt idx="4">
                  <c:v>#N/A</c:v>
                </c:pt>
                <c:pt idx="5">
                  <c:v>12.26</c:v>
                </c:pt>
                <c:pt idx="6">
                  <c:v>#N/A</c:v>
                </c:pt>
                <c:pt idx="7">
                  <c:v>9.2200000000000006</c:v>
                </c:pt>
                <c:pt idx="8">
                  <c:v>#N/A</c:v>
                </c:pt>
                <c:pt idx="9">
                  <c:v>8.59</c:v>
                </c:pt>
              </c:numCache>
            </c:numRef>
          </c:val>
          <c:extLst>
            <c:ext xmlns:c16="http://schemas.microsoft.com/office/drawing/2014/chart" uri="{C3380CC4-5D6E-409C-BE32-E72D297353CC}">
              <c16:uniqueId val="{00000009-B1FE-4CD2-A1DB-4C7B580222B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6794</c:v>
                </c:pt>
                <c:pt idx="5">
                  <c:v>6858</c:v>
                </c:pt>
                <c:pt idx="8">
                  <c:v>6779</c:v>
                </c:pt>
                <c:pt idx="11">
                  <c:v>6655</c:v>
                </c:pt>
                <c:pt idx="14">
                  <c:v>6481</c:v>
                </c:pt>
              </c:numCache>
            </c:numRef>
          </c:val>
          <c:extLst>
            <c:ext xmlns:c16="http://schemas.microsoft.com/office/drawing/2014/chart" uri="{C3380CC4-5D6E-409C-BE32-E72D297353CC}">
              <c16:uniqueId val="{00000000-E5CA-44C5-84A4-B0C6FCBC9B6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5CA-44C5-84A4-B0C6FCBC9B6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30</c:v>
                </c:pt>
                <c:pt idx="3">
                  <c:v>60</c:v>
                </c:pt>
                <c:pt idx="6">
                  <c:v>57</c:v>
                </c:pt>
                <c:pt idx="9">
                  <c:v>53</c:v>
                </c:pt>
                <c:pt idx="12">
                  <c:v>34</c:v>
                </c:pt>
              </c:numCache>
            </c:numRef>
          </c:val>
          <c:extLst>
            <c:ext xmlns:c16="http://schemas.microsoft.com/office/drawing/2014/chart" uri="{C3380CC4-5D6E-409C-BE32-E72D297353CC}">
              <c16:uniqueId val="{00000002-E5CA-44C5-84A4-B0C6FCBC9B6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255</c:v>
                </c:pt>
                <c:pt idx="3">
                  <c:v>308</c:v>
                </c:pt>
                <c:pt idx="6">
                  <c:v>327</c:v>
                </c:pt>
                <c:pt idx="9">
                  <c:v>397</c:v>
                </c:pt>
                <c:pt idx="12">
                  <c:v>387</c:v>
                </c:pt>
              </c:numCache>
            </c:numRef>
          </c:val>
          <c:extLst>
            <c:ext xmlns:c16="http://schemas.microsoft.com/office/drawing/2014/chart" uri="{C3380CC4-5D6E-409C-BE32-E72D297353CC}">
              <c16:uniqueId val="{00000003-E5CA-44C5-84A4-B0C6FCBC9B6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2162</c:v>
                </c:pt>
                <c:pt idx="3">
                  <c:v>2088</c:v>
                </c:pt>
                <c:pt idx="6">
                  <c:v>1924</c:v>
                </c:pt>
                <c:pt idx="9">
                  <c:v>1759</c:v>
                </c:pt>
                <c:pt idx="12">
                  <c:v>1714</c:v>
                </c:pt>
              </c:numCache>
            </c:numRef>
          </c:val>
          <c:extLst>
            <c:ext xmlns:c16="http://schemas.microsoft.com/office/drawing/2014/chart" uri="{C3380CC4-5D6E-409C-BE32-E72D297353CC}">
              <c16:uniqueId val="{00000004-E5CA-44C5-84A4-B0C6FCBC9B6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5CA-44C5-84A4-B0C6FCBC9B6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5CA-44C5-84A4-B0C6FCBC9B6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5778</c:v>
                </c:pt>
                <c:pt idx="3">
                  <c:v>6195</c:v>
                </c:pt>
                <c:pt idx="6">
                  <c:v>6587</c:v>
                </c:pt>
                <c:pt idx="9">
                  <c:v>6824</c:v>
                </c:pt>
                <c:pt idx="12">
                  <c:v>6843</c:v>
                </c:pt>
              </c:numCache>
            </c:numRef>
          </c:val>
          <c:extLst>
            <c:ext xmlns:c16="http://schemas.microsoft.com/office/drawing/2014/chart" uri="{C3380CC4-5D6E-409C-BE32-E72D297353CC}">
              <c16:uniqueId val="{00000007-E5CA-44C5-84A4-B0C6FCBC9B6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1431</c:v>
                </c:pt>
                <c:pt idx="2">
                  <c:v>#N/A</c:v>
                </c:pt>
                <c:pt idx="3">
                  <c:v>#N/A</c:v>
                </c:pt>
                <c:pt idx="4">
                  <c:v>1793</c:v>
                </c:pt>
                <c:pt idx="5">
                  <c:v>#N/A</c:v>
                </c:pt>
                <c:pt idx="6">
                  <c:v>#N/A</c:v>
                </c:pt>
                <c:pt idx="7">
                  <c:v>2116</c:v>
                </c:pt>
                <c:pt idx="8">
                  <c:v>#N/A</c:v>
                </c:pt>
                <c:pt idx="9">
                  <c:v>#N/A</c:v>
                </c:pt>
                <c:pt idx="10">
                  <c:v>2378</c:v>
                </c:pt>
                <c:pt idx="11">
                  <c:v>#N/A</c:v>
                </c:pt>
                <c:pt idx="12">
                  <c:v>#N/A</c:v>
                </c:pt>
                <c:pt idx="13">
                  <c:v>2497</c:v>
                </c:pt>
                <c:pt idx="14">
                  <c:v>#N/A</c:v>
                </c:pt>
              </c:numCache>
            </c:numRef>
          </c:val>
          <c:smooth val="0"/>
          <c:extLst>
            <c:ext xmlns:c16="http://schemas.microsoft.com/office/drawing/2014/chart" uri="{C3380CC4-5D6E-409C-BE32-E72D297353CC}">
              <c16:uniqueId val="{00000008-E5CA-44C5-84A4-B0C6FCBC9B6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61849</c:v>
                </c:pt>
                <c:pt idx="5">
                  <c:v>62097</c:v>
                </c:pt>
                <c:pt idx="8">
                  <c:v>60085</c:v>
                </c:pt>
                <c:pt idx="11">
                  <c:v>57128</c:v>
                </c:pt>
                <c:pt idx="14">
                  <c:v>53542</c:v>
                </c:pt>
              </c:numCache>
            </c:numRef>
          </c:val>
          <c:extLst>
            <c:ext xmlns:c16="http://schemas.microsoft.com/office/drawing/2014/chart" uri="{C3380CC4-5D6E-409C-BE32-E72D297353CC}">
              <c16:uniqueId val="{00000000-5B0B-43D9-8873-C9F3990ECE2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12294</c:v>
                </c:pt>
                <c:pt idx="5">
                  <c:v>11008</c:v>
                </c:pt>
                <c:pt idx="8">
                  <c:v>9705</c:v>
                </c:pt>
                <c:pt idx="11">
                  <c:v>9955</c:v>
                </c:pt>
                <c:pt idx="14">
                  <c:v>10520</c:v>
                </c:pt>
              </c:numCache>
            </c:numRef>
          </c:val>
          <c:extLst>
            <c:ext xmlns:c16="http://schemas.microsoft.com/office/drawing/2014/chart" uri="{C3380CC4-5D6E-409C-BE32-E72D297353CC}">
              <c16:uniqueId val="{00000001-5B0B-43D9-8873-C9F3990ECE2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14946</c:v>
                </c:pt>
                <c:pt idx="5">
                  <c:v>16501</c:v>
                </c:pt>
                <c:pt idx="8">
                  <c:v>13216</c:v>
                </c:pt>
                <c:pt idx="11">
                  <c:v>12582</c:v>
                </c:pt>
                <c:pt idx="14">
                  <c:v>9216</c:v>
                </c:pt>
              </c:numCache>
            </c:numRef>
          </c:val>
          <c:extLst>
            <c:ext xmlns:c16="http://schemas.microsoft.com/office/drawing/2014/chart" uri="{C3380CC4-5D6E-409C-BE32-E72D297353CC}">
              <c16:uniqueId val="{00000002-5B0B-43D9-8873-C9F3990ECE2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B0B-43D9-8873-C9F3990ECE2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B0B-43D9-8873-C9F3990ECE2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B0B-43D9-8873-C9F3990ECE2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4219</c:v>
                </c:pt>
                <c:pt idx="3">
                  <c:v>3664</c:v>
                </c:pt>
                <c:pt idx="6">
                  <c:v>3455</c:v>
                </c:pt>
                <c:pt idx="9">
                  <c:v>3332</c:v>
                </c:pt>
                <c:pt idx="12">
                  <c:v>2918</c:v>
                </c:pt>
              </c:numCache>
            </c:numRef>
          </c:val>
          <c:extLst>
            <c:ext xmlns:c16="http://schemas.microsoft.com/office/drawing/2014/chart" uri="{C3380CC4-5D6E-409C-BE32-E72D297353CC}">
              <c16:uniqueId val="{00000006-5B0B-43D9-8873-C9F3990ECE2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1963</c:v>
                </c:pt>
                <c:pt idx="3">
                  <c:v>2130</c:v>
                </c:pt>
                <c:pt idx="6">
                  <c:v>2073</c:v>
                </c:pt>
                <c:pt idx="9">
                  <c:v>1960</c:v>
                </c:pt>
                <c:pt idx="12">
                  <c:v>1714</c:v>
                </c:pt>
              </c:numCache>
            </c:numRef>
          </c:val>
          <c:extLst>
            <c:ext xmlns:c16="http://schemas.microsoft.com/office/drawing/2014/chart" uri="{C3380CC4-5D6E-409C-BE32-E72D297353CC}">
              <c16:uniqueId val="{00000007-5B0B-43D9-8873-C9F3990ECE2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22504</c:v>
                </c:pt>
                <c:pt idx="3">
                  <c:v>18300</c:v>
                </c:pt>
                <c:pt idx="6">
                  <c:v>14817</c:v>
                </c:pt>
                <c:pt idx="9">
                  <c:v>13347</c:v>
                </c:pt>
                <c:pt idx="12">
                  <c:v>11981</c:v>
                </c:pt>
              </c:numCache>
            </c:numRef>
          </c:val>
          <c:extLst>
            <c:ext xmlns:c16="http://schemas.microsoft.com/office/drawing/2014/chart" uri="{C3380CC4-5D6E-409C-BE32-E72D297353CC}">
              <c16:uniqueId val="{00000008-5B0B-43D9-8873-C9F3990ECE2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2197</c:v>
                </c:pt>
                <c:pt idx="3">
                  <c:v>2625</c:v>
                </c:pt>
                <c:pt idx="6">
                  <c:v>3112</c:v>
                </c:pt>
                <c:pt idx="9">
                  <c:v>3289</c:v>
                </c:pt>
                <c:pt idx="12">
                  <c:v>3441</c:v>
                </c:pt>
              </c:numCache>
            </c:numRef>
          </c:val>
          <c:extLst>
            <c:ext xmlns:c16="http://schemas.microsoft.com/office/drawing/2014/chart" uri="{C3380CC4-5D6E-409C-BE32-E72D297353CC}">
              <c16:uniqueId val="{00000009-5B0B-43D9-8873-C9F3990ECE2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63218</c:v>
                </c:pt>
                <c:pt idx="3">
                  <c:v>66978</c:v>
                </c:pt>
                <c:pt idx="6">
                  <c:v>70667</c:v>
                </c:pt>
                <c:pt idx="9">
                  <c:v>69006</c:v>
                </c:pt>
                <c:pt idx="12">
                  <c:v>66514</c:v>
                </c:pt>
              </c:numCache>
            </c:numRef>
          </c:val>
          <c:extLst>
            <c:ext xmlns:c16="http://schemas.microsoft.com/office/drawing/2014/chart" uri="{C3380CC4-5D6E-409C-BE32-E72D297353CC}">
              <c16:uniqueId val="{0000000A-5B0B-43D9-8873-C9F3990ECE2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5012</c:v>
                </c:pt>
                <c:pt idx="2">
                  <c:v>#N/A</c:v>
                </c:pt>
                <c:pt idx="3">
                  <c:v>#N/A</c:v>
                </c:pt>
                <c:pt idx="4">
                  <c:v>4091</c:v>
                </c:pt>
                <c:pt idx="5">
                  <c:v>#N/A</c:v>
                </c:pt>
                <c:pt idx="6">
                  <c:v>#N/A</c:v>
                </c:pt>
                <c:pt idx="7">
                  <c:v>11118</c:v>
                </c:pt>
                <c:pt idx="8">
                  <c:v>#N/A</c:v>
                </c:pt>
                <c:pt idx="9">
                  <c:v>#N/A</c:v>
                </c:pt>
                <c:pt idx="10">
                  <c:v>11269</c:v>
                </c:pt>
                <c:pt idx="11">
                  <c:v>#N/A</c:v>
                </c:pt>
                <c:pt idx="12">
                  <c:v>#N/A</c:v>
                </c:pt>
                <c:pt idx="13">
                  <c:v>13291</c:v>
                </c:pt>
                <c:pt idx="14">
                  <c:v>#N/A</c:v>
                </c:pt>
              </c:numCache>
            </c:numRef>
          </c:val>
          <c:smooth val="0"/>
          <c:extLst>
            <c:ext xmlns:c16="http://schemas.microsoft.com/office/drawing/2014/chart" uri="{C3380CC4-5D6E-409C-BE32-E72D297353CC}">
              <c16:uniqueId val="{0000000B-5B0B-43D9-8873-C9F3990ECE2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7416</c:v>
                </c:pt>
                <c:pt idx="1">
                  <c:v>6837</c:v>
                </c:pt>
                <c:pt idx="2">
                  <c:v>5342</c:v>
                </c:pt>
              </c:numCache>
            </c:numRef>
          </c:val>
          <c:extLst>
            <c:ext xmlns:c16="http://schemas.microsoft.com/office/drawing/2014/chart" uri="{C3380CC4-5D6E-409C-BE32-E72D297353CC}">
              <c16:uniqueId val="{00000000-4CC2-40F6-B73F-25619EC6B25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4CC2-40F6-B73F-25619EC6B25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2296</c:v>
                </c:pt>
                <c:pt idx="1">
                  <c:v>2652</c:v>
                </c:pt>
                <c:pt idx="2">
                  <c:v>1173</c:v>
                </c:pt>
              </c:numCache>
            </c:numRef>
          </c:val>
          <c:extLst>
            <c:ext xmlns:c16="http://schemas.microsoft.com/office/drawing/2014/chart" uri="{C3380CC4-5D6E-409C-BE32-E72D297353CC}">
              <c16:uniqueId val="{00000002-4CC2-40F6-B73F-25619EC6B25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埼玉県草加市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実質公債費比率の分子の金額が、前年度と比べ約</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億円増加しているが、これは、主に令和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年度に引き続き、本庁舎建設事業や新田駅周辺土地区画整理事業等に係る償還が進んだことにより、元利償還額が増加したことが要因である。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埼玉県草加市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分子を構成するもののうち、将来負担額については、公営企業債等繰入見込額が</a:t>
          </a:r>
          <a:r>
            <a:rPr kumimoji="1" lang="en-US" altLang="ja-JP" sz="1400">
              <a:latin typeface="ＭＳ ゴシック" pitchFamily="49" charset="-128"/>
              <a:ea typeface="ＭＳ ゴシック" pitchFamily="49" charset="-128"/>
            </a:rPr>
            <a:t>13.7</a:t>
          </a:r>
          <a:r>
            <a:rPr kumimoji="1" lang="ja-JP" altLang="en-US" sz="1400">
              <a:latin typeface="ＭＳ ゴシック" pitchFamily="49" charset="-128"/>
              <a:ea typeface="ＭＳ ゴシック" pitchFamily="49" charset="-128"/>
            </a:rPr>
            <a:t>億円減少したことや、一般会計等に係る地方債の現在高が</a:t>
          </a:r>
          <a:r>
            <a:rPr kumimoji="1" lang="en-US" altLang="ja-JP" sz="1400">
              <a:latin typeface="ＭＳ ゴシック" pitchFamily="49" charset="-128"/>
              <a:ea typeface="ＭＳ ゴシック" pitchFamily="49" charset="-128"/>
            </a:rPr>
            <a:t>24.9</a:t>
          </a:r>
          <a:r>
            <a:rPr kumimoji="1" lang="ja-JP" altLang="en-US" sz="1400">
              <a:latin typeface="ＭＳ ゴシック" pitchFamily="49" charset="-128"/>
              <a:ea typeface="ＭＳ ゴシック" pitchFamily="49" charset="-128"/>
            </a:rPr>
            <a:t>億円減少したことなどにより、</a:t>
          </a:r>
          <a:r>
            <a:rPr kumimoji="1" lang="en-US" altLang="ja-JP" sz="1400">
              <a:latin typeface="ＭＳ ゴシック" pitchFamily="49" charset="-128"/>
              <a:ea typeface="ＭＳ ゴシック" pitchFamily="49" charset="-128"/>
            </a:rPr>
            <a:t>43.7</a:t>
          </a:r>
          <a:r>
            <a:rPr kumimoji="1" lang="ja-JP" altLang="en-US" sz="1400">
              <a:latin typeface="ＭＳ ゴシック" pitchFamily="49" charset="-128"/>
              <a:ea typeface="ＭＳ ゴシック" pitchFamily="49" charset="-128"/>
            </a:rPr>
            <a:t>億円減少した。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充当可能財源等については、財政調整基金、公共施設整備基金等の取り崩し額の増加等により、充当可能基金が減少したことなどにより、</a:t>
          </a:r>
          <a:r>
            <a:rPr kumimoji="1" lang="en-US" altLang="ja-JP" sz="1400">
              <a:latin typeface="ＭＳ ゴシック" pitchFamily="49" charset="-128"/>
              <a:ea typeface="ＭＳ ゴシック" pitchFamily="49" charset="-128"/>
            </a:rPr>
            <a:t>33.7</a:t>
          </a:r>
          <a:r>
            <a:rPr kumimoji="1" lang="ja-JP" altLang="en-US" sz="1400">
              <a:latin typeface="ＭＳ ゴシック" pitchFamily="49" charset="-128"/>
              <a:ea typeface="ＭＳ ゴシック" pitchFamily="49" charset="-128"/>
            </a:rPr>
            <a:t>億円減少した。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埼玉県草加市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財源不足への補てんや災害対策などの不測の事態に対応するために全体的に維持している。財政調整基金について約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億円、公共施設整備基金について約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億円を取崩したため、減額となった。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必要に応じ積立て、取り崩しを行いながら適正な額を確保する。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公共施設整備基金・・・公共施設の工事、修繕、改修、建替等に要する資金を積み立てている基金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新栄町団地に係る都市計画街路の設置等に関する基金・・・新栄町団地に係る都市計画街路事業の施行に要する資金を積み立てている基金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ふるさとまちづくり基金・・・市民の主体的なまちづくり活動を支援するための基金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ふるさと納税基金・・・ふるさと納税による寄附金を積み立てている基金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森林環境譲与税基金積立金</a:t>
          </a:r>
          <a:r>
            <a:rPr kumimoji="1" lang="ja-JP" altLang="ja-JP" sz="1100">
              <a:solidFill>
                <a:schemeClr val="dk1"/>
              </a:solidFill>
              <a:effectLst/>
              <a:latin typeface="+mn-lt"/>
              <a:ea typeface="+mn-ea"/>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森林環境譲与税に関する法律に基づき市町村が行う木材利用の促進等の森林整備等に関する資金を積み立てている基金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公共施設整備基金・・・消防庁舎整備事業負担金への充当などによる減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新栄町団地の係る都市計画街路の設置等に関する基金・・・当該地区の工事のために基金を繰り入れたことによる減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ふるさとまちづくり基金・・・市民活動促進事業（助成事業）への充当による減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ふるさと納税基金・・・民間保育推進事業への充当などによる減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森林環境譲与税基金積立金・・・公園の木製ベンチ等設置に必要な資金を繰り入れたことによる減</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必要に応じ積立て、取り崩しを行いながら適正な額を確保する。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財政需要の増加により繰り入れる金額が多くなり減となったが、引き続き、景気悪化による税収減の補てんや災害対策などの不測の事態に対応するために適正な額を維持していく。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必要に応じ積立て、取り崩しを行いながら適正な額を確保する。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埼玉県草加市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251,992
240,555
27.46
96,931,504
91,747,417
4,610,684
49,098,628
66,514,468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年度単年度において、基準財政需要額が増加したものの、基準財政収入額も同様に増加しており、財政力指数に変化はなかった。</a:t>
          </a:r>
        </a:p>
        <a:p>
          <a:r>
            <a:rPr kumimoji="1" lang="ja-JP" altLang="en-US" sz="1300">
              <a:latin typeface="ＭＳ Ｐゴシック" panose="020B0600070205080204" pitchFamily="50" charset="-128"/>
              <a:ea typeface="ＭＳ Ｐゴシック" panose="020B0600070205080204" pitchFamily="50" charset="-128"/>
            </a:rPr>
            <a:t>　引き続き、税収入の収納率向上等による歳入の確保に努めるほか、事業効果・成果を検証し、事業の見直しを行う中で財政基盤の強化を図っていく。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137160</xdr:rowOff>
    </xdr:from>
    <xdr:to>
      <xdr:col>23</xdr:col>
      <xdr:colOff>133350</xdr:colOff>
      <xdr:row>45</xdr:row>
      <xdr:rowOff>66040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0936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38117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66040</xdr:rowOff>
    </xdr:from>
    <xdr:to>
      <xdr:col>24</xdr:col>
      <xdr:colOff>12700</xdr:colOff>
      <xdr:row>45</xdr:row>
      <xdr:rowOff>66040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52087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137160</xdr:rowOff>
    </xdr:from>
    <xdr:to>
      <xdr:col>24</xdr:col>
      <xdr:colOff>12700</xdr:colOff>
      <xdr:row>36</xdr:row>
      <xdr:rowOff>137160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151130</xdr:rowOff>
    </xdr:from>
    <xdr:to>
      <xdr:col>23</xdr:col>
      <xdr:colOff>133350</xdr:colOff>
      <xdr:row>40</xdr:row>
      <xdr:rowOff>151130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0091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120667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978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148590</xdr:rowOff>
    </xdr:from>
    <xdr:to>
      <xdr:col>23</xdr:col>
      <xdr:colOff>184150</xdr:colOff>
      <xdr:row>41</xdr:row>
      <xdr:rowOff>78740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40</xdr:row>
      <xdr:rowOff>151130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9850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148590</xdr:rowOff>
    </xdr:from>
    <xdr:to>
      <xdr:col>19</xdr:col>
      <xdr:colOff>184150</xdr:colOff>
      <xdr:row>41</xdr:row>
      <xdr:rowOff>78740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63517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92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102870</xdr:rowOff>
    </xdr:from>
    <xdr:to>
      <xdr:col>15</xdr:col>
      <xdr:colOff>82550</xdr:colOff>
      <xdr:row>40</xdr:row>
      <xdr:rowOff>127000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9608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124460</xdr:rowOff>
    </xdr:from>
    <xdr:to>
      <xdr:col>15</xdr:col>
      <xdr:colOff>133350</xdr:colOff>
      <xdr:row>41</xdr:row>
      <xdr:rowOff>54610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39387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54610</xdr:rowOff>
    </xdr:from>
    <xdr:to>
      <xdr:col>11</xdr:col>
      <xdr:colOff>31750</xdr:colOff>
      <xdr:row>40</xdr:row>
      <xdr:rowOff>102870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91261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100330</xdr:rowOff>
    </xdr:from>
    <xdr:to>
      <xdr:col>23</xdr:col>
      <xdr:colOff>184150</xdr:colOff>
      <xdr:row>41</xdr:row>
      <xdr:rowOff>30480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116857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100330</xdr:rowOff>
    </xdr:from>
    <xdr:to>
      <xdr:col>19</xdr:col>
      <xdr:colOff>184150</xdr:colOff>
      <xdr:row>41</xdr:row>
      <xdr:rowOff>30480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40657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72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52070</xdr:rowOff>
    </xdr:from>
    <xdr:to>
      <xdr:col>11</xdr:col>
      <xdr:colOff>82550</xdr:colOff>
      <xdr:row>40</xdr:row>
      <xdr:rowOff>153670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163847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3810</xdr:rowOff>
    </xdr:from>
    <xdr:to>
      <xdr:col>7</xdr:col>
      <xdr:colOff>31750</xdr:colOff>
      <xdr:row>40</xdr:row>
      <xdr:rowOff>105410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115587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全般的な民生費の増や臨時財政対策債発行可能額の減を主な原因として、前年度比で</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　今後も各方面で経常的な経費の増が見込まれる中、広く事業の見直しを行い、優先度の低い事務事業について計画的に廃止・縮小を進めるなど、弾力性のある財政構造の構築を図っていく。</a:t>
          </a:r>
          <a:r>
            <a:rPr kumimoji="1" lang="en-US" altLang="ja-JP" sz="1300">
              <a:latin typeface="ＭＳ Ｐゴシック" panose="020B0600070205080204" pitchFamily="50" charset="-128"/>
              <a:ea typeface="ＭＳ Ｐゴシック" panose="020B0600070205080204" pitchFamily="50" charset="-128"/>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167217</xdr:rowOff>
    </xdr:from>
    <xdr:to>
      <xdr:col>23</xdr:col>
      <xdr:colOff>133350</xdr:colOff>
      <xdr:row>66</xdr:row>
      <xdr:rowOff>2117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11317"/>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145644</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2117</xdr:rowOff>
    </xdr:from>
    <xdr:to>
      <xdr:col>24</xdr:col>
      <xdr:colOff>12700</xdr:colOff>
      <xdr:row>66</xdr:row>
      <xdr:rowOff>2117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82144</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5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167217</xdr:rowOff>
    </xdr:from>
    <xdr:to>
      <xdr:col>24</xdr:col>
      <xdr:colOff>12700</xdr:colOff>
      <xdr:row>58</xdr:row>
      <xdr:rowOff>167217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1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151977</xdr:rowOff>
    </xdr:from>
    <xdr:to>
      <xdr:col>23</xdr:col>
      <xdr:colOff>133350</xdr:colOff>
      <xdr:row>65</xdr:row>
      <xdr:rowOff>109220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124777"/>
          <a:ext cx="8382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98654</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57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98213</xdr:rowOff>
    </xdr:from>
    <xdr:to>
      <xdr:col>19</xdr:col>
      <xdr:colOff>133350</xdr:colOff>
      <xdr:row>64</xdr:row>
      <xdr:rowOff>151977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899563"/>
          <a:ext cx="889000" cy="22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116840</xdr:rowOff>
    </xdr:from>
    <xdr:to>
      <xdr:col>19</xdr:col>
      <xdr:colOff>184150</xdr:colOff>
      <xdr:row>62</xdr:row>
      <xdr:rowOff>46990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57167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4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108373</xdr:rowOff>
    </xdr:from>
    <xdr:to>
      <xdr:col>15</xdr:col>
      <xdr:colOff>82550</xdr:colOff>
      <xdr:row>63</xdr:row>
      <xdr:rowOff>98213</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223923"/>
          <a:ext cx="889000" cy="67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60537</xdr:rowOff>
    </xdr:from>
    <xdr:to>
      <xdr:col>15</xdr:col>
      <xdr:colOff>133350</xdr:colOff>
      <xdr:row>61</xdr:row>
      <xdr:rowOff>162137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864</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108373</xdr:rowOff>
    </xdr:from>
    <xdr:to>
      <xdr:col>11</xdr:col>
      <xdr:colOff>31750</xdr:colOff>
      <xdr:row>64</xdr:row>
      <xdr:rowOff>15240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223923"/>
          <a:ext cx="889000" cy="76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129963</xdr:rowOff>
    </xdr:from>
    <xdr:to>
      <xdr:col>11</xdr:col>
      <xdr:colOff>82550</xdr:colOff>
      <xdr:row>60</xdr:row>
      <xdr:rowOff>60113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24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44890</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33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44450</xdr:rowOff>
    </xdr:from>
    <xdr:to>
      <xdr:col>7</xdr:col>
      <xdr:colOff>31750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156227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58420</xdr:rowOff>
    </xdr:from>
    <xdr:to>
      <xdr:col>23</xdr:col>
      <xdr:colOff>184150</xdr:colOff>
      <xdr:row>65</xdr:row>
      <xdr:rowOff>160020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125747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09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101177</xdr:rowOff>
    </xdr:from>
    <xdr:to>
      <xdr:col>19</xdr:col>
      <xdr:colOff>184150</xdr:colOff>
      <xdr:row>65</xdr:row>
      <xdr:rowOff>31327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0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16104</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160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47413</xdr:rowOff>
    </xdr:from>
    <xdr:to>
      <xdr:col>15</xdr:col>
      <xdr:colOff>133350</xdr:colOff>
      <xdr:row>63</xdr:row>
      <xdr:rowOff>149013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84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133790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57573</xdr:rowOff>
    </xdr:from>
    <xdr:to>
      <xdr:col>11</xdr:col>
      <xdr:colOff>82550</xdr:colOff>
      <xdr:row>59</xdr:row>
      <xdr:rowOff>159173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17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169350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994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50817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[101,352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類似団体と比べ低くなっているのは、業務の民間委託や指定管理者制度の導入等を用いた経費抑制や事務効率化によるものである。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年度は一般職の給与の増、令和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年度は会計年度任用職員の勤勉手当の増などがあり、近年増加傾向にある。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65396</xdr:rowOff>
    </xdr:from>
    <xdr:to>
      <xdr:col>23</xdr:col>
      <xdr:colOff>133350</xdr:colOff>
      <xdr:row>89</xdr:row>
      <xdr:rowOff>158688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52846"/>
          <a:ext cx="0" cy="1464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130765</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89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158688</xdr:rowOff>
    </xdr:from>
    <xdr:to>
      <xdr:col>24</xdr:col>
      <xdr:colOff>12700</xdr:colOff>
      <xdr:row>89</xdr:row>
      <xdr:rowOff>158688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17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151773</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96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65396</xdr:rowOff>
    </xdr:from>
    <xdr:to>
      <xdr:col>24</xdr:col>
      <xdr:colOff>12700</xdr:colOff>
      <xdr:row>81</xdr:row>
      <xdr:rowOff>65396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5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36588</xdr:rowOff>
    </xdr:from>
    <xdr:to>
      <xdr:col>23</xdr:col>
      <xdr:colOff>133350</xdr:colOff>
      <xdr:row>81</xdr:row>
      <xdr:rowOff>65396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924038"/>
          <a:ext cx="838200" cy="28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142166</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372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170089</xdr:rowOff>
    </xdr:from>
    <xdr:to>
      <xdr:col>23</xdr:col>
      <xdr:colOff>184150</xdr:colOff>
      <xdr:row>84</xdr:row>
      <xdr:rowOff>100239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400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21360</xdr:rowOff>
    </xdr:from>
    <xdr:to>
      <xdr:col>19</xdr:col>
      <xdr:colOff>133350</xdr:colOff>
      <xdr:row>81</xdr:row>
      <xdr:rowOff>36588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908810"/>
          <a:ext cx="889000" cy="1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52240</xdr:rowOff>
    </xdr:from>
    <xdr:to>
      <xdr:col>19</xdr:col>
      <xdr:colOff>184150</xdr:colOff>
      <xdr:row>83</xdr:row>
      <xdr:rowOff>153840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8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138617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68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157660</xdr:rowOff>
    </xdr:from>
    <xdr:to>
      <xdr:col>15</xdr:col>
      <xdr:colOff>82550</xdr:colOff>
      <xdr:row>81</xdr:row>
      <xdr:rowOff>21360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873660"/>
          <a:ext cx="889000" cy="35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48594</xdr:rowOff>
    </xdr:from>
    <xdr:to>
      <xdr:col>15</xdr:col>
      <xdr:colOff>133350</xdr:colOff>
      <xdr:row>83</xdr:row>
      <xdr:rowOff>150194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7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134971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65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136640</xdr:rowOff>
    </xdr:from>
    <xdr:to>
      <xdr:col>11</xdr:col>
      <xdr:colOff>31750</xdr:colOff>
      <xdr:row>80</xdr:row>
      <xdr:rowOff>157660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852640"/>
          <a:ext cx="889000" cy="2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4423</xdr:rowOff>
    </xdr:from>
    <xdr:to>
      <xdr:col>11</xdr:col>
      <xdr:colOff>82550</xdr:colOff>
      <xdr:row>83</xdr:row>
      <xdr:rowOff>106023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3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90800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321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67394</xdr:rowOff>
    </xdr:from>
    <xdr:to>
      <xdr:col>7</xdr:col>
      <xdr:colOff>31750</xdr:colOff>
      <xdr:row>82</xdr:row>
      <xdr:rowOff>168994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153771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1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14596</xdr:rowOff>
    </xdr:from>
    <xdr:to>
      <xdr:col>23</xdr:col>
      <xdr:colOff>184150</xdr:colOff>
      <xdr:row>81</xdr:row>
      <xdr:rowOff>116196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0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107323</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2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157238</xdr:rowOff>
    </xdr:from>
    <xdr:to>
      <xdr:col>19</xdr:col>
      <xdr:colOff>184150</xdr:colOff>
      <xdr:row>81</xdr:row>
      <xdr:rowOff>87388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87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97565</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642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142010</xdr:rowOff>
    </xdr:from>
    <xdr:to>
      <xdr:col>15</xdr:col>
      <xdr:colOff>133350</xdr:colOff>
      <xdr:row>81</xdr:row>
      <xdr:rowOff>72160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85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82337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62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106860</xdr:rowOff>
    </xdr:from>
    <xdr:to>
      <xdr:col>11</xdr:col>
      <xdr:colOff>82550</xdr:colOff>
      <xdr:row>81</xdr:row>
      <xdr:rowOff>37010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2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47187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59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85840</xdr:rowOff>
    </xdr:from>
    <xdr:to>
      <xdr:col>7</xdr:col>
      <xdr:colOff>31750</xdr:colOff>
      <xdr:row>81</xdr:row>
      <xdr:rowOff>15990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0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26167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570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国から発出される人事院勧告に基づき当市においても給与改定を実施している。各年齢区分の職員分布や、就職や退職による職員数の増減により前年度と比較すると、</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ポイント減となっている。</a:t>
          </a:r>
        </a:p>
        <a:p>
          <a:r>
            <a:rPr kumimoji="1" lang="ja-JP" altLang="en-US" sz="1300">
              <a:latin typeface="ＭＳ Ｐゴシック" panose="020B0600070205080204" pitchFamily="50" charset="-128"/>
              <a:ea typeface="ＭＳ Ｐゴシック" panose="020B0600070205080204" pitchFamily="50" charset="-128"/>
            </a:rPr>
            <a:t>　しかしながら、国及び類似団体の平均を上回っていることから、今後も給料表及び諸手当の適正化を進め、より一層の給与水準の適正化に努めていく。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140970</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697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55897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140970</xdr:rowOff>
    </xdr:from>
    <xdr:to>
      <xdr:col>81</xdr:col>
      <xdr:colOff>133350</xdr:colOff>
      <xdr:row>80</xdr:row>
      <xdr:rowOff>140970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26670</xdr:rowOff>
    </xdr:from>
    <xdr:to>
      <xdr:col>81</xdr:col>
      <xdr:colOff>44450</xdr:colOff>
      <xdr:row>87</xdr:row>
      <xdr:rowOff>50800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94282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93997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9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77470</xdr:rowOff>
    </xdr:from>
    <xdr:to>
      <xdr:col>81</xdr:col>
      <xdr:colOff>95250</xdr:colOff>
      <xdr:row>86</xdr:row>
      <xdr:rowOff>7620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50800</xdr:rowOff>
    </xdr:from>
    <xdr:to>
      <xdr:col>77</xdr:col>
      <xdr:colOff>44450</xdr:colOff>
      <xdr:row>87</xdr:row>
      <xdr:rowOff>99061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966950"/>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74930</xdr:rowOff>
    </xdr:from>
    <xdr:to>
      <xdr:col>72</xdr:col>
      <xdr:colOff>203200</xdr:colOff>
      <xdr:row>87</xdr:row>
      <xdr:rowOff>99061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991080"/>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2539</xdr:rowOff>
    </xdr:from>
    <xdr:to>
      <xdr:col>68</xdr:col>
      <xdr:colOff>152400</xdr:colOff>
      <xdr:row>87</xdr:row>
      <xdr:rowOff>74930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918689"/>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149861</xdr:rowOff>
    </xdr:from>
    <xdr:to>
      <xdr:col>68</xdr:col>
      <xdr:colOff>203200</xdr:colOff>
      <xdr:row>86</xdr:row>
      <xdr:rowOff>80011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90188</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9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138447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89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119397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86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48261</xdr:rowOff>
    </xdr:from>
    <xdr:to>
      <xdr:col>73</xdr:col>
      <xdr:colOff>44450</xdr:colOff>
      <xdr:row>87</xdr:row>
      <xdr:rowOff>149861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9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134638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05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24130</xdr:rowOff>
    </xdr:from>
    <xdr:to>
      <xdr:col>68</xdr:col>
      <xdr:colOff>203200</xdr:colOff>
      <xdr:row>87</xdr:row>
      <xdr:rowOff>125730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110507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02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123189</xdr:rowOff>
    </xdr:from>
    <xdr:to>
      <xdr:col>64</xdr:col>
      <xdr:colOff>152400</xdr:colOff>
      <xdr:row>87</xdr:row>
      <xdr:rowOff>53339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38116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財政改革において、職員数の抑制に努めてきたため、全国平均や類似団体を大きく下回っている。しかしながら、近年は福祉行政の役割の増加、公共施設の老朽化、行政のＩＴ化等に伴う業務の質及び量の変化へ対応していく上で、徐々に職員数が増加している状況であると考えら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年度は前年度比</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人増となった。</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70696</xdr:rowOff>
    </xdr:from>
    <xdr:to>
      <xdr:col>81</xdr:col>
      <xdr:colOff>44450</xdr:colOff>
      <xdr:row>66</xdr:row>
      <xdr:rowOff>54398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14796"/>
          <a:ext cx="0" cy="13553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26475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4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54398</xdr:rowOff>
    </xdr:from>
    <xdr:to>
      <xdr:col>81</xdr:col>
      <xdr:colOff>133350</xdr:colOff>
      <xdr:row>66</xdr:row>
      <xdr:rowOff>54398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70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157073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70696</xdr:rowOff>
    </xdr:from>
    <xdr:to>
      <xdr:col>81</xdr:col>
      <xdr:colOff>133350</xdr:colOff>
      <xdr:row>58</xdr:row>
      <xdr:rowOff>70696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62654</xdr:rowOff>
    </xdr:from>
    <xdr:to>
      <xdr:col>81</xdr:col>
      <xdr:colOff>44450</xdr:colOff>
      <xdr:row>58</xdr:row>
      <xdr:rowOff>70696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006754"/>
          <a:ext cx="8382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88917</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547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116840</xdr:rowOff>
    </xdr:from>
    <xdr:to>
      <xdr:col>81</xdr:col>
      <xdr:colOff>95250</xdr:colOff>
      <xdr:row>62</xdr:row>
      <xdr:rowOff>46990</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34502</xdr:rowOff>
    </xdr:from>
    <xdr:to>
      <xdr:col>77</xdr:col>
      <xdr:colOff>44450</xdr:colOff>
      <xdr:row>58</xdr:row>
      <xdr:rowOff>62654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9978602"/>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84667</xdr:rowOff>
    </xdr:from>
    <xdr:to>
      <xdr:col>77</xdr:col>
      <xdr:colOff>95250</xdr:colOff>
      <xdr:row>62</xdr:row>
      <xdr:rowOff>14817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171044</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629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57</xdr:row>
      <xdr:rowOff>153670</xdr:rowOff>
    </xdr:from>
    <xdr:to>
      <xdr:col>72</xdr:col>
      <xdr:colOff>203200</xdr:colOff>
      <xdr:row>58</xdr:row>
      <xdr:rowOff>34502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9926320"/>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60537</xdr:rowOff>
    </xdr:from>
    <xdr:to>
      <xdr:col>73</xdr:col>
      <xdr:colOff>44450</xdr:colOff>
      <xdr:row>61</xdr:row>
      <xdr:rowOff>162137</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146914</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60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57</xdr:row>
      <xdr:rowOff>153670</xdr:rowOff>
    </xdr:from>
    <xdr:to>
      <xdr:col>68</xdr:col>
      <xdr:colOff>152400</xdr:colOff>
      <xdr:row>57</xdr:row>
      <xdr:rowOff>157692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9926320"/>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48471</xdr:rowOff>
    </xdr:from>
    <xdr:to>
      <xdr:col>68</xdr:col>
      <xdr:colOff>203200</xdr:colOff>
      <xdr:row>61</xdr:row>
      <xdr:rowOff>150071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134848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48471</xdr:rowOff>
    </xdr:from>
    <xdr:to>
      <xdr:col>64</xdr:col>
      <xdr:colOff>152400</xdr:colOff>
      <xdr:row>61</xdr:row>
      <xdr:rowOff>150071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134848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19896</xdr:rowOff>
    </xdr:from>
    <xdr:to>
      <xdr:col>81</xdr:col>
      <xdr:colOff>95250</xdr:colOff>
      <xdr:row>58</xdr:row>
      <xdr:rowOff>121496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996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112623</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98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11854</xdr:rowOff>
    </xdr:from>
    <xdr:to>
      <xdr:col>77</xdr:col>
      <xdr:colOff>95250</xdr:colOff>
      <xdr:row>58</xdr:row>
      <xdr:rowOff>113454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995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123631</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724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57</xdr:row>
      <xdr:rowOff>155152</xdr:rowOff>
    </xdr:from>
    <xdr:to>
      <xdr:col>73</xdr:col>
      <xdr:colOff>44450</xdr:colOff>
      <xdr:row>58</xdr:row>
      <xdr:rowOff>85302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992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95479</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696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57</xdr:row>
      <xdr:rowOff>102870</xdr:rowOff>
    </xdr:from>
    <xdr:to>
      <xdr:col>68</xdr:col>
      <xdr:colOff>203200</xdr:colOff>
      <xdr:row>58</xdr:row>
      <xdr:rowOff>33020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43197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64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57</xdr:row>
      <xdr:rowOff>106892</xdr:rowOff>
    </xdr:from>
    <xdr:to>
      <xdr:col>64</xdr:col>
      <xdr:colOff>152400</xdr:colOff>
      <xdr:row>58</xdr:row>
      <xdr:rowOff>37042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987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47219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648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主に本庁舎建設事業や新田駅周辺土地区画整理事業における元利償還額の増等により、実質公債費比率が</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ポイント増となった。</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72672</xdr:rowOff>
    </xdr:from>
    <xdr:to>
      <xdr:col>81</xdr:col>
      <xdr:colOff>44450</xdr:colOff>
      <xdr:row>44</xdr:row>
      <xdr:rowOff>44450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073422"/>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16527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44450</xdr:rowOff>
    </xdr:from>
    <xdr:to>
      <xdr:col>81</xdr:col>
      <xdr:colOff>133350</xdr:colOff>
      <xdr:row>44</xdr:row>
      <xdr:rowOff>44450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159049</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72672</xdr:rowOff>
    </xdr:from>
    <xdr:to>
      <xdr:col>81</xdr:col>
      <xdr:colOff>133350</xdr:colOff>
      <xdr:row>35</xdr:row>
      <xdr:rowOff>72672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150989</xdr:rowOff>
    </xdr:from>
    <xdr:to>
      <xdr:col>81</xdr:col>
      <xdr:colOff>44450</xdr:colOff>
      <xdr:row>40</xdr:row>
      <xdr:rowOff>46567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6837539"/>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63094</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5781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46567</xdr:rowOff>
    </xdr:from>
    <xdr:to>
      <xdr:col>81</xdr:col>
      <xdr:colOff>95250</xdr:colOff>
      <xdr:row>39</xdr:row>
      <xdr:rowOff>148167</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70555</xdr:rowOff>
    </xdr:from>
    <xdr:to>
      <xdr:col>77</xdr:col>
      <xdr:colOff>44450</xdr:colOff>
      <xdr:row>39</xdr:row>
      <xdr:rowOff>150989</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675710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19755</xdr:rowOff>
    </xdr:from>
    <xdr:to>
      <xdr:col>77</xdr:col>
      <xdr:colOff>95250</xdr:colOff>
      <xdr:row>39</xdr:row>
      <xdr:rowOff>121355</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70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131532</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475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16933</xdr:rowOff>
    </xdr:from>
    <xdr:to>
      <xdr:col>72</xdr:col>
      <xdr:colOff>203200</xdr:colOff>
      <xdr:row>39</xdr:row>
      <xdr:rowOff>70555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6703483"/>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150989</xdr:rowOff>
    </xdr:from>
    <xdr:to>
      <xdr:col>73</xdr:col>
      <xdr:colOff>44450</xdr:colOff>
      <xdr:row>39</xdr:row>
      <xdr:rowOff>81139</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66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91316</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43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16933</xdr:rowOff>
    </xdr:from>
    <xdr:to>
      <xdr:col>68</xdr:col>
      <xdr:colOff>152400</xdr:colOff>
      <xdr:row>39</xdr:row>
      <xdr:rowOff>16933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67034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97367</xdr:rowOff>
    </xdr:from>
    <xdr:to>
      <xdr:col>68</xdr:col>
      <xdr:colOff>203200</xdr:colOff>
      <xdr:row>39</xdr:row>
      <xdr:rowOff>27517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61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37694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83961</xdr:rowOff>
    </xdr:from>
    <xdr:to>
      <xdr:col>64</xdr:col>
      <xdr:colOff>152400</xdr:colOff>
      <xdr:row>39</xdr:row>
      <xdr:rowOff>14111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59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24288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36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139294</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825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100189</xdr:rowOff>
    </xdr:from>
    <xdr:to>
      <xdr:col>77</xdr:col>
      <xdr:colOff>95250</xdr:colOff>
      <xdr:row>40</xdr:row>
      <xdr:rowOff>30339</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7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15116</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873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19755</xdr:rowOff>
    </xdr:from>
    <xdr:to>
      <xdr:col>73</xdr:col>
      <xdr:colOff>44450</xdr:colOff>
      <xdr:row>39</xdr:row>
      <xdr:rowOff>121355</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7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106132</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79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137583</xdr:rowOff>
    </xdr:from>
    <xdr:to>
      <xdr:col>68</xdr:col>
      <xdr:colOff>203200</xdr:colOff>
      <xdr:row>39</xdr:row>
      <xdr:rowOff>67733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52510</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137583</xdr:rowOff>
    </xdr:from>
    <xdr:to>
      <xdr:col>64</xdr:col>
      <xdr:colOff>152400</xdr:colOff>
      <xdr:row>39</xdr:row>
      <xdr:rowOff>67733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52510</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年度に引き続き、本庁舎建設事業や新田駅周辺土地区画整理事業等の元金償還が進んだことに伴い、地方債現在高が約</a:t>
          </a:r>
          <a:r>
            <a:rPr kumimoji="1" lang="en-US" altLang="ja-JP" sz="1300">
              <a:latin typeface="ＭＳ Ｐゴシック" panose="020B0600070205080204" pitchFamily="50" charset="-128"/>
              <a:ea typeface="ＭＳ Ｐゴシック" panose="020B0600070205080204" pitchFamily="50" charset="-128"/>
            </a:rPr>
            <a:t>24.9</a:t>
          </a:r>
          <a:r>
            <a:rPr kumimoji="1" lang="ja-JP" altLang="en-US" sz="1300">
              <a:latin typeface="ＭＳ Ｐゴシック" panose="020B0600070205080204" pitchFamily="50" charset="-128"/>
              <a:ea typeface="ＭＳ Ｐゴシック" panose="020B0600070205080204" pitchFamily="50" charset="-128"/>
            </a:rPr>
            <a:t>億円減少したものの、財政調整基金、公共施設整備基金等の取り崩し額の増加等により、充当可能基金が約</a:t>
          </a:r>
          <a:r>
            <a:rPr kumimoji="1" lang="en-US" altLang="ja-JP" sz="1300">
              <a:latin typeface="ＭＳ Ｐゴシック" panose="020B0600070205080204" pitchFamily="50" charset="-128"/>
              <a:ea typeface="ＭＳ Ｐゴシック" panose="020B0600070205080204" pitchFamily="50" charset="-128"/>
            </a:rPr>
            <a:t>33.6</a:t>
          </a:r>
          <a:r>
            <a:rPr kumimoji="1" lang="ja-JP" altLang="en-US" sz="1300">
              <a:latin typeface="ＭＳ Ｐゴシック" panose="020B0600070205080204" pitchFamily="50" charset="-128"/>
              <a:ea typeface="ＭＳ Ｐゴシック" panose="020B0600070205080204" pitchFamily="50" charset="-128"/>
            </a:rPr>
            <a:t>億円減少したことから、将来負担比率が</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ポイントの悪化となった。</a:t>
          </a:r>
        </a:p>
        <a:p>
          <a:r>
            <a:rPr kumimoji="1" lang="ja-JP" altLang="en-US" sz="1300">
              <a:latin typeface="ＭＳ Ｐゴシック" panose="020B0600070205080204" pitchFamily="50" charset="-128"/>
              <a:ea typeface="ＭＳ Ｐゴシック" panose="020B0600070205080204" pitchFamily="50" charset="-128"/>
            </a:rPr>
            <a:t>　将来世代への負担を少しでも軽減するために、新規事業の実施等については十分に検討するなど財政の健全化を図っていく。</a:t>
          </a: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129011</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70667"/>
          <a:ext cx="0" cy="15302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101088</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872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129011</xdr:rowOff>
    </xdr:from>
    <xdr:to>
      <xdr:col>81</xdr:col>
      <xdr:colOff>133350</xdr:colOff>
      <xdr:row>22</xdr:row>
      <xdr:rowOff>129011</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900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160338</xdr:rowOff>
    </xdr:from>
    <xdr:to>
      <xdr:col>81</xdr:col>
      <xdr:colOff>44450</xdr:colOff>
      <xdr:row>17</xdr:row>
      <xdr:rowOff>63288</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179800" y="2903538"/>
          <a:ext cx="838200" cy="7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72301</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472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55774</xdr:rowOff>
    </xdr:from>
    <xdr:to>
      <xdr:col>81</xdr:col>
      <xdr:colOff>95250</xdr:colOff>
      <xdr:row>15</xdr:row>
      <xdr:rowOff>157374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62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160338</xdr:rowOff>
    </xdr:from>
    <xdr:to>
      <xdr:col>77</xdr:col>
      <xdr:colOff>44450</xdr:colOff>
      <xdr:row>16</xdr:row>
      <xdr:rowOff>168381</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5290800" y="2903538"/>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133367</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36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165417</xdr:rowOff>
    </xdr:from>
    <xdr:to>
      <xdr:col>72</xdr:col>
      <xdr:colOff>203200</xdr:colOff>
      <xdr:row>16</xdr:row>
      <xdr:rowOff>168381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4401800" y="2565717"/>
          <a:ext cx="889000" cy="34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138748</xdr:rowOff>
    </xdr:from>
    <xdr:to>
      <xdr:col>73</xdr:col>
      <xdr:colOff>44450</xdr:colOff>
      <xdr:row>15</xdr:row>
      <xdr:rowOff>68898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3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79075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307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165417</xdr:rowOff>
    </xdr:from>
    <xdr:to>
      <xdr:col>68</xdr:col>
      <xdr:colOff>152400</xdr:colOff>
      <xdr:row>15</xdr:row>
      <xdr:rowOff>52282</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512800" y="2565717"/>
          <a:ext cx="889000" cy="58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11536</xdr:rowOff>
    </xdr:from>
    <xdr:to>
      <xdr:col>68</xdr:col>
      <xdr:colOff>203200</xdr:colOff>
      <xdr:row>15</xdr:row>
      <xdr:rowOff>113136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58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97913</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66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110067</xdr:rowOff>
    </xdr:from>
    <xdr:to>
      <xdr:col>64</xdr:col>
      <xdr:colOff>152400</xdr:colOff>
      <xdr:row>16</xdr:row>
      <xdr:rowOff>40217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68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24994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76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12488</xdr:rowOff>
    </xdr:from>
    <xdr:to>
      <xdr:col>81</xdr:col>
      <xdr:colOff>95250</xdr:colOff>
      <xdr:row>17</xdr:row>
      <xdr:rowOff>114088</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967200" y="292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156015</xdr:rowOff>
    </xdr:from>
    <xdr:ext cx="762000" cy="259045"/>
    <xdr:sp macro="" textlink="">
      <xdr:nvSpPr>
        <xdr:cNvPr id="460" name="将来負担の状況該当値テキスト">
          <a:extLst>
            <a:ext uri="{FF2B5EF4-FFF2-40B4-BE49-F238E27FC236}">
              <a16:creationId xmlns:a16="http://schemas.microsoft.com/office/drawing/2014/main" id="{00000000-0008-0000-0300-0000CC010000}"/>
            </a:ext>
          </a:extLst>
        </xdr:cNvPr>
        <xdr:cNvSpPr txBox="1"/>
      </xdr:nvSpPr>
      <xdr:spPr>
        <a:xfrm>
          <a:off x="17106900" y="2899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109538</xdr:rowOff>
    </xdr:from>
    <xdr:to>
      <xdr:col>77</xdr:col>
      <xdr:colOff>95250</xdr:colOff>
      <xdr:row>17</xdr:row>
      <xdr:rowOff>39688</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285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24465</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2939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117581</xdr:rowOff>
    </xdr:from>
    <xdr:to>
      <xdr:col>73</xdr:col>
      <xdr:colOff>44450</xdr:colOff>
      <xdr:row>17</xdr:row>
      <xdr:rowOff>47731</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286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32508</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2947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114617</xdr:rowOff>
    </xdr:from>
    <xdr:to>
      <xdr:col>68</xdr:col>
      <xdr:colOff>203200</xdr:colOff>
      <xdr:row>15</xdr:row>
      <xdr:rowOff>44767</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251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54944</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2283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1482</xdr:rowOff>
    </xdr:from>
    <xdr:to>
      <xdr:col>64</xdr:col>
      <xdr:colOff>152400</xdr:colOff>
      <xdr:row>15</xdr:row>
      <xdr:rowOff>103082</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257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113259</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2342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埼玉県草加市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251,992
240,555
27.46
96,931,504
91,747,417
4,610,684
49,098,628
66,514,468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会計年度任用職員の勤勉手当の増などにより前年度と比較して増加しているものの、類似団体平均、埼玉県平均よりは低くなっており、人口一人当たりの決算額についても、類似平均団体を</a:t>
          </a:r>
          <a:r>
            <a:rPr kumimoji="1" lang="en-US" altLang="ja-JP" sz="1300">
              <a:latin typeface="ＭＳ Ｐゴシック" panose="020B0600070205080204" pitchFamily="50" charset="-128"/>
              <a:ea typeface="ＭＳ Ｐゴシック" panose="020B0600070205080204" pitchFamily="50" charset="-128"/>
            </a:rPr>
            <a:t>11.4%</a:t>
          </a:r>
          <a:r>
            <a:rPr kumimoji="1" lang="ja-JP" altLang="en-US" sz="1300">
              <a:latin typeface="ＭＳ Ｐゴシック" panose="020B0600070205080204" pitchFamily="50" charset="-128"/>
              <a:ea typeface="ＭＳ Ｐゴシック" panose="020B0600070205080204" pitchFamily="50" charset="-128"/>
            </a:rPr>
            <a:t>下回っている。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88900</xdr:rowOff>
    </xdr:from>
    <xdr:to>
      <xdr:col>24</xdr:col>
      <xdr:colOff>25400</xdr:colOff>
      <xdr:row>41</xdr:row>
      <xdr:rowOff>158750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9182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130827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158750</xdr:rowOff>
    </xdr:from>
    <xdr:to>
      <xdr:col>24</xdr:col>
      <xdr:colOff>114300</xdr:colOff>
      <xdr:row>41</xdr:row>
      <xdr:rowOff>158750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3827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6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88900</xdr:rowOff>
    </xdr:from>
    <xdr:to>
      <xdr:col>24</xdr:col>
      <xdr:colOff>114300</xdr:colOff>
      <xdr:row>34</xdr:row>
      <xdr:rowOff>88900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91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114300</xdr:rowOff>
    </xdr:from>
    <xdr:to>
      <xdr:col>24</xdr:col>
      <xdr:colOff>25400</xdr:colOff>
      <xdr:row>35</xdr:row>
      <xdr:rowOff>107950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43600"/>
          <a:ext cx="8382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149877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6350</xdr:rowOff>
    </xdr:from>
    <xdr:to>
      <xdr:col>24</xdr:col>
      <xdr:colOff>76200</xdr:colOff>
      <xdr:row>37</xdr:row>
      <xdr:rowOff>107950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133350</xdr:rowOff>
    </xdr:from>
    <xdr:to>
      <xdr:col>19</xdr:col>
      <xdr:colOff>187325</xdr:colOff>
      <xdr:row>34</xdr:row>
      <xdr:rowOff>114300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7912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0</xdr:rowOff>
    </xdr:from>
    <xdr:to>
      <xdr:col>20</xdr:col>
      <xdr:colOff>38100</xdr:colOff>
      <xdr:row>36</xdr:row>
      <xdr:rowOff>101600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86377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5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32</xdr:row>
      <xdr:rowOff>139700</xdr:rowOff>
    </xdr:from>
    <xdr:to>
      <xdr:col>15</xdr:col>
      <xdr:colOff>98425</xdr:colOff>
      <xdr:row>33</xdr:row>
      <xdr:rowOff>133350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6261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124477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32</xdr:row>
      <xdr:rowOff>139700</xdr:rowOff>
    </xdr:from>
    <xdr:to>
      <xdr:col>11</xdr:col>
      <xdr:colOff>9525</xdr:colOff>
      <xdr:row>33</xdr:row>
      <xdr:rowOff>158750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6261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158750</xdr:rowOff>
    </xdr:from>
    <xdr:to>
      <xdr:col>11</xdr:col>
      <xdr:colOff>60325</xdr:colOff>
      <xdr:row>36</xdr:row>
      <xdr:rowOff>88900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73677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139700</xdr:rowOff>
    </xdr:from>
    <xdr:to>
      <xdr:col>6</xdr:col>
      <xdr:colOff>171450</xdr:colOff>
      <xdr:row>37</xdr:row>
      <xdr:rowOff>69850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54627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9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57150</xdr:rowOff>
    </xdr:from>
    <xdr:to>
      <xdr:col>24</xdr:col>
      <xdr:colOff>76200</xdr:colOff>
      <xdr:row>35</xdr:row>
      <xdr:rowOff>158750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73677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63500</xdr:rowOff>
    </xdr:from>
    <xdr:to>
      <xdr:col>20</xdr:col>
      <xdr:colOff>38100</xdr:colOff>
      <xdr:row>34</xdr:row>
      <xdr:rowOff>165100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89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3827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6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82550</xdr:rowOff>
    </xdr:from>
    <xdr:to>
      <xdr:col>15</xdr:col>
      <xdr:colOff>149225</xdr:colOff>
      <xdr:row>34</xdr:row>
      <xdr:rowOff>12700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22877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88900</xdr:rowOff>
    </xdr:from>
    <xdr:to>
      <xdr:col>11</xdr:col>
      <xdr:colOff>60325</xdr:colOff>
      <xdr:row>33</xdr:row>
      <xdr:rowOff>19050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5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29227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34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107950</xdr:rowOff>
    </xdr:from>
    <xdr:to>
      <xdr:col>6</xdr:col>
      <xdr:colOff>171450</xdr:colOff>
      <xdr:row>34</xdr:row>
      <xdr:rowOff>38100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7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48277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53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物件費については、ふるさと納税推進に係る委託料や手数料が増となっているものの、公有財産管理に係る借上料や本庁舎の業務システム移設委託料の減により、前年度と比較して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ポイント減となっている。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107950</xdr:rowOff>
    </xdr:from>
    <xdr:to>
      <xdr:col>82</xdr:col>
      <xdr:colOff>107950</xdr:colOff>
      <xdr:row>21</xdr:row>
      <xdr:rowOff>120650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368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92727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9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120650</xdr:rowOff>
    </xdr:from>
    <xdr:to>
      <xdr:col>82</xdr:col>
      <xdr:colOff>196850</xdr:colOff>
      <xdr:row>21</xdr:row>
      <xdr:rowOff>120650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2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22877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107950</xdr:rowOff>
    </xdr:from>
    <xdr:to>
      <xdr:col>82</xdr:col>
      <xdr:colOff>196850</xdr:colOff>
      <xdr:row>13</xdr:row>
      <xdr:rowOff>107950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3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127000</xdr:rowOff>
    </xdr:from>
    <xdr:to>
      <xdr:col>82</xdr:col>
      <xdr:colOff>107950</xdr:colOff>
      <xdr:row>17</xdr:row>
      <xdr:rowOff>57150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8702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29227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4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57150</xdr:rowOff>
    </xdr:from>
    <xdr:to>
      <xdr:col>82</xdr:col>
      <xdr:colOff>158750</xdr:colOff>
      <xdr:row>17</xdr:row>
      <xdr:rowOff>158750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114300</xdr:rowOff>
    </xdr:from>
    <xdr:to>
      <xdr:col>78</xdr:col>
      <xdr:colOff>69850</xdr:colOff>
      <xdr:row>17</xdr:row>
      <xdr:rowOff>57150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57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54627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95250</xdr:rowOff>
    </xdr:from>
    <xdr:to>
      <xdr:col>73</xdr:col>
      <xdr:colOff>180975</xdr:colOff>
      <xdr:row>16</xdr:row>
      <xdr:rowOff>114300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6670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63500</xdr:rowOff>
    </xdr:from>
    <xdr:to>
      <xdr:col>74</xdr:col>
      <xdr:colOff>31750</xdr:colOff>
      <xdr:row>16</xdr:row>
      <xdr:rowOff>165100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0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3827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57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95250</xdr:rowOff>
    </xdr:from>
    <xdr:to>
      <xdr:col>69</xdr:col>
      <xdr:colOff>92075</xdr:colOff>
      <xdr:row>18</xdr:row>
      <xdr:rowOff>127000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667000"/>
          <a:ext cx="889000" cy="546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107950</xdr:rowOff>
    </xdr:from>
    <xdr:to>
      <xdr:col>69</xdr:col>
      <xdr:colOff>142875</xdr:colOff>
      <xdr:row>16</xdr:row>
      <xdr:rowOff>38100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22877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6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146050</xdr:rowOff>
    </xdr:from>
    <xdr:to>
      <xdr:col>65</xdr:col>
      <xdr:colOff>53975</xdr:colOff>
      <xdr:row>16</xdr:row>
      <xdr:rowOff>76200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86377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92727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6350</xdr:rowOff>
    </xdr:from>
    <xdr:to>
      <xdr:col>78</xdr:col>
      <xdr:colOff>120650</xdr:colOff>
      <xdr:row>17</xdr:row>
      <xdr:rowOff>107950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2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92727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07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63500</xdr:rowOff>
    </xdr:from>
    <xdr:to>
      <xdr:col>74</xdr:col>
      <xdr:colOff>31750</xdr:colOff>
      <xdr:row>16</xdr:row>
      <xdr:rowOff>165100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0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149877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44450</xdr:rowOff>
    </xdr:from>
    <xdr:to>
      <xdr:col>69</xdr:col>
      <xdr:colOff>142875</xdr:colOff>
      <xdr:row>15</xdr:row>
      <xdr:rowOff>146050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156227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8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76200</xdr:rowOff>
    </xdr:from>
    <xdr:to>
      <xdr:col>65</xdr:col>
      <xdr:colOff>53975</xdr:colOff>
      <xdr:row>19</xdr:row>
      <xdr:rowOff>6350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162577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扶助費については、類似団体平均及び埼玉県平均を下回る水準を維持している。これは、本市の高齢化比率（老年人口割合）が</a:t>
          </a:r>
          <a:r>
            <a:rPr kumimoji="1" lang="en-US" altLang="ja-JP" sz="1300">
              <a:latin typeface="ＭＳ Ｐゴシック" panose="020B0600070205080204" pitchFamily="50" charset="-128"/>
              <a:ea typeface="ＭＳ Ｐゴシック" panose="020B0600070205080204" pitchFamily="50" charset="-128"/>
            </a:rPr>
            <a:t>24.4%</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月現在）と、埼玉県内の市町村と比較して低いことが一因である。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年度は自立支援給付費の増等により、前年度から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ポイント増となっており、今後も生活保護費などの増加が見込まれるため、適正な扶助費の支給に努める。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110672</xdr:rowOff>
    </xdr:from>
    <xdr:to>
      <xdr:col>24</xdr:col>
      <xdr:colOff>25400</xdr:colOff>
      <xdr:row>57</xdr:row>
      <xdr:rowOff>53522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711872"/>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170742</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943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27215</xdr:rowOff>
    </xdr:from>
    <xdr:to>
      <xdr:col>24</xdr:col>
      <xdr:colOff>76200</xdr:colOff>
      <xdr:row>58</xdr:row>
      <xdr:rowOff>128815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61685</xdr:rowOff>
    </xdr:from>
    <xdr:to>
      <xdr:col>19</xdr:col>
      <xdr:colOff>187325</xdr:colOff>
      <xdr:row>56</xdr:row>
      <xdr:rowOff>110672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6628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149678</xdr:rowOff>
    </xdr:from>
    <xdr:to>
      <xdr:col>20</xdr:col>
      <xdr:colOff>38100</xdr:colOff>
      <xdr:row>58</xdr:row>
      <xdr:rowOff>79828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64605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1000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86178</xdr:rowOff>
    </xdr:from>
    <xdr:to>
      <xdr:col>15</xdr:col>
      <xdr:colOff>98425</xdr:colOff>
      <xdr:row>56</xdr:row>
      <xdr:rowOff>61685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515928"/>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35378</xdr:rowOff>
    </xdr:from>
    <xdr:to>
      <xdr:col>15</xdr:col>
      <xdr:colOff>149225</xdr:colOff>
      <xdr:row>57</xdr:row>
      <xdr:rowOff>136978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121755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86178</xdr:rowOff>
    </xdr:from>
    <xdr:to>
      <xdr:col>11</xdr:col>
      <xdr:colOff>9525</xdr:colOff>
      <xdr:row>56</xdr:row>
      <xdr:rowOff>110672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515928"/>
          <a:ext cx="889000" cy="19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125185</xdr:rowOff>
    </xdr:from>
    <xdr:to>
      <xdr:col>11</xdr:col>
      <xdr:colOff>60325</xdr:colOff>
      <xdr:row>57</xdr:row>
      <xdr:rowOff>55335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40112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89099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2722</xdr:rowOff>
    </xdr:from>
    <xdr:to>
      <xdr:col>24</xdr:col>
      <xdr:colOff>76200</xdr:colOff>
      <xdr:row>57</xdr:row>
      <xdr:rowOff>104322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19249</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62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59872</xdr:rowOff>
    </xdr:from>
    <xdr:to>
      <xdr:col>20</xdr:col>
      <xdr:colOff>38100</xdr:colOff>
      <xdr:row>56</xdr:row>
      <xdr:rowOff>161472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10885</xdr:rowOff>
    </xdr:from>
    <xdr:to>
      <xdr:col>15</xdr:col>
      <xdr:colOff>149225</xdr:colOff>
      <xdr:row>56</xdr:row>
      <xdr:rowOff>112485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122662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35378</xdr:rowOff>
    </xdr:from>
    <xdr:to>
      <xdr:col>11</xdr:col>
      <xdr:colOff>60325</xdr:colOff>
      <xdr:row>55</xdr:row>
      <xdr:rowOff>136978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147155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その他に係る経常収支比率は、類似団体平均、埼玉県平均より低くなっている。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しかし、国民健康保険事業及び介護保険特別会計繰出金などの繰出金が増額傾向になっており、今後は、使用料、保険料等の適正化を図り、繰出金の抑制に努める。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133350</xdr:rowOff>
    </xdr:from>
    <xdr:to>
      <xdr:col>82</xdr:col>
      <xdr:colOff>107950</xdr:colOff>
      <xdr:row>61</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202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48277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6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133350</xdr:rowOff>
    </xdr:from>
    <xdr:to>
      <xdr:col>82</xdr:col>
      <xdr:colOff>196850</xdr:colOff>
      <xdr:row>53</xdr:row>
      <xdr:rowOff>133350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2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95250</xdr:rowOff>
    </xdr:from>
    <xdr:to>
      <xdr:col>82</xdr:col>
      <xdr:colOff>107950</xdr:colOff>
      <xdr:row>53</xdr:row>
      <xdr:rowOff>133350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182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156227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92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12700</xdr:rowOff>
    </xdr:from>
    <xdr:to>
      <xdr:col>82</xdr:col>
      <xdr:colOff>158750</xdr:colOff>
      <xdr:row>58</xdr:row>
      <xdr:rowOff>114300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44450</xdr:rowOff>
    </xdr:from>
    <xdr:to>
      <xdr:col>78</xdr:col>
      <xdr:colOff>69850</xdr:colOff>
      <xdr:row>53</xdr:row>
      <xdr:rowOff>95250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1313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6350</xdr:rowOff>
    </xdr:from>
    <xdr:to>
      <xdr:col>73</xdr:col>
      <xdr:colOff>180975</xdr:colOff>
      <xdr:row>53</xdr:row>
      <xdr:rowOff>44450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093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6350</xdr:rowOff>
    </xdr:from>
    <xdr:to>
      <xdr:col>69</xdr:col>
      <xdr:colOff>92075</xdr:colOff>
      <xdr:row>53</xdr:row>
      <xdr:rowOff>82550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093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95250</xdr:rowOff>
    </xdr:from>
    <xdr:to>
      <xdr:col>69</xdr:col>
      <xdr:colOff>142875</xdr:colOff>
      <xdr:row>58</xdr:row>
      <xdr:rowOff>25400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158750</xdr:rowOff>
    </xdr:from>
    <xdr:to>
      <xdr:col>65</xdr:col>
      <xdr:colOff>53975</xdr:colOff>
      <xdr:row>58</xdr:row>
      <xdr:rowOff>88900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73677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82550</xdr:rowOff>
    </xdr:from>
    <xdr:to>
      <xdr:col>82</xdr:col>
      <xdr:colOff>158750</xdr:colOff>
      <xdr:row>54</xdr:row>
      <xdr:rowOff>12700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16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162577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44450</xdr:rowOff>
    </xdr:from>
    <xdr:to>
      <xdr:col>78</xdr:col>
      <xdr:colOff>120650</xdr:colOff>
      <xdr:row>53</xdr:row>
      <xdr:rowOff>146050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13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156227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890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52</xdr:row>
      <xdr:rowOff>165100</xdr:rowOff>
    </xdr:from>
    <xdr:to>
      <xdr:col>74</xdr:col>
      <xdr:colOff>31750</xdr:colOff>
      <xdr:row>53</xdr:row>
      <xdr:rowOff>95250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08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105427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52</xdr:row>
      <xdr:rowOff>127000</xdr:rowOff>
    </xdr:from>
    <xdr:to>
      <xdr:col>69</xdr:col>
      <xdr:colOff>142875</xdr:colOff>
      <xdr:row>53</xdr:row>
      <xdr:rowOff>57150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04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67327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31750</xdr:rowOff>
    </xdr:from>
    <xdr:to>
      <xdr:col>65</xdr:col>
      <xdr:colOff>53975</xdr:colOff>
      <xdr:row>53</xdr:row>
      <xdr:rowOff>133350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11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143527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ついては、類似団体平均、埼玉県平均をそれぞれ大きく上回っている。これは、ゴミ処理業務を一部事務組合（東埼玉資源環境組合）で行っていることから、組合に対する負担金を支出していることが一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今後、市の出資する法人等各種団体への補助金については、補助目的や補助内容を精査するほか、補助対象経費及び補助率を明確化するなどし、適正な補助事業を進めていく。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35560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9160"/>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7637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35560</xdr:rowOff>
    </xdr:from>
    <xdr:to>
      <xdr:col>82</xdr:col>
      <xdr:colOff>196850</xdr:colOff>
      <xdr:row>40</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17272</xdr:rowOff>
    </xdr:from>
    <xdr:to>
      <xdr:col>82</xdr:col>
      <xdr:colOff>107950</xdr:colOff>
      <xdr:row>40</xdr:row>
      <xdr:rowOff>35560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87527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127017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5956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17272</xdr:rowOff>
    </xdr:from>
    <xdr:to>
      <xdr:col>78</xdr:col>
      <xdr:colOff>69850</xdr:colOff>
      <xdr:row>40</xdr:row>
      <xdr:rowOff>26416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8752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119634</xdr:rowOff>
    </xdr:from>
    <xdr:to>
      <xdr:col>78</xdr:col>
      <xdr:colOff>120650</xdr:colOff>
      <xdr:row>36</xdr:row>
      <xdr:rowOff>49784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12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59961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5889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65278</xdr:rowOff>
    </xdr:from>
    <xdr:to>
      <xdr:col>73</xdr:col>
      <xdr:colOff>180975</xdr:colOff>
      <xdr:row>40</xdr:row>
      <xdr:rowOff>26416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751828"/>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110490</xdr:rowOff>
    </xdr:from>
    <xdr:to>
      <xdr:col>74</xdr:col>
      <xdr:colOff>31750</xdr:colOff>
      <xdr:row>36</xdr:row>
      <xdr:rowOff>40640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50817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65278</xdr:rowOff>
    </xdr:from>
    <xdr:to>
      <xdr:col>69</xdr:col>
      <xdr:colOff>92075</xdr:colOff>
      <xdr:row>39</xdr:row>
      <xdr:rowOff>129286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75182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92202</xdr:rowOff>
    </xdr:from>
    <xdr:to>
      <xdr:col>69</xdr:col>
      <xdr:colOff>142875</xdr:colOff>
      <xdr:row>36</xdr:row>
      <xdr:rowOff>22352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09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32529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115062</xdr:rowOff>
    </xdr:from>
    <xdr:to>
      <xdr:col>65</xdr:col>
      <xdr:colOff>53975</xdr:colOff>
      <xdr:row>36</xdr:row>
      <xdr:rowOff>45212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55389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156210</xdr:rowOff>
    </xdr:from>
    <xdr:to>
      <xdr:col>82</xdr:col>
      <xdr:colOff>158750</xdr:colOff>
      <xdr:row>40</xdr:row>
      <xdr:rowOff>86360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84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64787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137922</xdr:rowOff>
    </xdr:from>
    <xdr:to>
      <xdr:col>78</xdr:col>
      <xdr:colOff>120650</xdr:colOff>
      <xdr:row>40</xdr:row>
      <xdr:rowOff>68072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82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52849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91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147066</xdr:rowOff>
    </xdr:from>
    <xdr:to>
      <xdr:col>74</xdr:col>
      <xdr:colOff>31750</xdr:colOff>
      <xdr:row>40</xdr:row>
      <xdr:rowOff>77216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83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61993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91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14478</xdr:rowOff>
    </xdr:from>
    <xdr:to>
      <xdr:col>69</xdr:col>
      <xdr:colOff>142875</xdr:colOff>
      <xdr:row>39</xdr:row>
      <xdr:rowOff>116078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7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100855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78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78486</xdr:rowOff>
    </xdr:from>
    <xdr:to>
      <xdr:col>65</xdr:col>
      <xdr:colOff>53975</xdr:colOff>
      <xdr:row>40</xdr:row>
      <xdr:rowOff>8636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76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164863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8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公債費については、令和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年度に引き続き、本庁舎建設事業や新田駅周辺土地区画整理事業等の元金償還が進んだことに伴い、地方債現在高が約</a:t>
          </a:r>
          <a:r>
            <a:rPr kumimoji="1" lang="en-US" altLang="ja-JP" sz="1300">
              <a:latin typeface="ＭＳ Ｐゴシック" panose="020B0600070205080204" pitchFamily="50" charset="-128"/>
              <a:ea typeface="ＭＳ Ｐゴシック" panose="020B0600070205080204" pitchFamily="50" charset="-128"/>
            </a:rPr>
            <a:t>24.9</a:t>
          </a:r>
          <a:r>
            <a:rPr kumimoji="1" lang="ja-JP" altLang="en-US" sz="1300">
              <a:latin typeface="ＭＳ Ｐゴシック" panose="020B0600070205080204" pitchFamily="50" charset="-128"/>
              <a:ea typeface="ＭＳ Ｐゴシック" panose="020B0600070205080204" pitchFamily="50" charset="-128"/>
            </a:rPr>
            <a:t>億円減少したこと等により、昨年比で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ポイントの改善となった。今後も起債の借入れをできる限り抑制しながら公債費の上昇を抑えるように努める。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110672</xdr:rowOff>
    </xdr:from>
    <xdr:to>
      <xdr:col>24</xdr:col>
      <xdr:colOff>25400</xdr:colOff>
      <xdr:row>81</xdr:row>
      <xdr:rowOff>80736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55072"/>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52813</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940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80736</xdr:rowOff>
    </xdr:from>
    <xdr:to>
      <xdr:col>24</xdr:col>
      <xdr:colOff>114300</xdr:colOff>
      <xdr:row>81</xdr:row>
      <xdr:rowOff>80736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968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25599</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19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110672</xdr:rowOff>
    </xdr:from>
    <xdr:to>
      <xdr:col>24</xdr:col>
      <xdr:colOff>114300</xdr:colOff>
      <xdr:row>72</xdr:row>
      <xdr:rowOff>110672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5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69850</xdr:rowOff>
    </xdr:from>
    <xdr:to>
      <xdr:col>24</xdr:col>
      <xdr:colOff>25400</xdr:colOff>
      <xdr:row>77</xdr:row>
      <xdr:rowOff>102507</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2715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98170</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56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81643</xdr:rowOff>
    </xdr:from>
    <xdr:to>
      <xdr:col>24</xdr:col>
      <xdr:colOff>76200</xdr:colOff>
      <xdr:row>77</xdr:row>
      <xdr:rowOff>11793</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80736</xdr:rowOff>
    </xdr:from>
    <xdr:to>
      <xdr:col>19</xdr:col>
      <xdr:colOff>187325</xdr:colOff>
      <xdr:row>77</xdr:row>
      <xdr:rowOff>102507</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2823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146957</xdr:rowOff>
    </xdr:from>
    <xdr:to>
      <xdr:col>20</xdr:col>
      <xdr:colOff>38100</xdr:colOff>
      <xdr:row>77</xdr:row>
      <xdr:rowOff>77107</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87284</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4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88900</xdr:rowOff>
    </xdr:from>
    <xdr:to>
      <xdr:col>15</xdr:col>
      <xdr:colOff>98425</xdr:colOff>
      <xdr:row>77</xdr:row>
      <xdr:rowOff>80736</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119100"/>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29936</xdr:rowOff>
    </xdr:from>
    <xdr:to>
      <xdr:col>15</xdr:col>
      <xdr:colOff>149225</xdr:colOff>
      <xdr:row>77</xdr:row>
      <xdr:rowOff>131536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141713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00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88900</xdr:rowOff>
    </xdr:from>
    <xdr:to>
      <xdr:col>11</xdr:col>
      <xdr:colOff>9525</xdr:colOff>
      <xdr:row>76</xdr:row>
      <xdr:rowOff>143329</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119100"/>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146957</xdr:rowOff>
    </xdr:from>
    <xdr:to>
      <xdr:col>11</xdr:col>
      <xdr:colOff>60325</xdr:colOff>
      <xdr:row>77</xdr:row>
      <xdr:rowOff>77107</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61884</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6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105427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162577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51707</xdr:rowOff>
    </xdr:from>
    <xdr:to>
      <xdr:col>20</xdr:col>
      <xdr:colOff>38100</xdr:colOff>
      <xdr:row>77</xdr:row>
      <xdr:rowOff>153307</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2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138084</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339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29936</xdr:rowOff>
    </xdr:from>
    <xdr:to>
      <xdr:col>15</xdr:col>
      <xdr:colOff>149225</xdr:colOff>
      <xdr:row>77</xdr:row>
      <xdr:rowOff>131536</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23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116313</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31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38100</xdr:rowOff>
    </xdr:from>
    <xdr:to>
      <xdr:col>11</xdr:col>
      <xdr:colOff>60325</xdr:colOff>
      <xdr:row>76</xdr:row>
      <xdr:rowOff>139700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149877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92529</xdr:rowOff>
    </xdr:from>
    <xdr:to>
      <xdr:col>6</xdr:col>
      <xdr:colOff>171450</xdr:colOff>
      <xdr:row>77</xdr:row>
      <xdr:rowOff>22679</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32855</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8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前年度と比較し高くなっている。消防の一部事務組合への移行やゴミ処理の一部事務組合への補助費等の支出が増えていることなどにより、埼玉県平均及び類似団体平均を上回っているのが現状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今後も事務事業の見直しによる経費の削減や、公営企業会計における使用料等の適正化による繰出金の抑制など、普通会計の負担額を減らしていくよう努める。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154215</xdr:rowOff>
    </xdr:from>
    <xdr:to>
      <xdr:col>82</xdr:col>
      <xdr:colOff>107950</xdr:colOff>
      <xdr:row>81</xdr:row>
      <xdr:rowOff>156936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498615"/>
          <a:ext cx="0" cy="1545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129013</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4016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156936</xdr:rowOff>
    </xdr:from>
    <xdr:to>
      <xdr:col>82</xdr:col>
      <xdr:colOff>196850</xdr:colOff>
      <xdr:row>81</xdr:row>
      <xdr:rowOff>156936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404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69142</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154215</xdr:rowOff>
    </xdr:from>
    <xdr:to>
      <xdr:col>82</xdr:col>
      <xdr:colOff>196850</xdr:colOff>
      <xdr:row>72</xdr:row>
      <xdr:rowOff>154215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31750</xdr:rowOff>
    </xdr:from>
    <xdr:to>
      <xdr:col>82</xdr:col>
      <xdr:colOff>107950</xdr:colOff>
      <xdr:row>80</xdr:row>
      <xdr:rowOff>67129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5671800" y="13576300"/>
          <a:ext cx="8382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163484</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022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146957</xdr:rowOff>
    </xdr:from>
    <xdr:to>
      <xdr:col>82</xdr:col>
      <xdr:colOff>158750</xdr:colOff>
      <xdr:row>77</xdr:row>
      <xdr:rowOff>77107</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91621</xdr:rowOff>
    </xdr:from>
    <xdr:to>
      <xdr:col>78</xdr:col>
      <xdr:colOff>69850</xdr:colOff>
      <xdr:row>79</xdr:row>
      <xdr:rowOff>31750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4782800" y="13293271"/>
          <a:ext cx="889000" cy="28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68035</xdr:rowOff>
    </xdr:from>
    <xdr:to>
      <xdr:col>78</xdr:col>
      <xdr:colOff>120650</xdr:colOff>
      <xdr:row>75</xdr:row>
      <xdr:rowOff>169636</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29267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8362</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695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26307</xdr:rowOff>
    </xdr:from>
    <xdr:to>
      <xdr:col>73</xdr:col>
      <xdr:colOff>180975</xdr:colOff>
      <xdr:row>77</xdr:row>
      <xdr:rowOff>91621</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893800" y="12542157"/>
          <a:ext cx="889000" cy="75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108857</xdr:rowOff>
    </xdr:from>
    <xdr:to>
      <xdr:col>74</xdr:col>
      <xdr:colOff>31750</xdr:colOff>
      <xdr:row>75</xdr:row>
      <xdr:rowOff>39007</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279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49184</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256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26307</xdr:rowOff>
    </xdr:from>
    <xdr:to>
      <xdr:col>69</xdr:col>
      <xdr:colOff>92075</xdr:colOff>
      <xdr:row>78</xdr:row>
      <xdr:rowOff>148771</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flipV="1">
          <a:off x="13004800" y="12542157"/>
          <a:ext cx="889000" cy="979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72</xdr:row>
      <xdr:rowOff>136072</xdr:rowOff>
    </xdr:from>
    <xdr:to>
      <xdr:col>69</xdr:col>
      <xdr:colOff>142875</xdr:colOff>
      <xdr:row>73</xdr:row>
      <xdr:rowOff>66222</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248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76399</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224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97972</xdr:rowOff>
    </xdr:from>
    <xdr:to>
      <xdr:col>65</xdr:col>
      <xdr:colOff>53975</xdr:colOff>
      <xdr:row>75</xdr:row>
      <xdr:rowOff>28122</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278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38299</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255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16329</xdr:rowOff>
    </xdr:from>
    <xdr:to>
      <xdr:col>82</xdr:col>
      <xdr:colOff>158750</xdr:colOff>
      <xdr:row>80</xdr:row>
      <xdr:rowOff>117929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373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159856</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3704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152400</xdr:rowOff>
    </xdr:from>
    <xdr:to>
      <xdr:col>78</xdr:col>
      <xdr:colOff>120650</xdr:colOff>
      <xdr:row>79</xdr:row>
      <xdr:rowOff>82550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67327</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361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40821</xdr:rowOff>
    </xdr:from>
    <xdr:to>
      <xdr:col>74</xdr:col>
      <xdr:colOff>31750</xdr:colOff>
      <xdr:row>77</xdr:row>
      <xdr:rowOff>142421</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324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127198</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332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146957</xdr:rowOff>
    </xdr:from>
    <xdr:to>
      <xdr:col>69</xdr:col>
      <xdr:colOff>142875</xdr:colOff>
      <xdr:row>73</xdr:row>
      <xdr:rowOff>77107</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249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61884</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2577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97971</xdr:rowOff>
    </xdr:from>
    <xdr:to>
      <xdr:col>65</xdr:col>
      <xdr:colOff>53975</xdr:colOff>
      <xdr:row>79</xdr:row>
      <xdr:rowOff>28121</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347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12898</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3557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埼玉県草加市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25415</xdr:rowOff>
    </xdr:from>
    <xdr:to>
      <xdr:col>29</xdr:col>
      <xdr:colOff>127000</xdr:colOff>
      <xdr:row>19</xdr:row>
      <xdr:rowOff>51312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58990"/>
          <a:ext cx="0" cy="13974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23389</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2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51312</xdr:rowOff>
    </xdr:from>
    <xdr:to>
      <xdr:col>30</xdr:col>
      <xdr:colOff>25400</xdr:colOff>
      <xdr:row>19</xdr:row>
      <xdr:rowOff>51312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564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111792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02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25415</xdr:rowOff>
    </xdr:from>
    <xdr:to>
      <xdr:col>30</xdr:col>
      <xdr:colOff>25400</xdr:colOff>
      <xdr:row>11</xdr:row>
      <xdr:rowOff>25415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589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147716</xdr:rowOff>
    </xdr:from>
    <xdr:to>
      <xdr:col>29</xdr:col>
      <xdr:colOff>127000</xdr:colOff>
      <xdr:row>18</xdr:row>
      <xdr:rowOff>99579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109991"/>
          <a:ext cx="647700" cy="1233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9952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629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164875</xdr:rowOff>
    </xdr:from>
    <xdr:to>
      <xdr:col>29</xdr:col>
      <xdr:colOff>177800</xdr:colOff>
      <xdr:row>16</xdr:row>
      <xdr:rowOff>95025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7842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99579</xdr:rowOff>
    </xdr:from>
    <xdr:to>
      <xdr:col>26</xdr:col>
      <xdr:colOff>50800</xdr:colOff>
      <xdr:row>19</xdr:row>
      <xdr:rowOff>91708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233304"/>
          <a:ext cx="698500" cy="1635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150147</xdr:rowOff>
    </xdr:from>
    <xdr:to>
      <xdr:col>26</xdr:col>
      <xdr:colOff>101600</xdr:colOff>
      <xdr:row>17</xdr:row>
      <xdr:rowOff>80297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40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90474</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0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61109</xdr:rowOff>
    </xdr:from>
    <xdr:to>
      <xdr:col>22</xdr:col>
      <xdr:colOff>114300</xdr:colOff>
      <xdr:row>19</xdr:row>
      <xdr:rowOff>91708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366284"/>
          <a:ext cx="698500" cy="305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40582</xdr:rowOff>
    </xdr:from>
    <xdr:to>
      <xdr:col>22</xdr:col>
      <xdr:colOff>165100</xdr:colOff>
      <xdr:row>17</xdr:row>
      <xdr:rowOff>142182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028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152359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61109</xdr:rowOff>
    </xdr:from>
    <xdr:to>
      <xdr:col>18</xdr:col>
      <xdr:colOff>177800</xdr:colOff>
      <xdr:row>19</xdr:row>
      <xdr:rowOff>80768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366284"/>
          <a:ext cx="698500" cy="196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60731</xdr:rowOff>
    </xdr:from>
    <xdr:to>
      <xdr:col>19</xdr:col>
      <xdr:colOff>38100</xdr:colOff>
      <xdr:row>17</xdr:row>
      <xdr:rowOff>162331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23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1058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79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79346</xdr:rowOff>
    </xdr:from>
    <xdr:to>
      <xdr:col>15</xdr:col>
      <xdr:colOff>101600</xdr:colOff>
      <xdr:row>18</xdr:row>
      <xdr:rowOff>9496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416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19673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10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96916</xdr:rowOff>
    </xdr:from>
    <xdr:to>
      <xdr:col>29</xdr:col>
      <xdr:colOff>177800</xdr:colOff>
      <xdr:row>18</xdr:row>
      <xdr:rowOff>27066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591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68993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031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48779</xdr:rowOff>
    </xdr:from>
    <xdr:to>
      <xdr:col>26</xdr:col>
      <xdr:colOff>101600</xdr:colOff>
      <xdr:row>18</xdr:row>
      <xdr:rowOff>150379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825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135156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68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40908</xdr:rowOff>
    </xdr:from>
    <xdr:to>
      <xdr:col>22</xdr:col>
      <xdr:colOff>165100</xdr:colOff>
      <xdr:row>19</xdr:row>
      <xdr:rowOff>142508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3460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127285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43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10309</xdr:rowOff>
    </xdr:from>
    <xdr:to>
      <xdr:col>19</xdr:col>
      <xdr:colOff>38100</xdr:colOff>
      <xdr:row>19</xdr:row>
      <xdr:rowOff>111909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3154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96686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401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29968</xdr:rowOff>
    </xdr:from>
    <xdr:to>
      <xdr:col>15</xdr:col>
      <xdr:colOff>101600</xdr:colOff>
      <xdr:row>19</xdr:row>
      <xdr:rowOff>131568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351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116345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42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129572</xdr:rowOff>
    </xdr:from>
    <xdr:to>
      <xdr:col>29</xdr:col>
      <xdr:colOff>127000</xdr:colOff>
      <xdr:row>37</xdr:row>
      <xdr:rowOff>300393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054122"/>
          <a:ext cx="0" cy="13709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272470</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397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300393</xdr:rowOff>
    </xdr:from>
    <xdr:to>
      <xdr:col>30</xdr:col>
      <xdr:colOff>25400</xdr:colOff>
      <xdr:row>37</xdr:row>
      <xdr:rowOff>300393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4250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44499</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797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129572</xdr:rowOff>
    </xdr:from>
    <xdr:to>
      <xdr:col>30</xdr:col>
      <xdr:colOff>25400</xdr:colOff>
      <xdr:row>33</xdr:row>
      <xdr:rowOff>129572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0541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189465</xdr:rowOff>
    </xdr:from>
    <xdr:to>
      <xdr:col>29</xdr:col>
      <xdr:colOff>127000</xdr:colOff>
      <xdr:row>35</xdr:row>
      <xdr:rowOff>214725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799815"/>
          <a:ext cx="647700" cy="252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174350</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84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202273</xdr:rowOff>
    </xdr:from>
    <xdr:to>
      <xdr:col>29</xdr:col>
      <xdr:colOff>177800</xdr:colOff>
      <xdr:row>35</xdr:row>
      <xdr:rowOff>303873</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812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214725</xdr:rowOff>
    </xdr:from>
    <xdr:to>
      <xdr:col>26</xdr:col>
      <xdr:colOff>50800</xdr:colOff>
      <xdr:row>35</xdr:row>
      <xdr:rowOff>273818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825075"/>
          <a:ext cx="698500" cy="590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218218</xdr:rowOff>
    </xdr:from>
    <xdr:to>
      <xdr:col>26</xdr:col>
      <xdr:colOff>101600</xdr:colOff>
      <xdr:row>35</xdr:row>
      <xdr:rowOff>319818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828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304595</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914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273818</xdr:rowOff>
    </xdr:from>
    <xdr:to>
      <xdr:col>22</xdr:col>
      <xdr:colOff>114300</xdr:colOff>
      <xdr:row>36</xdr:row>
      <xdr:rowOff>4242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884168"/>
          <a:ext cx="698500" cy="733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182270</xdr:rowOff>
    </xdr:from>
    <xdr:to>
      <xdr:col>22</xdr:col>
      <xdr:colOff>165100</xdr:colOff>
      <xdr:row>35</xdr:row>
      <xdr:rowOff>283870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79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294047</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56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4242</xdr:rowOff>
    </xdr:from>
    <xdr:to>
      <xdr:col>18</xdr:col>
      <xdr:colOff>177800</xdr:colOff>
      <xdr:row>36</xdr:row>
      <xdr:rowOff>85623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957492"/>
          <a:ext cx="698500" cy="813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292913</xdr:rowOff>
    </xdr:from>
    <xdr:to>
      <xdr:col>19</xdr:col>
      <xdr:colOff>38100</xdr:colOff>
      <xdr:row>36</xdr:row>
      <xdr:rowOff>51613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0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61790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67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333775</xdr:rowOff>
    </xdr:from>
    <xdr:to>
      <xdr:col>15</xdr:col>
      <xdr:colOff>101600</xdr:colOff>
      <xdr:row>36</xdr:row>
      <xdr:rowOff>92475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441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102652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1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138665</xdr:rowOff>
    </xdr:from>
    <xdr:to>
      <xdr:col>29</xdr:col>
      <xdr:colOff>177800</xdr:colOff>
      <xdr:row>35</xdr:row>
      <xdr:rowOff>240265</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7490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326642</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594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163925</xdr:rowOff>
    </xdr:from>
    <xdr:to>
      <xdr:col>26</xdr:col>
      <xdr:colOff>101600</xdr:colOff>
      <xdr:row>35</xdr:row>
      <xdr:rowOff>265525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7742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275702</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543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223018</xdr:rowOff>
    </xdr:from>
    <xdr:to>
      <xdr:col>22</xdr:col>
      <xdr:colOff>165100</xdr:colOff>
      <xdr:row>35</xdr:row>
      <xdr:rowOff>324618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8333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309395</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91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296342</xdr:rowOff>
    </xdr:from>
    <xdr:to>
      <xdr:col>19</xdr:col>
      <xdr:colOff>38100</xdr:colOff>
      <xdr:row>36</xdr:row>
      <xdr:rowOff>55042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9066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39819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99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34823</xdr:rowOff>
    </xdr:from>
    <xdr:to>
      <xdr:col>15</xdr:col>
      <xdr:colOff>101600</xdr:colOff>
      <xdr:row>36</xdr:row>
      <xdr:rowOff>136423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9880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121200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074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埼玉県草加市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251,992
240,555
27.46
96,931,504
91,747,417
4,610,684
49,098,628
66,514,468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a:extLst>
            <a:ext uri="{FF2B5EF4-FFF2-40B4-BE49-F238E27FC236}">
              <a16:creationId xmlns:a16="http://schemas.microsoft.com/office/drawing/2014/main" id="{00000000-0008-0000-0600-00003A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a:extLst>
            <a:ext uri="{FF2B5EF4-FFF2-40B4-BE49-F238E27FC236}">
              <a16:creationId xmlns:a16="http://schemas.microsoft.com/office/drawing/2014/main" id="{00000000-0008-0000-06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141643</xdr:rowOff>
    </xdr:from>
    <xdr:to>
      <xdr:col>24</xdr:col>
      <xdr:colOff>62865</xdr:colOff>
      <xdr:row>37</xdr:row>
      <xdr:rowOff>68834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4633595" y="5285143"/>
          <a:ext cx="1270" cy="112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72661</xdr:rowOff>
    </xdr:from>
    <xdr:ext cx="534377" cy="259045"/>
    <xdr:sp macro="" textlink="">
      <xdr:nvSpPr>
        <xdr:cNvPr id="61" name="人件費最小値テキスト">
          <a:extLst>
            <a:ext uri="{FF2B5EF4-FFF2-40B4-BE49-F238E27FC236}">
              <a16:creationId xmlns:a16="http://schemas.microsoft.com/office/drawing/2014/main" id="{00000000-0008-0000-0600-00003D000000}"/>
            </a:ext>
          </a:extLst>
        </xdr:cNvPr>
        <xdr:cNvSpPr txBox="1"/>
      </xdr:nvSpPr>
      <xdr:spPr>
        <a:xfrm>
          <a:off x="4686300" y="641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68834</xdr:rowOff>
    </xdr:from>
    <xdr:to>
      <xdr:col>24</xdr:col>
      <xdr:colOff>152400</xdr:colOff>
      <xdr:row>37</xdr:row>
      <xdr:rowOff>68834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641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88320</xdr:rowOff>
    </xdr:from>
    <xdr:ext cx="534377" cy="259045"/>
    <xdr:sp macro="" textlink="">
      <xdr:nvSpPr>
        <xdr:cNvPr id="63" name="人件費最大値テキスト">
          <a:extLst>
            <a:ext uri="{FF2B5EF4-FFF2-40B4-BE49-F238E27FC236}">
              <a16:creationId xmlns:a16="http://schemas.microsoft.com/office/drawing/2014/main" id="{00000000-0008-0000-0600-00003F000000}"/>
            </a:ext>
          </a:extLst>
        </xdr:cNvPr>
        <xdr:cNvSpPr txBox="1"/>
      </xdr:nvSpPr>
      <xdr:spPr>
        <a:xfrm>
          <a:off x="4686300" y="506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141643</xdr:rowOff>
    </xdr:from>
    <xdr:to>
      <xdr:col>24</xdr:col>
      <xdr:colOff>152400</xdr:colOff>
      <xdr:row>30</xdr:row>
      <xdr:rowOff>141643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4546600" y="528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68834</xdr:rowOff>
    </xdr:from>
    <xdr:to>
      <xdr:col>24</xdr:col>
      <xdr:colOff>63500</xdr:colOff>
      <xdr:row>38</xdr:row>
      <xdr:rowOff>9113</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3797300" y="6412484"/>
          <a:ext cx="838200" cy="111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107691</xdr:rowOff>
    </xdr:from>
    <xdr:ext cx="534377" cy="259045"/>
    <xdr:sp macro="" textlink="">
      <xdr:nvSpPr>
        <xdr:cNvPr id="66" name="人件費平均値テキスト">
          <a:extLst>
            <a:ext uri="{FF2B5EF4-FFF2-40B4-BE49-F238E27FC236}">
              <a16:creationId xmlns:a16="http://schemas.microsoft.com/office/drawing/2014/main" id="{00000000-0008-0000-0600-000042000000}"/>
            </a:ext>
          </a:extLst>
        </xdr:cNvPr>
        <xdr:cNvSpPr txBox="1"/>
      </xdr:nvSpPr>
      <xdr:spPr>
        <a:xfrm>
          <a:off x="4686300" y="5765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84814</xdr:rowOff>
    </xdr:from>
    <xdr:to>
      <xdr:col>24</xdr:col>
      <xdr:colOff>114300</xdr:colOff>
      <xdr:row>35</xdr:row>
      <xdr:rowOff>14964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4584700" y="591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9113</xdr:rowOff>
    </xdr:from>
    <xdr:to>
      <xdr:col>19</xdr:col>
      <xdr:colOff>177800</xdr:colOff>
      <xdr:row>38</xdr:row>
      <xdr:rowOff>99552</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908300" y="6524213"/>
          <a:ext cx="889000" cy="9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87557</xdr:rowOff>
    </xdr:from>
    <xdr:to>
      <xdr:col>20</xdr:col>
      <xdr:colOff>38100</xdr:colOff>
      <xdr:row>36</xdr:row>
      <xdr:rowOff>17707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3746500" y="608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34234</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3530111" y="586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99552</xdr:rowOff>
    </xdr:from>
    <xdr:to>
      <xdr:col>15</xdr:col>
      <xdr:colOff>50800</xdr:colOff>
      <xdr:row>38</xdr:row>
      <xdr:rowOff>111754</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2019300" y="6614652"/>
          <a:ext cx="889000" cy="1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98787</xdr:rowOff>
    </xdr:from>
    <xdr:to>
      <xdr:col>15</xdr:col>
      <xdr:colOff>101600</xdr:colOff>
      <xdr:row>36</xdr:row>
      <xdr:rowOff>28937</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2857500" y="6099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45464</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641111" y="5874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111754</xdr:rowOff>
    </xdr:from>
    <xdr:to>
      <xdr:col>10</xdr:col>
      <xdr:colOff>114300</xdr:colOff>
      <xdr:row>38</xdr:row>
      <xdr:rowOff>156445</xdr:rowOff>
    </xdr:to>
    <xdr:cxnSp macro="">
      <xdr:nvCxnSpPr>
        <xdr:cNvPr id="74" name="直線コネクタ 73">
          <a:extLst>
            <a:ext uri="{FF2B5EF4-FFF2-40B4-BE49-F238E27FC236}">
              <a16:creationId xmlns:a16="http://schemas.microsoft.com/office/drawing/2014/main" id="{00000000-0008-0000-0600-00004A000000}"/>
            </a:ext>
          </a:extLst>
        </xdr:cNvPr>
        <xdr:cNvCxnSpPr/>
      </xdr:nvCxnSpPr>
      <xdr:spPr>
        <a:xfrm flipV="1">
          <a:off x="1130300" y="6626854"/>
          <a:ext cx="889000" cy="44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110589</xdr:rowOff>
    </xdr:from>
    <xdr:to>
      <xdr:col>10</xdr:col>
      <xdr:colOff>165100</xdr:colOff>
      <xdr:row>36</xdr:row>
      <xdr:rowOff>40739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968500" y="6111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57266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752111" y="588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133706</xdr:rowOff>
    </xdr:from>
    <xdr:to>
      <xdr:col>6</xdr:col>
      <xdr:colOff>38100</xdr:colOff>
      <xdr:row>36</xdr:row>
      <xdr:rowOff>63856</xdr:rowOff>
    </xdr:to>
    <xdr:sp macro="" textlink="">
      <xdr:nvSpPr>
        <xdr:cNvPr id="77" name="フローチャート: 判断 76">
          <a:extLst>
            <a:ext uri="{FF2B5EF4-FFF2-40B4-BE49-F238E27FC236}">
              <a16:creationId xmlns:a16="http://schemas.microsoft.com/office/drawing/2014/main" id="{00000000-0008-0000-0600-00004D000000}"/>
            </a:ext>
          </a:extLst>
        </xdr:cNvPr>
        <xdr:cNvSpPr/>
      </xdr:nvSpPr>
      <xdr:spPr>
        <a:xfrm>
          <a:off x="1079500" y="613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80383</xdr:rowOff>
    </xdr:from>
    <xdr:ext cx="534377"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863111" y="590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18034</xdr:rowOff>
    </xdr:from>
    <xdr:to>
      <xdr:col>24</xdr:col>
      <xdr:colOff>114300</xdr:colOff>
      <xdr:row>37</xdr:row>
      <xdr:rowOff>119634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4584700" y="636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104411</xdr:rowOff>
    </xdr:from>
    <xdr:ext cx="534377" cy="259045"/>
    <xdr:sp macro="" textlink="">
      <xdr:nvSpPr>
        <xdr:cNvPr id="85" name="人件費該当値テキスト">
          <a:extLst>
            <a:ext uri="{FF2B5EF4-FFF2-40B4-BE49-F238E27FC236}">
              <a16:creationId xmlns:a16="http://schemas.microsoft.com/office/drawing/2014/main" id="{00000000-0008-0000-0600-000055000000}"/>
            </a:ext>
          </a:extLst>
        </xdr:cNvPr>
        <xdr:cNvSpPr txBox="1"/>
      </xdr:nvSpPr>
      <xdr:spPr>
        <a:xfrm>
          <a:off x="4686300" y="62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129762</xdr:rowOff>
    </xdr:from>
    <xdr:to>
      <xdr:col>20</xdr:col>
      <xdr:colOff>38100</xdr:colOff>
      <xdr:row>38</xdr:row>
      <xdr:rowOff>59913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3746500" y="64734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51040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3530111" y="656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48752</xdr:rowOff>
    </xdr:from>
    <xdr:to>
      <xdr:col>15</xdr:col>
      <xdr:colOff>101600</xdr:colOff>
      <xdr:row>38</xdr:row>
      <xdr:rowOff>150352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2857500" y="656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141479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2641111" y="6656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60954</xdr:rowOff>
    </xdr:from>
    <xdr:to>
      <xdr:col>10</xdr:col>
      <xdr:colOff>165100</xdr:colOff>
      <xdr:row>38</xdr:row>
      <xdr:rowOff>162554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968500" y="657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153681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1752111" y="666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105645</xdr:rowOff>
    </xdr:from>
    <xdr:to>
      <xdr:col>6</xdr:col>
      <xdr:colOff>38100</xdr:colOff>
      <xdr:row>39</xdr:row>
      <xdr:rowOff>35795</xdr:rowOff>
    </xdr:to>
    <xdr:sp macro="" textlink="">
      <xdr:nvSpPr>
        <xdr:cNvPr id="92" name="楕円 91">
          <a:extLst>
            <a:ext uri="{FF2B5EF4-FFF2-40B4-BE49-F238E27FC236}">
              <a16:creationId xmlns:a16="http://schemas.microsoft.com/office/drawing/2014/main" id="{00000000-0008-0000-0600-00005C000000}"/>
            </a:ext>
          </a:extLst>
        </xdr:cNvPr>
        <xdr:cNvSpPr/>
      </xdr:nvSpPr>
      <xdr:spPr>
        <a:xfrm>
          <a:off x="1079500" y="662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26922</xdr:rowOff>
    </xdr:from>
    <xdr:ext cx="534377" cy="259045"/>
    <xdr:sp macro="" textlink="">
      <xdr:nvSpPr>
        <xdr:cNvPr id="93" name="テキスト ボックス 92">
          <a:extLst>
            <a:ext uri="{FF2B5EF4-FFF2-40B4-BE49-F238E27FC236}">
              <a16:creationId xmlns:a16="http://schemas.microsoft.com/office/drawing/2014/main" id="{00000000-0008-0000-0600-00005D000000}"/>
            </a:ext>
          </a:extLst>
        </xdr:cNvPr>
        <xdr:cNvSpPr txBox="1"/>
      </xdr:nvSpPr>
      <xdr:spPr>
        <a:xfrm>
          <a:off x="863111" y="671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6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6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156921</xdr:rowOff>
    </xdr:from>
    <xdr:to>
      <xdr:col>24</xdr:col>
      <xdr:colOff>62865</xdr:colOff>
      <xdr:row>59</xdr:row>
      <xdr:rowOff>82588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900871"/>
          <a:ext cx="1270" cy="1297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86415</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20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82588</xdr:rowOff>
    </xdr:from>
    <xdr:to>
      <xdr:col>24</xdr:col>
      <xdr:colOff>152400</xdr:colOff>
      <xdr:row>59</xdr:row>
      <xdr:rowOff>82588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9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103598</xdr:rowOff>
    </xdr:from>
    <xdr:ext cx="534377"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67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156921</xdr:rowOff>
    </xdr:from>
    <xdr:to>
      <xdr:col>24</xdr:col>
      <xdr:colOff>152400</xdr:colOff>
      <xdr:row>51</xdr:row>
      <xdr:rowOff>156921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900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16484</xdr:rowOff>
    </xdr:from>
    <xdr:to>
      <xdr:col>24</xdr:col>
      <xdr:colOff>63500</xdr:colOff>
      <xdr:row>59</xdr:row>
      <xdr:rowOff>82588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3797300" y="10132034"/>
          <a:ext cx="838200" cy="6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158487</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416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135610</xdr:rowOff>
    </xdr:from>
    <xdr:to>
      <xdr:col>24</xdr:col>
      <xdr:colOff>114300</xdr:colOff>
      <xdr:row>56</xdr:row>
      <xdr:rowOff>65760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56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132804</xdr:rowOff>
    </xdr:from>
    <xdr:to>
      <xdr:col>19</xdr:col>
      <xdr:colOff>177800</xdr:colOff>
      <xdr:row>59</xdr:row>
      <xdr:rowOff>16484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10076904"/>
          <a:ext cx="889000" cy="55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98844</xdr:rowOff>
    </xdr:from>
    <xdr:to>
      <xdr:col>20</xdr:col>
      <xdr:colOff>38100</xdr:colOff>
      <xdr:row>57</xdr:row>
      <xdr:rowOff>28994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70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45521</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7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132804</xdr:rowOff>
    </xdr:from>
    <xdr:to>
      <xdr:col>15</xdr:col>
      <xdr:colOff>50800</xdr:colOff>
      <xdr:row>59</xdr:row>
      <xdr:rowOff>39192</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10076904"/>
          <a:ext cx="889000" cy="7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35826</xdr:rowOff>
    </xdr:from>
    <xdr:to>
      <xdr:col>15</xdr:col>
      <xdr:colOff>101600</xdr:colOff>
      <xdr:row>56</xdr:row>
      <xdr:rowOff>137426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3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153953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41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39192</xdr:rowOff>
    </xdr:from>
    <xdr:to>
      <xdr:col>10</xdr:col>
      <xdr:colOff>114300</xdr:colOff>
      <xdr:row>59</xdr:row>
      <xdr:rowOff>41478</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1015474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135230</xdr:rowOff>
    </xdr:from>
    <xdr:to>
      <xdr:col>10</xdr:col>
      <xdr:colOff>165100</xdr:colOff>
      <xdr:row>57</xdr:row>
      <xdr:rowOff>65380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3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81907</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51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71336</xdr:rowOff>
    </xdr:from>
    <xdr:to>
      <xdr:col>6</xdr:col>
      <xdr:colOff>38100</xdr:colOff>
      <xdr:row>59</xdr:row>
      <xdr:rowOff>1486</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1001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18013</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79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31788</xdr:rowOff>
    </xdr:from>
    <xdr:to>
      <xdr:col>24</xdr:col>
      <xdr:colOff>114300</xdr:colOff>
      <xdr:row>59</xdr:row>
      <xdr:rowOff>133388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1014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118165</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10062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137134</xdr:rowOff>
    </xdr:from>
    <xdr:to>
      <xdr:col>20</xdr:col>
      <xdr:colOff>38100</xdr:colOff>
      <xdr:row>59</xdr:row>
      <xdr:rowOff>67284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1008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58411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1017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82004</xdr:rowOff>
    </xdr:from>
    <xdr:to>
      <xdr:col>15</xdr:col>
      <xdr:colOff>101600</xdr:colOff>
      <xdr:row>59</xdr:row>
      <xdr:rowOff>12154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1002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3281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1011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159842</xdr:rowOff>
    </xdr:from>
    <xdr:to>
      <xdr:col>10</xdr:col>
      <xdr:colOff>165100</xdr:colOff>
      <xdr:row>59</xdr:row>
      <xdr:rowOff>89992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1010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81119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1019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162128</xdr:rowOff>
    </xdr:from>
    <xdr:to>
      <xdr:col>6</xdr:col>
      <xdr:colOff>38100</xdr:colOff>
      <xdr:row>59</xdr:row>
      <xdr:rowOff>92278</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1010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83405</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10198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126403</xdr:rowOff>
    </xdr:from>
    <xdr:to>
      <xdr:col>24</xdr:col>
      <xdr:colOff>62865</xdr:colOff>
      <xdr:row>79</xdr:row>
      <xdr:rowOff>21476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27903"/>
          <a:ext cx="1270" cy="1438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25303</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69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21476</xdr:rowOff>
    </xdr:from>
    <xdr:to>
      <xdr:col>24</xdr:col>
      <xdr:colOff>152400</xdr:colOff>
      <xdr:row>79</xdr:row>
      <xdr:rowOff>21476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66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73080</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0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126403</xdr:rowOff>
    </xdr:from>
    <xdr:to>
      <xdr:col>24</xdr:col>
      <xdr:colOff>152400</xdr:colOff>
      <xdr:row>70</xdr:row>
      <xdr:rowOff>126403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27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21476</xdr:rowOff>
    </xdr:from>
    <xdr:to>
      <xdr:col>24</xdr:col>
      <xdr:colOff>63500</xdr:colOff>
      <xdr:row>79</xdr:row>
      <xdr:rowOff>23495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566026"/>
          <a:ext cx="838200" cy="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108272</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38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85395</xdr:rowOff>
    </xdr:from>
    <xdr:to>
      <xdr:col>24</xdr:col>
      <xdr:colOff>114300</xdr:colOff>
      <xdr:row>78</xdr:row>
      <xdr:rowOff>15545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8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23495</xdr:rowOff>
    </xdr:from>
    <xdr:to>
      <xdr:col>19</xdr:col>
      <xdr:colOff>177800</xdr:colOff>
      <xdr:row>79</xdr:row>
      <xdr:rowOff>30011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568045"/>
          <a:ext cx="889000" cy="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115912</xdr:rowOff>
    </xdr:from>
    <xdr:to>
      <xdr:col>20</xdr:col>
      <xdr:colOff>38100</xdr:colOff>
      <xdr:row>78</xdr:row>
      <xdr:rowOff>46062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17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62589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092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21856</xdr:rowOff>
    </xdr:from>
    <xdr:to>
      <xdr:col>15</xdr:col>
      <xdr:colOff>50800</xdr:colOff>
      <xdr:row>79</xdr:row>
      <xdr:rowOff>30011</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566406"/>
          <a:ext cx="889000" cy="8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117742</xdr:rowOff>
    </xdr:from>
    <xdr:to>
      <xdr:col>15</xdr:col>
      <xdr:colOff>101600</xdr:colOff>
      <xdr:row>78</xdr:row>
      <xdr:rowOff>47892</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64419</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21856</xdr:rowOff>
    </xdr:from>
    <xdr:to>
      <xdr:col>10</xdr:col>
      <xdr:colOff>114300</xdr:colOff>
      <xdr:row>79</xdr:row>
      <xdr:rowOff>24752</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566406"/>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122504</xdr:rowOff>
    </xdr:from>
    <xdr:to>
      <xdr:col>10</xdr:col>
      <xdr:colOff>165100</xdr:colOff>
      <xdr:row>78</xdr:row>
      <xdr:rowOff>52654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69181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9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124904</xdr:rowOff>
    </xdr:from>
    <xdr:to>
      <xdr:col>6</xdr:col>
      <xdr:colOff>38100</xdr:colOff>
      <xdr:row>78</xdr:row>
      <xdr:rowOff>55054</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2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71581</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101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142126</xdr:rowOff>
    </xdr:from>
    <xdr:to>
      <xdr:col>24</xdr:col>
      <xdr:colOff>114300</xdr:colOff>
      <xdr:row>79</xdr:row>
      <xdr:rowOff>72276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51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57053</xdr:rowOff>
    </xdr:from>
    <xdr:ext cx="378565"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430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144145</xdr:rowOff>
    </xdr:from>
    <xdr:to>
      <xdr:col>20</xdr:col>
      <xdr:colOff>38100</xdr:colOff>
      <xdr:row>79</xdr:row>
      <xdr:rowOff>74295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51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65422</xdr:rowOff>
    </xdr:from>
    <xdr:ext cx="378565"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608017" y="13609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150661</xdr:rowOff>
    </xdr:from>
    <xdr:to>
      <xdr:col>15</xdr:col>
      <xdr:colOff>101600</xdr:colOff>
      <xdr:row>79</xdr:row>
      <xdr:rowOff>80811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52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71938</xdr:rowOff>
    </xdr:from>
    <xdr:ext cx="378565"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719017" y="13616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142506</xdr:rowOff>
    </xdr:from>
    <xdr:to>
      <xdr:col>10</xdr:col>
      <xdr:colOff>165100</xdr:colOff>
      <xdr:row>79</xdr:row>
      <xdr:rowOff>72656</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51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63783</xdr:rowOff>
    </xdr:from>
    <xdr:ext cx="378565"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830017" y="136083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145402</xdr:rowOff>
    </xdr:from>
    <xdr:to>
      <xdr:col>6</xdr:col>
      <xdr:colOff>38100</xdr:colOff>
      <xdr:row>79</xdr:row>
      <xdr:rowOff>75552</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51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66679</xdr:rowOff>
    </xdr:from>
    <xdr:ext cx="378565"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941017" y="13611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29350</xdr:rowOff>
    </xdr:from>
    <xdr:to>
      <xdr:col>24</xdr:col>
      <xdr:colOff>62865</xdr:colOff>
      <xdr:row>96</xdr:row>
      <xdr:rowOff>114198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459850"/>
          <a:ext cx="1270" cy="111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118025</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57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114198</xdr:rowOff>
    </xdr:from>
    <xdr:to>
      <xdr:col>24</xdr:col>
      <xdr:colOff>152400</xdr:colOff>
      <xdr:row>96</xdr:row>
      <xdr:rowOff>114198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573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147477</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35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29350</xdr:rowOff>
    </xdr:from>
    <xdr:to>
      <xdr:col>24</xdr:col>
      <xdr:colOff>152400</xdr:colOff>
      <xdr:row>90</xdr:row>
      <xdr:rowOff>29350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459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114198</xdr:rowOff>
    </xdr:from>
    <xdr:to>
      <xdr:col>24</xdr:col>
      <xdr:colOff>63500</xdr:colOff>
      <xdr:row>96</xdr:row>
      <xdr:rowOff>166827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573398"/>
          <a:ext cx="838200" cy="5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48632</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59934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25755</xdr:rowOff>
    </xdr:from>
    <xdr:to>
      <xdr:col>24</xdr:col>
      <xdr:colOff>114300</xdr:colOff>
      <xdr:row>94</xdr:row>
      <xdr:rowOff>127355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14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166827</xdr:rowOff>
    </xdr:from>
    <xdr:to>
      <xdr:col>19</xdr:col>
      <xdr:colOff>177800</xdr:colOff>
      <xdr:row>97</xdr:row>
      <xdr:rowOff>57874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626027"/>
          <a:ext cx="889000" cy="6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139903</xdr:rowOff>
    </xdr:from>
    <xdr:to>
      <xdr:col>20</xdr:col>
      <xdr:colOff>38100</xdr:colOff>
      <xdr:row>95</xdr:row>
      <xdr:rowOff>70053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25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86580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031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118238</xdr:rowOff>
    </xdr:from>
    <xdr:to>
      <xdr:col>15</xdr:col>
      <xdr:colOff>50800</xdr:colOff>
      <xdr:row>97</xdr:row>
      <xdr:rowOff>57874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577438"/>
          <a:ext cx="889000" cy="11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72377</xdr:rowOff>
    </xdr:from>
    <xdr:to>
      <xdr:col>15</xdr:col>
      <xdr:colOff>101600</xdr:colOff>
      <xdr:row>96</xdr:row>
      <xdr:rowOff>2527</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19054</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135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118238</xdr:rowOff>
    </xdr:from>
    <xdr:to>
      <xdr:col>10</xdr:col>
      <xdr:colOff>114300</xdr:colOff>
      <xdr:row>98</xdr:row>
      <xdr:rowOff>45555</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577438"/>
          <a:ext cx="889000" cy="27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97065</xdr:rowOff>
    </xdr:from>
    <xdr:to>
      <xdr:col>10</xdr:col>
      <xdr:colOff>165100</xdr:colOff>
      <xdr:row>95</xdr:row>
      <xdr:rowOff>27215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21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43742</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5988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68301</xdr:rowOff>
    </xdr:from>
    <xdr:to>
      <xdr:col>6</xdr:col>
      <xdr:colOff>38100</xdr:colOff>
      <xdr:row>96</xdr:row>
      <xdr:rowOff>169901</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527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14978</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302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63398</xdr:rowOff>
    </xdr:from>
    <xdr:to>
      <xdr:col>24</xdr:col>
      <xdr:colOff>114300</xdr:colOff>
      <xdr:row>96</xdr:row>
      <xdr:rowOff>164998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52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149775</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43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116027</xdr:rowOff>
    </xdr:from>
    <xdr:to>
      <xdr:col>20</xdr:col>
      <xdr:colOff>38100</xdr:colOff>
      <xdr:row>97</xdr:row>
      <xdr:rowOff>46177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57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37304</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66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7074</xdr:rowOff>
    </xdr:from>
    <xdr:to>
      <xdr:col>15</xdr:col>
      <xdr:colOff>101600</xdr:colOff>
      <xdr:row>97</xdr:row>
      <xdr:rowOff>108674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63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99801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73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67438</xdr:rowOff>
    </xdr:from>
    <xdr:to>
      <xdr:col>10</xdr:col>
      <xdr:colOff>165100</xdr:colOff>
      <xdr:row>96</xdr:row>
      <xdr:rowOff>169038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52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160165</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61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166205</xdr:rowOff>
    </xdr:from>
    <xdr:to>
      <xdr:col>6</xdr:col>
      <xdr:colOff>38100</xdr:colOff>
      <xdr:row>98</xdr:row>
      <xdr:rowOff>96355</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79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87482</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88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72149</xdr:rowOff>
    </xdr:from>
    <xdr:to>
      <xdr:col>54</xdr:col>
      <xdr:colOff>189865</xdr:colOff>
      <xdr:row>38</xdr:row>
      <xdr:rowOff>33996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6072899"/>
          <a:ext cx="1270" cy="476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37823</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5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33996</xdr:rowOff>
    </xdr:from>
    <xdr:to>
      <xdr:col>55</xdr:col>
      <xdr:colOff>88900</xdr:colOff>
      <xdr:row>38</xdr:row>
      <xdr:rowOff>33996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4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18826</xdr:rowOff>
    </xdr:from>
    <xdr:ext cx="534377"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848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72149</xdr:rowOff>
    </xdr:from>
    <xdr:to>
      <xdr:col>55</xdr:col>
      <xdr:colOff>88900</xdr:colOff>
      <xdr:row>35</xdr:row>
      <xdr:rowOff>72149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072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72149</xdr:rowOff>
    </xdr:from>
    <xdr:to>
      <xdr:col>55</xdr:col>
      <xdr:colOff>0</xdr:colOff>
      <xdr:row>35</xdr:row>
      <xdr:rowOff>142367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6072899"/>
          <a:ext cx="838200" cy="7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561</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344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22134</xdr:rowOff>
    </xdr:from>
    <xdr:to>
      <xdr:col>55</xdr:col>
      <xdr:colOff>50800</xdr:colOff>
      <xdr:row>37</xdr:row>
      <xdr:rowOff>123734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124300</xdr:rowOff>
    </xdr:from>
    <xdr:to>
      <xdr:col>50</xdr:col>
      <xdr:colOff>114300</xdr:colOff>
      <xdr:row>35</xdr:row>
      <xdr:rowOff>142367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125050"/>
          <a:ext cx="889000" cy="1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28626</xdr:rowOff>
    </xdr:from>
    <xdr:to>
      <xdr:col>50</xdr:col>
      <xdr:colOff>165100</xdr:colOff>
      <xdr:row>37</xdr:row>
      <xdr:rowOff>130226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37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121353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46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124300</xdr:rowOff>
    </xdr:from>
    <xdr:to>
      <xdr:col>45</xdr:col>
      <xdr:colOff>177800</xdr:colOff>
      <xdr:row>35</xdr:row>
      <xdr:rowOff>159192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125050"/>
          <a:ext cx="889000" cy="3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9713</xdr:rowOff>
    </xdr:from>
    <xdr:to>
      <xdr:col>46</xdr:col>
      <xdr:colOff>38100</xdr:colOff>
      <xdr:row>37</xdr:row>
      <xdr:rowOff>111313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35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102440</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44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78626</xdr:rowOff>
    </xdr:from>
    <xdr:to>
      <xdr:col>41</xdr:col>
      <xdr:colOff>50800</xdr:colOff>
      <xdr:row>35</xdr:row>
      <xdr:rowOff>159192</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5393576"/>
          <a:ext cx="889000" cy="766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49726</xdr:rowOff>
    </xdr:from>
    <xdr:to>
      <xdr:col>41</xdr:col>
      <xdr:colOff>101600</xdr:colOff>
      <xdr:row>37</xdr:row>
      <xdr:rowOff>151326</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39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142453</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48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123594</xdr:rowOff>
    </xdr:from>
    <xdr:to>
      <xdr:col>36</xdr:col>
      <xdr:colOff>165100</xdr:colOff>
      <xdr:row>33</xdr:row>
      <xdr:rowOff>53744</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56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44871</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5702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21349</xdr:rowOff>
    </xdr:from>
    <xdr:to>
      <xdr:col>55</xdr:col>
      <xdr:colOff>50800</xdr:colOff>
      <xdr:row>35</xdr:row>
      <xdr:rowOff>122949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02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145826</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97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91567</xdr:rowOff>
    </xdr:from>
    <xdr:to>
      <xdr:col>50</xdr:col>
      <xdr:colOff>165100</xdr:colOff>
      <xdr:row>36</xdr:row>
      <xdr:rowOff>21717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09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38244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586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73500</xdr:rowOff>
    </xdr:from>
    <xdr:to>
      <xdr:col>46</xdr:col>
      <xdr:colOff>38100</xdr:colOff>
      <xdr:row>36</xdr:row>
      <xdr:rowOff>3650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07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20177</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84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108392</xdr:rowOff>
    </xdr:from>
    <xdr:to>
      <xdr:col>41</xdr:col>
      <xdr:colOff>101600</xdr:colOff>
      <xdr:row>36</xdr:row>
      <xdr:rowOff>38542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10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55069</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588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27826</xdr:rowOff>
    </xdr:from>
    <xdr:to>
      <xdr:col>36</xdr:col>
      <xdr:colOff>165100</xdr:colOff>
      <xdr:row>31</xdr:row>
      <xdr:rowOff>129426</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534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145953</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5118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58479</xdr:rowOff>
    </xdr:from>
    <xdr:to>
      <xdr:col>54</xdr:col>
      <xdr:colOff>189865</xdr:colOff>
      <xdr:row>59</xdr:row>
      <xdr:rowOff>40670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630979"/>
          <a:ext cx="1270" cy="1525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44497</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16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40670</xdr:rowOff>
    </xdr:from>
    <xdr:to>
      <xdr:col>55</xdr:col>
      <xdr:colOff>88900</xdr:colOff>
      <xdr:row>59</xdr:row>
      <xdr:rowOff>40670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15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5156</xdr:rowOff>
    </xdr:from>
    <xdr:ext cx="534377"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40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58479</xdr:rowOff>
    </xdr:from>
    <xdr:to>
      <xdr:col>55</xdr:col>
      <xdr:colOff>88900</xdr:colOff>
      <xdr:row>50</xdr:row>
      <xdr:rowOff>58479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63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65222</xdr:rowOff>
    </xdr:from>
    <xdr:to>
      <xdr:col>55</xdr:col>
      <xdr:colOff>0</xdr:colOff>
      <xdr:row>57</xdr:row>
      <xdr:rowOff>170012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9837872"/>
          <a:ext cx="838200" cy="10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97238</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1840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74361</xdr:rowOff>
    </xdr:from>
    <xdr:to>
      <xdr:col>55</xdr:col>
      <xdr:colOff>50800</xdr:colOff>
      <xdr:row>55</xdr:row>
      <xdr:rowOff>4511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33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115560</xdr:rowOff>
    </xdr:from>
    <xdr:to>
      <xdr:col>50</xdr:col>
      <xdr:colOff>114300</xdr:colOff>
      <xdr:row>57</xdr:row>
      <xdr:rowOff>65222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9030960"/>
          <a:ext cx="889000" cy="806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107783</xdr:rowOff>
    </xdr:from>
    <xdr:to>
      <xdr:col>50</xdr:col>
      <xdr:colOff>165100</xdr:colOff>
      <xdr:row>55</xdr:row>
      <xdr:rowOff>37933</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3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54460</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1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115560</xdr:rowOff>
    </xdr:from>
    <xdr:to>
      <xdr:col>45</xdr:col>
      <xdr:colOff>177800</xdr:colOff>
      <xdr:row>56</xdr:row>
      <xdr:rowOff>65199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030960"/>
          <a:ext cx="889000" cy="635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5849</xdr:rowOff>
    </xdr:from>
    <xdr:to>
      <xdr:col>46</xdr:col>
      <xdr:colOff>38100</xdr:colOff>
      <xdr:row>55</xdr:row>
      <xdr:rowOff>107449</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43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98576</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52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35847</xdr:rowOff>
    </xdr:from>
    <xdr:to>
      <xdr:col>41</xdr:col>
      <xdr:colOff>50800</xdr:colOff>
      <xdr:row>56</xdr:row>
      <xdr:rowOff>65199</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637047"/>
          <a:ext cx="889000" cy="2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131740</xdr:rowOff>
    </xdr:from>
    <xdr:to>
      <xdr:col>41</xdr:col>
      <xdr:colOff>101600</xdr:colOff>
      <xdr:row>56</xdr:row>
      <xdr:rowOff>61890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56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78417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33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71503</xdr:rowOff>
    </xdr:from>
    <xdr:to>
      <xdr:col>36</xdr:col>
      <xdr:colOff>165100</xdr:colOff>
      <xdr:row>56</xdr:row>
      <xdr:rowOff>1653</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50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18180</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27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119212</xdr:rowOff>
    </xdr:from>
    <xdr:to>
      <xdr:col>55</xdr:col>
      <xdr:colOff>50800</xdr:colOff>
      <xdr:row>58</xdr:row>
      <xdr:rowOff>49362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89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97639</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87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14422</xdr:rowOff>
    </xdr:from>
    <xdr:to>
      <xdr:col>50</xdr:col>
      <xdr:colOff>165100</xdr:colOff>
      <xdr:row>57</xdr:row>
      <xdr:rowOff>116022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78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107149</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87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64760</xdr:rowOff>
    </xdr:from>
    <xdr:to>
      <xdr:col>46</xdr:col>
      <xdr:colOff>38100</xdr:colOff>
      <xdr:row>52</xdr:row>
      <xdr:rowOff>166360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898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11437</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875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14399</xdr:rowOff>
    </xdr:from>
    <xdr:to>
      <xdr:col>41</xdr:col>
      <xdr:colOff>101600</xdr:colOff>
      <xdr:row>56</xdr:row>
      <xdr:rowOff>115999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61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107126</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70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156497</xdr:rowOff>
    </xdr:from>
    <xdr:to>
      <xdr:col>36</xdr:col>
      <xdr:colOff>165100</xdr:colOff>
      <xdr:row>56</xdr:row>
      <xdr:rowOff>86647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58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77774</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67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112908</xdr:rowOff>
    </xdr:from>
    <xdr:to>
      <xdr:col>54</xdr:col>
      <xdr:colOff>189865</xdr:colOff>
      <xdr:row>78</xdr:row>
      <xdr:rowOff>129139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285858"/>
          <a:ext cx="1270" cy="12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132966</xdr:rowOff>
    </xdr:from>
    <xdr:ext cx="378565"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06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129139</xdr:rowOff>
    </xdr:from>
    <xdr:to>
      <xdr:col>55</xdr:col>
      <xdr:colOff>88900</xdr:colOff>
      <xdr:row>78</xdr:row>
      <xdr:rowOff>129139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02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59585</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6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112908</xdr:rowOff>
    </xdr:from>
    <xdr:to>
      <xdr:col>55</xdr:col>
      <xdr:colOff>88900</xdr:colOff>
      <xdr:row>71</xdr:row>
      <xdr:rowOff>112908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285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84127</xdr:rowOff>
    </xdr:from>
    <xdr:to>
      <xdr:col>55</xdr:col>
      <xdr:colOff>0</xdr:colOff>
      <xdr:row>77</xdr:row>
      <xdr:rowOff>91191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285777"/>
          <a:ext cx="838200" cy="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6050</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036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154623</xdr:rowOff>
    </xdr:from>
    <xdr:to>
      <xdr:col>55</xdr:col>
      <xdr:colOff>50800</xdr:colOff>
      <xdr:row>77</xdr:row>
      <xdr:rowOff>84773</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1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138306</xdr:rowOff>
    </xdr:from>
    <xdr:to>
      <xdr:col>50</xdr:col>
      <xdr:colOff>114300</xdr:colOff>
      <xdr:row>77</xdr:row>
      <xdr:rowOff>84127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168506"/>
          <a:ext cx="889000" cy="117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86294</xdr:rowOff>
    </xdr:from>
    <xdr:to>
      <xdr:col>50</xdr:col>
      <xdr:colOff>165100</xdr:colOff>
      <xdr:row>77</xdr:row>
      <xdr:rowOff>16444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11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32971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289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138306</xdr:rowOff>
    </xdr:from>
    <xdr:to>
      <xdr:col>45</xdr:col>
      <xdr:colOff>177800</xdr:colOff>
      <xdr:row>76</xdr:row>
      <xdr:rowOff>152136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168506"/>
          <a:ext cx="889000" cy="1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105291</xdr:rowOff>
    </xdr:from>
    <xdr:to>
      <xdr:col>46</xdr:col>
      <xdr:colOff>38100</xdr:colOff>
      <xdr:row>77</xdr:row>
      <xdr:rowOff>35441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13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26568</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22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152136</xdr:rowOff>
    </xdr:from>
    <xdr:to>
      <xdr:col>41</xdr:col>
      <xdr:colOff>50800</xdr:colOff>
      <xdr:row>77</xdr:row>
      <xdr:rowOff>69428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182336"/>
          <a:ext cx="889000" cy="88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1186</xdr:rowOff>
    </xdr:from>
    <xdr:to>
      <xdr:col>41</xdr:col>
      <xdr:colOff>101600</xdr:colOff>
      <xdr:row>77</xdr:row>
      <xdr:rowOff>102786</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20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93913</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29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18652</xdr:rowOff>
    </xdr:from>
    <xdr:to>
      <xdr:col>36</xdr:col>
      <xdr:colOff>165100</xdr:colOff>
      <xdr:row>77</xdr:row>
      <xdr:rowOff>120252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22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111379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31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40391</xdr:rowOff>
    </xdr:from>
    <xdr:to>
      <xdr:col>55</xdr:col>
      <xdr:colOff>50800</xdr:colOff>
      <xdr:row>77</xdr:row>
      <xdr:rowOff>141991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24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18818</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22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33327</xdr:rowOff>
    </xdr:from>
    <xdr:to>
      <xdr:col>50</xdr:col>
      <xdr:colOff>165100</xdr:colOff>
      <xdr:row>77</xdr:row>
      <xdr:rowOff>134927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23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126054</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327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87506</xdr:rowOff>
    </xdr:from>
    <xdr:to>
      <xdr:col>46</xdr:col>
      <xdr:colOff>38100</xdr:colOff>
      <xdr:row>77</xdr:row>
      <xdr:rowOff>17656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11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34183</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289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101336</xdr:rowOff>
    </xdr:from>
    <xdr:to>
      <xdr:col>41</xdr:col>
      <xdr:colOff>101600</xdr:colOff>
      <xdr:row>77</xdr:row>
      <xdr:rowOff>31486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13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48013</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290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18628</xdr:rowOff>
    </xdr:from>
    <xdr:to>
      <xdr:col>36</xdr:col>
      <xdr:colOff>165100</xdr:colOff>
      <xdr:row>77</xdr:row>
      <xdr:rowOff>120228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22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136755</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299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135737</xdr:rowOff>
    </xdr:from>
    <xdr:to>
      <xdr:col>54</xdr:col>
      <xdr:colOff>189865</xdr:colOff>
      <xdr:row>98</xdr:row>
      <xdr:rowOff>59613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566237"/>
          <a:ext cx="1270" cy="1295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63440</xdr:rowOff>
    </xdr:from>
    <xdr:ext cx="534377"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86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59613</xdr:rowOff>
    </xdr:from>
    <xdr:to>
      <xdr:col>55</xdr:col>
      <xdr:colOff>88900</xdr:colOff>
      <xdr:row>98</xdr:row>
      <xdr:rowOff>59613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86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82414</xdr:rowOff>
    </xdr:from>
    <xdr:ext cx="534377"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34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135737</xdr:rowOff>
    </xdr:from>
    <xdr:to>
      <xdr:col>55</xdr:col>
      <xdr:colOff>88900</xdr:colOff>
      <xdr:row>90</xdr:row>
      <xdr:rowOff>135737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566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111430</xdr:rowOff>
    </xdr:from>
    <xdr:to>
      <xdr:col>55</xdr:col>
      <xdr:colOff>0</xdr:colOff>
      <xdr:row>97</xdr:row>
      <xdr:rowOff>169838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9639300" y="16742080"/>
          <a:ext cx="838200" cy="58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91698</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036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68821</xdr:rowOff>
    </xdr:from>
    <xdr:to>
      <xdr:col>55</xdr:col>
      <xdr:colOff>50800</xdr:colOff>
      <xdr:row>94</xdr:row>
      <xdr:rowOff>170421</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18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83350</xdr:rowOff>
    </xdr:from>
    <xdr:to>
      <xdr:col>50</xdr:col>
      <xdr:colOff>114300</xdr:colOff>
      <xdr:row>97</xdr:row>
      <xdr:rowOff>111430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8750300" y="15513850"/>
          <a:ext cx="889000" cy="122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48704</xdr:rowOff>
    </xdr:from>
    <xdr:to>
      <xdr:col>50</xdr:col>
      <xdr:colOff>165100</xdr:colOff>
      <xdr:row>95</xdr:row>
      <xdr:rowOff>150304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33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166831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11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83350</xdr:rowOff>
    </xdr:from>
    <xdr:to>
      <xdr:col>45</xdr:col>
      <xdr:colOff>177800</xdr:colOff>
      <xdr:row>97</xdr:row>
      <xdr:rowOff>2578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7861300" y="15513850"/>
          <a:ext cx="889000" cy="1119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143117</xdr:rowOff>
    </xdr:from>
    <xdr:to>
      <xdr:col>46</xdr:col>
      <xdr:colOff>38100</xdr:colOff>
      <xdr:row>96</xdr:row>
      <xdr:rowOff>73267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43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64394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52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45250</xdr:rowOff>
    </xdr:from>
    <xdr:to>
      <xdr:col>41</xdr:col>
      <xdr:colOff>50800</xdr:colOff>
      <xdr:row>97</xdr:row>
      <xdr:rowOff>2578</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6972300" y="16504450"/>
          <a:ext cx="889000" cy="12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109246</xdr:rowOff>
    </xdr:from>
    <xdr:to>
      <xdr:col>41</xdr:col>
      <xdr:colOff>101600</xdr:colOff>
      <xdr:row>97</xdr:row>
      <xdr:rowOff>39396</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56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55923</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34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166967</xdr:rowOff>
    </xdr:from>
    <xdr:to>
      <xdr:col>36</xdr:col>
      <xdr:colOff>165100</xdr:colOff>
      <xdr:row>96</xdr:row>
      <xdr:rowOff>97117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45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88244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54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119038</xdr:rowOff>
    </xdr:from>
    <xdr:to>
      <xdr:col>55</xdr:col>
      <xdr:colOff>50800</xdr:colOff>
      <xdr:row>98</xdr:row>
      <xdr:rowOff>49188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74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33965</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66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60630</xdr:rowOff>
    </xdr:from>
    <xdr:to>
      <xdr:col>50</xdr:col>
      <xdr:colOff>165100</xdr:colOff>
      <xdr:row>97</xdr:row>
      <xdr:rowOff>162230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69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153357</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78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32550</xdr:rowOff>
    </xdr:from>
    <xdr:to>
      <xdr:col>46</xdr:col>
      <xdr:colOff>38100</xdr:colOff>
      <xdr:row>90</xdr:row>
      <xdr:rowOff>134150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54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88</xdr:row>
      <xdr:rowOff>150677</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523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123228</xdr:rowOff>
    </xdr:from>
    <xdr:to>
      <xdr:col>41</xdr:col>
      <xdr:colOff>101600</xdr:colOff>
      <xdr:row>97</xdr:row>
      <xdr:rowOff>53378</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58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44505</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67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165900</xdr:rowOff>
    </xdr:from>
    <xdr:to>
      <xdr:col>36</xdr:col>
      <xdr:colOff>165100</xdr:colOff>
      <xdr:row>96</xdr:row>
      <xdr:rowOff>96050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4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112577</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22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168847</xdr:rowOff>
    </xdr:from>
    <xdr:to>
      <xdr:col>85</xdr:col>
      <xdr:colOff>126364</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312347"/>
          <a:ext cx="1269" cy="1418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115524</xdr:rowOff>
    </xdr:from>
    <xdr:ext cx="469744"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087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168847</xdr:rowOff>
    </xdr:from>
    <xdr:to>
      <xdr:col>86</xdr:col>
      <xdr:colOff>25400</xdr:colOff>
      <xdr:row>30</xdr:row>
      <xdr:rowOff>168847</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31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74439</xdr:rowOff>
    </xdr:from>
    <xdr:ext cx="378565"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180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51562</xdr:rowOff>
    </xdr:from>
    <xdr:to>
      <xdr:col>85</xdr:col>
      <xdr:colOff>177800</xdr:colOff>
      <xdr:row>38</xdr:row>
      <xdr:rowOff>153162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6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80899</xdr:rowOff>
    </xdr:from>
    <xdr:to>
      <xdr:col>81</xdr:col>
      <xdr:colOff>101600</xdr:colOff>
      <xdr:row>39</xdr:row>
      <xdr:rowOff>11049</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95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27576</xdr:rowOff>
    </xdr:from>
    <xdr:ext cx="378565"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2017" y="6371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100140</xdr:rowOff>
    </xdr:from>
    <xdr:to>
      <xdr:col>76</xdr:col>
      <xdr:colOff>165100</xdr:colOff>
      <xdr:row>39</xdr:row>
      <xdr:rowOff>30290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61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46817</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3017" y="6390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89853</xdr:rowOff>
    </xdr:from>
    <xdr:to>
      <xdr:col>72</xdr:col>
      <xdr:colOff>38100</xdr:colOff>
      <xdr:row>39</xdr:row>
      <xdr:rowOff>20003</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60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36530</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4017" y="6380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35369</xdr:rowOff>
    </xdr:from>
    <xdr:to>
      <xdr:col>67</xdr:col>
      <xdr:colOff>101600</xdr:colOff>
      <xdr:row>38</xdr:row>
      <xdr:rowOff>136969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55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153497</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5017" y="6325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165674</xdr:rowOff>
    </xdr:from>
    <xdr:to>
      <xdr:col>85</xdr:col>
      <xdr:colOff>126364</xdr:colOff>
      <xdr:row>78</xdr:row>
      <xdr:rowOff>127242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67174"/>
          <a:ext cx="1269" cy="133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131069</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0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127242</xdr:rowOff>
    </xdr:from>
    <xdr:to>
      <xdr:col>86</xdr:col>
      <xdr:colOff>25400</xdr:colOff>
      <xdr:row>78</xdr:row>
      <xdr:rowOff>127242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0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112351</xdr:rowOff>
    </xdr:from>
    <xdr:ext cx="534377"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4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165674</xdr:rowOff>
    </xdr:from>
    <xdr:to>
      <xdr:col>86</xdr:col>
      <xdr:colOff>25400</xdr:colOff>
      <xdr:row>70</xdr:row>
      <xdr:rowOff>165674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6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163618</xdr:rowOff>
    </xdr:from>
    <xdr:to>
      <xdr:col>85</xdr:col>
      <xdr:colOff>127000</xdr:colOff>
      <xdr:row>76</xdr:row>
      <xdr:rowOff>163846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193818"/>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60427</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9191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37551</xdr:rowOff>
    </xdr:from>
    <xdr:to>
      <xdr:col>85</xdr:col>
      <xdr:colOff>177800</xdr:colOff>
      <xdr:row>76</xdr:row>
      <xdr:rowOff>139151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067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163618</xdr:rowOff>
    </xdr:from>
    <xdr:to>
      <xdr:col>81</xdr:col>
      <xdr:colOff>50800</xdr:colOff>
      <xdr:row>77</xdr:row>
      <xdr:rowOff>18342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193818"/>
          <a:ext cx="889000" cy="2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25291</xdr:rowOff>
    </xdr:from>
    <xdr:to>
      <xdr:col>81</xdr:col>
      <xdr:colOff>101600</xdr:colOff>
      <xdr:row>76</xdr:row>
      <xdr:rowOff>126891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05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143419</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83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18342</xdr:rowOff>
    </xdr:from>
    <xdr:to>
      <xdr:col>76</xdr:col>
      <xdr:colOff>114300</xdr:colOff>
      <xdr:row>77</xdr:row>
      <xdr:rowOff>62604</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219992"/>
          <a:ext cx="889000" cy="4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5890</xdr:rowOff>
    </xdr:from>
    <xdr:to>
      <xdr:col>76</xdr:col>
      <xdr:colOff>165100</xdr:colOff>
      <xdr:row>76</xdr:row>
      <xdr:rowOff>107490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3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124017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81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62604</xdr:rowOff>
    </xdr:from>
    <xdr:to>
      <xdr:col>71</xdr:col>
      <xdr:colOff>177800</xdr:colOff>
      <xdr:row>77</xdr:row>
      <xdr:rowOff>108496</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264254"/>
          <a:ext cx="889000" cy="45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30550</xdr:rowOff>
    </xdr:from>
    <xdr:to>
      <xdr:col>72</xdr:col>
      <xdr:colOff>38100</xdr:colOff>
      <xdr:row>76</xdr:row>
      <xdr:rowOff>132150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6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148677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83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51552</xdr:rowOff>
    </xdr:from>
    <xdr:to>
      <xdr:col>67</xdr:col>
      <xdr:colOff>101600</xdr:colOff>
      <xdr:row>76</xdr:row>
      <xdr:rowOff>153152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8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169680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85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113046</xdr:rowOff>
    </xdr:from>
    <xdr:to>
      <xdr:col>85</xdr:col>
      <xdr:colOff>177800</xdr:colOff>
      <xdr:row>77</xdr:row>
      <xdr:rowOff>43196</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14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91473</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12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112818</xdr:rowOff>
    </xdr:from>
    <xdr:to>
      <xdr:col>81</xdr:col>
      <xdr:colOff>101600</xdr:colOff>
      <xdr:row>77</xdr:row>
      <xdr:rowOff>42968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14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34095</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23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138992</xdr:rowOff>
    </xdr:from>
    <xdr:to>
      <xdr:col>76</xdr:col>
      <xdr:colOff>165100</xdr:colOff>
      <xdr:row>77</xdr:row>
      <xdr:rowOff>69142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16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60269</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26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11804</xdr:rowOff>
    </xdr:from>
    <xdr:to>
      <xdr:col>72</xdr:col>
      <xdr:colOff>38100</xdr:colOff>
      <xdr:row>77</xdr:row>
      <xdr:rowOff>113404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21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104531</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30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57696</xdr:rowOff>
    </xdr:from>
    <xdr:to>
      <xdr:col>67</xdr:col>
      <xdr:colOff>101600</xdr:colOff>
      <xdr:row>77</xdr:row>
      <xdr:rowOff>159296</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25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150423</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352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45949</xdr:rowOff>
    </xdr:from>
    <xdr:to>
      <xdr:col>85</xdr:col>
      <xdr:colOff>126364</xdr:colOff>
      <xdr:row>99</xdr:row>
      <xdr:rowOff>42278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76449"/>
          <a:ext cx="1269" cy="153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46105</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9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42278</xdr:rowOff>
    </xdr:from>
    <xdr:to>
      <xdr:col>86</xdr:col>
      <xdr:colOff>25400</xdr:colOff>
      <xdr:row>99</xdr:row>
      <xdr:rowOff>42278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15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164076</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1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45949</xdr:rowOff>
    </xdr:from>
    <xdr:to>
      <xdr:col>86</xdr:col>
      <xdr:colOff>25400</xdr:colOff>
      <xdr:row>90</xdr:row>
      <xdr:rowOff>45949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76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160299</xdr:rowOff>
    </xdr:from>
    <xdr:to>
      <xdr:col>85</xdr:col>
      <xdr:colOff>127000</xdr:colOff>
      <xdr:row>99</xdr:row>
      <xdr:rowOff>37655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962399"/>
          <a:ext cx="838200" cy="48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14761</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45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163334</xdr:rowOff>
    </xdr:from>
    <xdr:to>
      <xdr:col>85</xdr:col>
      <xdr:colOff>177800</xdr:colOff>
      <xdr:row>98</xdr:row>
      <xdr:rowOff>93484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9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160299</xdr:rowOff>
    </xdr:from>
    <xdr:to>
      <xdr:col>81</xdr:col>
      <xdr:colOff>50800</xdr:colOff>
      <xdr:row>99</xdr:row>
      <xdr:rowOff>32665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962399"/>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26988</xdr:rowOff>
    </xdr:from>
    <xdr:to>
      <xdr:col>81</xdr:col>
      <xdr:colOff>101600</xdr:colOff>
      <xdr:row>98</xdr:row>
      <xdr:rowOff>128588</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82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145115</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60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64846</xdr:rowOff>
    </xdr:from>
    <xdr:to>
      <xdr:col>76</xdr:col>
      <xdr:colOff>114300</xdr:colOff>
      <xdr:row>99</xdr:row>
      <xdr:rowOff>32665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866946"/>
          <a:ext cx="889000" cy="139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12751</xdr:rowOff>
    </xdr:from>
    <xdr:to>
      <xdr:col>76</xdr:col>
      <xdr:colOff>165100</xdr:colOff>
      <xdr:row>98</xdr:row>
      <xdr:rowOff>114351</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81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130878</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59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64846</xdr:rowOff>
    </xdr:from>
    <xdr:to>
      <xdr:col>71</xdr:col>
      <xdr:colOff>177800</xdr:colOff>
      <xdr:row>99</xdr:row>
      <xdr:rowOff>32258</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66946"/>
          <a:ext cx="889000" cy="1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0</xdr:rowOff>
    </xdr:from>
    <xdr:to>
      <xdr:col>72</xdr:col>
      <xdr:colOff>38100</xdr:colOff>
      <xdr:row>98</xdr:row>
      <xdr:rowOff>101600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80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118127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57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77939</xdr:rowOff>
    </xdr:from>
    <xdr:to>
      <xdr:col>67</xdr:col>
      <xdr:colOff>101600</xdr:colOff>
      <xdr:row>99</xdr:row>
      <xdr:rowOff>8089</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8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24616</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79428" y="1665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158305</xdr:rowOff>
    </xdr:from>
    <xdr:to>
      <xdr:col>85</xdr:col>
      <xdr:colOff>177800</xdr:colOff>
      <xdr:row>99</xdr:row>
      <xdr:rowOff>88455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96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73232</xdr:rowOff>
    </xdr:from>
    <xdr:ext cx="378565"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8753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109499</xdr:rowOff>
    </xdr:from>
    <xdr:to>
      <xdr:col>81</xdr:col>
      <xdr:colOff>101600</xdr:colOff>
      <xdr:row>99</xdr:row>
      <xdr:rowOff>39649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91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30776</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46428" y="17004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153315</xdr:rowOff>
    </xdr:from>
    <xdr:to>
      <xdr:col>76</xdr:col>
      <xdr:colOff>165100</xdr:colOff>
      <xdr:row>99</xdr:row>
      <xdr:rowOff>83465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95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74592</xdr:rowOff>
    </xdr:from>
    <xdr:ext cx="378565"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403017" y="17048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14046</xdr:rowOff>
    </xdr:from>
    <xdr:to>
      <xdr:col>72</xdr:col>
      <xdr:colOff>38100</xdr:colOff>
      <xdr:row>98</xdr:row>
      <xdr:rowOff>115646</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1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106773</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908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152908</xdr:rowOff>
    </xdr:from>
    <xdr:to>
      <xdr:col>67</xdr:col>
      <xdr:colOff>101600</xdr:colOff>
      <xdr:row>99</xdr:row>
      <xdr:rowOff>83058</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95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74185</xdr:rowOff>
    </xdr:from>
    <xdr:ext cx="378565"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625017" y="170477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122555</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37505"/>
          <a:ext cx="1269" cy="1293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69232</xdr:rowOff>
    </xdr:from>
    <xdr:ext cx="469744"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212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122555</xdr:rowOff>
    </xdr:from>
    <xdr:to>
      <xdr:col>116</xdr:col>
      <xdr:colOff>152400</xdr:colOff>
      <xdr:row>31</xdr:row>
      <xdr:rowOff>122555</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3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102252</xdr:rowOff>
    </xdr:from>
    <xdr:ext cx="378565"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2744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79375</xdr:rowOff>
    </xdr:from>
    <xdr:to>
      <xdr:col>116</xdr:col>
      <xdr:colOff>114300</xdr:colOff>
      <xdr:row>38</xdr:row>
      <xdr:rowOff>9525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42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106426</xdr:rowOff>
    </xdr:from>
    <xdr:to>
      <xdr:col>112</xdr:col>
      <xdr:colOff>38100</xdr:colOff>
      <xdr:row>37</xdr:row>
      <xdr:rowOff>36576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27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53103</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053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70612</xdr:rowOff>
    </xdr:from>
    <xdr:to>
      <xdr:col>107</xdr:col>
      <xdr:colOff>101600</xdr:colOff>
      <xdr:row>37</xdr:row>
      <xdr:rowOff>762</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24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17289</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01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82423</xdr:rowOff>
    </xdr:from>
    <xdr:to>
      <xdr:col>102</xdr:col>
      <xdr:colOff>165100</xdr:colOff>
      <xdr:row>37</xdr:row>
      <xdr:rowOff>12573</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254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29100</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02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8509</xdr:rowOff>
    </xdr:from>
    <xdr:to>
      <xdr:col>98</xdr:col>
      <xdr:colOff>38100</xdr:colOff>
      <xdr:row>36</xdr:row>
      <xdr:rowOff>110109</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18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126636</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5955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101219</xdr:rowOff>
    </xdr:from>
    <xdr:to>
      <xdr:col>116</xdr:col>
      <xdr:colOff>62864</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845169"/>
          <a:ext cx="1269" cy="1314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47896</xdr:rowOff>
    </xdr:from>
    <xdr:ext cx="534377"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62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101219</xdr:rowOff>
    </xdr:from>
    <xdr:to>
      <xdr:col>116</xdr:col>
      <xdr:colOff>152400</xdr:colOff>
      <xdr:row>51</xdr:row>
      <xdr:rowOff>101219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845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100076</xdr:rowOff>
    </xdr:from>
    <xdr:to>
      <xdr:col>116</xdr:col>
      <xdr:colOff>63500</xdr:colOff>
      <xdr:row>58</xdr:row>
      <xdr:rowOff>124079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1323300" y="10044176"/>
          <a:ext cx="8382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75658</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676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52781</xdr:rowOff>
    </xdr:from>
    <xdr:to>
      <xdr:col>116</xdr:col>
      <xdr:colOff>114300</xdr:colOff>
      <xdr:row>57</xdr:row>
      <xdr:rowOff>154381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982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124079</xdr:rowOff>
    </xdr:from>
    <xdr:to>
      <xdr:col>111</xdr:col>
      <xdr:colOff>177800</xdr:colOff>
      <xdr:row>58</xdr:row>
      <xdr:rowOff>130099</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0434300" y="10068179"/>
          <a:ext cx="8890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24816</xdr:rowOff>
    </xdr:from>
    <xdr:to>
      <xdr:col>112</xdr:col>
      <xdr:colOff>38100</xdr:colOff>
      <xdr:row>57</xdr:row>
      <xdr:rowOff>126416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979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142943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57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130099</xdr:rowOff>
    </xdr:from>
    <xdr:to>
      <xdr:col>107</xdr:col>
      <xdr:colOff>50800</xdr:colOff>
      <xdr:row>58</xdr:row>
      <xdr:rowOff>162713</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9545300" y="10074199"/>
          <a:ext cx="889000" cy="3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13386</xdr:rowOff>
    </xdr:from>
    <xdr:to>
      <xdr:col>107</xdr:col>
      <xdr:colOff>101600</xdr:colOff>
      <xdr:row>57</xdr:row>
      <xdr:rowOff>114986</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978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131513</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56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162713</xdr:rowOff>
    </xdr:from>
    <xdr:to>
      <xdr:col>102</xdr:col>
      <xdr:colOff>114300</xdr:colOff>
      <xdr:row>58</xdr:row>
      <xdr:rowOff>163093</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flipV="1">
          <a:off x="18656300" y="10106813"/>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150393</xdr:rowOff>
    </xdr:from>
    <xdr:to>
      <xdr:col>102</xdr:col>
      <xdr:colOff>165100</xdr:colOff>
      <xdr:row>57</xdr:row>
      <xdr:rowOff>80543</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975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97070</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952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12167</xdr:rowOff>
    </xdr:from>
    <xdr:to>
      <xdr:col>98</xdr:col>
      <xdr:colOff>38100</xdr:colOff>
      <xdr:row>56</xdr:row>
      <xdr:rowOff>113767</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961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130294</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388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49276</xdr:rowOff>
    </xdr:from>
    <xdr:to>
      <xdr:col>116</xdr:col>
      <xdr:colOff>114300</xdr:colOff>
      <xdr:row>58</xdr:row>
      <xdr:rowOff>150876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999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135653</xdr:rowOff>
    </xdr:from>
    <xdr:ext cx="469744"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9908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73279</xdr:rowOff>
    </xdr:from>
    <xdr:to>
      <xdr:col>112</xdr:col>
      <xdr:colOff>38100</xdr:colOff>
      <xdr:row>59</xdr:row>
      <xdr:rowOff>3429</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1001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166006</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088428" y="1011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79299</xdr:rowOff>
    </xdr:from>
    <xdr:to>
      <xdr:col>107</xdr:col>
      <xdr:colOff>101600</xdr:colOff>
      <xdr:row>59</xdr:row>
      <xdr:rowOff>9449</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1002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576</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199428" y="1011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111913</xdr:rowOff>
    </xdr:from>
    <xdr:to>
      <xdr:col>102</xdr:col>
      <xdr:colOff>165100</xdr:colOff>
      <xdr:row>59</xdr:row>
      <xdr:rowOff>42063</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1005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33190</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356017" y="10148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112293</xdr:rowOff>
    </xdr:from>
    <xdr:to>
      <xdr:col>98</xdr:col>
      <xdr:colOff>38100</xdr:colOff>
      <xdr:row>59</xdr:row>
      <xdr:rowOff>42443</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1005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33570</xdr:rowOff>
    </xdr:from>
    <xdr:ext cx="378565"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467017" y="101491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11113</xdr:rowOff>
    </xdr:from>
    <xdr:to>
      <xdr:col>116</xdr:col>
      <xdr:colOff>62864</xdr:colOff>
      <xdr:row>76</xdr:row>
      <xdr:rowOff>53936</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184063"/>
          <a:ext cx="1269" cy="900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57763</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08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53936</xdr:rowOff>
    </xdr:from>
    <xdr:to>
      <xdr:col>116</xdr:col>
      <xdr:colOff>152400</xdr:colOff>
      <xdr:row>76</xdr:row>
      <xdr:rowOff>53936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084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129240</xdr:rowOff>
    </xdr:from>
    <xdr:ext cx="534377"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195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11113</xdr:rowOff>
    </xdr:from>
    <xdr:to>
      <xdr:col>116</xdr:col>
      <xdr:colOff>152400</xdr:colOff>
      <xdr:row>71</xdr:row>
      <xdr:rowOff>11113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184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53936</xdr:rowOff>
    </xdr:from>
    <xdr:to>
      <xdr:col>116</xdr:col>
      <xdr:colOff>63500</xdr:colOff>
      <xdr:row>76</xdr:row>
      <xdr:rowOff>79387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1323300" y="13084136"/>
          <a:ext cx="838200" cy="25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98823</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443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75946</xdr:rowOff>
    </xdr:from>
    <xdr:to>
      <xdr:col>116</xdr:col>
      <xdr:colOff>114300</xdr:colOff>
      <xdr:row>74</xdr:row>
      <xdr:rowOff>6096</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25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79387</xdr:rowOff>
    </xdr:from>
    <xdr:to>
      <xdr:col>111</xdr:col>
      <xdr:colOff>177800</xdr:colOff>
      <xdr:row>77</xdr:row>
      <xdr:rowOff>62776</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0434300" y="13109587"/>
          <a:ext cx="889000" cy="15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118084</xdr:rowOff>
    </xdr:from>
    <xdr:to>
      <xdr:col>112</xdr:col>
      <xdr:colOff>38100</xdr:colOff>
      <xdr:row>74</xdr:row>
      <xdr:rowOff>48234</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263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64761</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409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62776</xdr:rowOff>
    </xdr:from>
    <xdr:to>
      <xdr:col>107</xdr:col>
      <xdr:colOff>50800</xdr:colOff>
      <xdr:row>77</xdr:row>
      <xdr:rowOff>124537</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9545300" y="13264426"/>
          <a:ext cx="889000" cy="6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14795</xdr:rowOff>
    </xdr:from>
    <xdr:to>
      <xdr:col>107</xdr:col>
      <xdr:colOff>101600</xdr:colOff>
      <xdr:row>74</xdr:row>
      <xdr:rowOff>116395</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270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132922</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47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122289</xdr:rowOff>
    </xdr:from>
    <xdr:to>
      <xdr:col>102</xdr:col>
      <xdr:colOff>114300</xdr:colOff>
      <xdr:row>77</xdr:row>
      <xdr:rowOff>124537</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18656300" y="13323939"/>
          <a:ext cx="8890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46113</xdr:rowOff>
    </xdr:from>
    <xdr:to>
      <xdr:col>102</xdr:col>
      <xdr:colOff>165100</xdr:colOff>
      <xdr:row>74</xdr:row>
      <xdr:rowOff>147713</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27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164240</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50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52781</xdr:rowOff>
    </xdr:from>
    <xdr:to>
      <xdr:col>98</xdr:col>
      <xdr:colOff>38100</xdr:colOff>
      <xdr:row>74</xdr:row>
      <xdr:rowOff>154381</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274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170908</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51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3136</xdr:rowOff>
    </xdr:from>
    <xdr:to>
      <xdr:col>116</xdr:col>
      <xdr:colOff>114300</xdr:colOff>
      <xdr:row>76</xdr:row>
      <xdr:rowOff>104736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303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89514</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294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28587</xdr:rowOff>
    </xdr:from>
    <xdr:to>
      <xdr:col>112</xdr:col>
      <xdr:colOff>38100</xdr:colOff>
      <xdr:row>76</xdr:row>
      <xdr:rowOff>130187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305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121314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315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11976</xdr:rowOff>
    </xdr:from>
    <xdr:to>
      <xdr:col>107</xdr:col>
      <xdr:colOff>101600</xdr:colOff>
      <xdr:row>77</xdr:row>
      <xdr:rowOff>113576</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321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104703</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330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73737</xdr:rowOff>
    </xdr:from>
    <xdr:to>
      <xdr:col>102</xdr:col>
      <xdr:colOff>165100</xdr:colOff>
      <xdr:row>78</xdr:row>
      <xdr:rowOff>3887</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3275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166464</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3368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71489</xdr:rowOff>
    </xdr:from>
    <xdr:to>
      <xdr:col>98</xdr:col>
      <xdr:colOff>38100</xdr:colOff>
      <xdr:row>78</xdr:row>
      <xdr:rowOff>1639</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327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164216</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336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及び普通建設事業費等については昨年と比較すると減額となっており、類似団体や全国平均と比較しても低い数値となっている。これは、公有管理財産事業における借上料や消防庁舎用地購入費の減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一方で、東埼玉資源環境組合負担金の増（</a:t>
          </a:r>
          <a:r>
            <a:rPr kumimoji="1" lang="en-US" altLang="ja-JP" sz="1300">
              <a:latin typeface="ＭＳ Ｐゴシック" panose="020B0600070205080204" pitchFamily="50" charset="-128"/>
              <a:ea typeface="ＭＳ Ｐゴシック" panose="020B0600070205080204" pitchFamily="50" charset="-128"/>
            </a:rPr>
            <a:t>424</a:t>
          </a:r>
          <a:r>
            <a:rPr kumimoji="1" lang="ja-JP" altLang="en-US" sz="1300">
              <a:latin typeface="ＭＳ Ｐゴシック" panose="020B0600070205080204" pitchFamily="50" charset="-128"/>
              <a:ea typeface="ＭＳ Ｐゴシック" panose="020B0600070205080204" pitchFamily="50" charset="-128"/>
            </a:rPr>
            <a:t>百万円）により、補助費等が増額となった。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埼玉県草加市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251,992
240,555
27.46
96,931,504
91,747,417
4,610,684
49,098,628
66,514,468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34544</xdr:rowOff>
    </xdr:from>
    <xdr:to>
      <xdr:col>24</xdr:col>
      <xdr:colOff>62865</xdr:colOff>
      <xdr:row>38</xdr:row>
      <xdr:rowOff>127508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78044"/>
          <a:ext cx="1270" cy="146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131335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4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127508</xdr:rowOff>
    </xdr:from>
    <xdr:to>
      <xdr:col>24</xdr:col>
      <xdr:colOff>152400</xdr:colOff>
      <xdr:row>38</xdr:row>
      <xdr:rowOff>127508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42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152671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34544</xdr:rowOff>
    </xdr:from>
    <xdr:to>
      <xdr:col>24</xdr:col>
      <xdr:colOff>152400</xdr:colOff>
      <xdr:row>30</xdr:row>
      <xdr:rowOff>34544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78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28448</xdr:rowOff>
    </xdr:from>
    <xdr:to>
      <xdr:col>24</xdr:col>
      <xdr:colOff>63500</xdr:colOff>
      <xdr:row>38</xdr:row>
      <xdr:rowOff>127508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543548"/>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123969</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781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101092</xdr:rowOff>
    </xdr:from>
    <xdr:to>
      <xdr:col>24</xdr:col>
      <xdr:colOff>114300</xdr:colOff>
      <xdr:row>35</xdr:row>
      <xdr:rowOff>31242</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3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28448</xdr:rowOff>
    </xdr:from>
    <xdr:to>
      <xdr:col>19</xdr:col>
      <xdr:colOff>177800</xdr:colOff>
      <xdr:row>39</xdr:row>
      <xdr:rowOff>26162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543548"/>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10414</xdr:rowOff>
    </xdr:from>
    <xdr:to>
      <xdr:col>20</xdr:col>
      <xdr:colOff>38100</xdr:colOff>
      <xdr:row>35</xdr:row>
      <xdr:rowOff>112014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1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128541</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86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1778</xdr:rowOff>
    </xdr:from>
    <xdr:to>
      <xdr:col>15</xdr:col>
      <xdr:colOff>50800</xdr:colOff>
      <xdr:row>39</xdr:row>
      <xdr:rowOff>26162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688328"/>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57658</xdr:rowOff>
    </xdr:from>
    <xdr:to>
      <xdr:col>15</xdr:col>
      <xdr:colOff>101600</xdr:colOff>
      <xdr:row>35</xdr:row>
      <xdr:rowOff>159258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4335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33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1778</xdr:rowOff>
    </xdr:from>
    <xdr:to>
      <xdr:col>10</xdr:col>
      <xdr:colOff>114300</xdr:colOff>
      <xdr:row>39</xdr:row>
      <xdr:rowOff>24638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6883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60706</xdr:rowOff>
    </xdr:from>
    <xdr:to>
      <xdr:col>10</xdr:col>
      <xdr:colOff>165100</xdr:colOff>
      <xdr:row>35</xdr:row>
      <xdr:rowOff>162306</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7383</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36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101854</xdr:rowOff>
    </xdr:from>
    <xdr:to>
      <xdr:col>6</xdr:col>
      <xdr:colOff>38100</xdr:colOff>
      <xdr:row>36</xdr:row>
      <xdr:rowOff>32004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02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48531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77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76708</xdr:rowOff>
    </xdr:from>
    <xdr:to>
      <xdr:col>24</xdr:col>
      <xdr:colOff>114300</xdr:colOff>
      <xdr:row>39</xdr:row>
      <xdr:rowOff>6858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59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163085</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50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149098</xdr:rowOff>
    </xdr:from>
    <xdr:to>
      <xdr:col>20</xdr:col>
      <xdr:colOff>38100</xdr:colOff>
      <xdr:row>38</xdr:row>
      <xdr:rowOff>79248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49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70375</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58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146812</xdr:rowOff>
    </xdr:from>
    <xdr:to>
      <xdr:col>15</xdr:col>
      <xdr:colOff>101600</xdr:colOff>
      <xdr:row>39</xdr:row>
      <xdr:rowOff>76962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66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68089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754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122428</xdr:rowOff>
    </xdr:from>
    <xdr:to>
      <xdr:col>10</xdr:col>
      <xdr:colOff>165100</xdr:colOff>
      <xdr:row>39</xdr:row>
      <xdr:rowOff>52578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63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43705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730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145288</xdr:rowOff>
    </xdr:from>
    <xdr:to>
      <xdr:col>6</xdr:col>
      <xdr:colOff>38100</xdr:colOff>
      <xdr:row>39</xdr:row>
      <xdr:rowOff>75438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66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66565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753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70256</xdr:rowOff>
    </xdr:from>
    <xdr:to>
      <xdr:col>24</xdr:col>
      <xdr:colOff>62865</xdr:colOff>
      <xdr:row>59</xdr:row>
      <xdr:rowOff>49936</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9500006"/>
          <a:ext cx="1270" cy="665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53763</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16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49936</xdr:rowOff>
    </xdr:from>
    <xdr:to>
      <xdr:col>24</xdr:col>
      <xdr:colOff>152400</xdr:colOff>
      <xdr:row>59</xdr:row>
      <xdr:rowOff>49936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16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16933</xdr:rowOff>
    </xdr:from>
    <xdr:ext cx="534377"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927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70256</xdr:rowOff>
    </xdr:from>
    <xdr:to>
      <xdr:col>24</xdr:col>
      <xdr:colOff>152400</xdr:colOff>
      <xdr:row>55</xdr:row>
      <xdr:rowOff>70256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9500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91592</xdr:rowOff>
    </xdr:from>
    <xdr:to>
      <xdr:col>24</xdr:col>
      <xdr:colOff>63500</xdr:colOff>
      <xdr:row>58</xdr:row>
      <xdr:rowOff>120650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10035692"/>
          <a:ext cx="838200" cy="29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151871</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753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128994</xdr:rowOff>
    </xdr:from>
    <xdr:to>
      <xdr:col>24</xdr:col>
      <xdr:colOff>114300</xdr:colOff>
      <xdr:row>58</xdr:row>
      <xdr:rowOff>59144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90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158928</xdr:rowOff>
    </xdr:from>
    <xdr:to>
      <xdr:col>19</xdr:col>
      <xdr:colOff>177800</xdr:colOff>
      <xdr:row>58</xdr:row>
      <xdr:rowOff>91592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9760128"/>
          <a:ext cx="889000" cy="27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144349</xdr:rowOff>
    </xdr:from>
    <xdr:to>
      <xdr:col>20</xdr:col>
      <xdr:colOff>38100</xdr:colOff>
      <xdr:row>58</xdr:row>
      <xdr:rowOff>74499</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91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91026</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30111" y="969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158928</xdr:rowOff>
    </xdr:from>
    <xdr:to>
      <xdr:col>15</xdr:col>
      <xdr:colOff>50800</xdr:colOff>
      <xdr:row>58</xdr:row>
      <xdr:rowOff>52184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9760128"/>
          <a:ext cx="889000" cy="236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141884</xdr:rowOff>
    </xdr:from>
    <xdr:to>
      <xdr:col>15</xdr:col>
      <xdr:colOff>101600</xdr:colOff>
      <xdr:row>58</xdr:row>
      <xdr:rowOff>72034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91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63161</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1000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126847</xdr:rowOff>
    </xdr:from>
    <xdr:to>
      <xdr:col>10</xdr:col>
      <xdr:colOff>114300</xdr:colOff>
      <xdr:row>58</xdr:row>
      <xdr:rowOff>52184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130300" y="8870797"/>
          <a:ext cx="889000" cy="112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154445</xdr:rowOff>
    </xdr:from>
    <xdr:to>
      <xdr:col>10</xdr:col>
      <xdr:colOff>165100</xdr:colOff>
      <xdr:row>58</xdr:row>
      <xdr:rowOff>84595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92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101122</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970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150063</xdr:rowOff>
    </xdr:from>
    <xdr:to>
      <xdr:col>6</xdr:col>
      <xdr:colOff>38100</xdr:colOff>
      <xdr:row>51</xdr:row>
      <xdr:rowOff>80213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872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96740</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8497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69850</xdr:rowOff>
    </xdr:from>
    <xdr:to>
      <xdr:col>24</xdr:col>
      <xdr:colOff>114300</xdr:colOff>
      <xdr:row>59</xdr:row>
      <xdr:rowOff>0</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1001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156227</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92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40792</xdr:rowOff>
    </xdr:from>
    <xdr:to>
      <xdr:col>20</xdr:col>
      <xdr:colOff>38100</xdr:colOff>
      <xdr:row>58</xdr:row>
      <xdr:rowOff>142392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98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133519</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30111" y="1007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108128</xdr:rowOff>
    </xdr:from>
    <xdr:to>
      <xdr:col>15</xdr:col>
      <xdr:colOff>101600</xdr:colOff>
      <xdr:row>57</xdr:row>
      <xdr:rowOff>38278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70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54805</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41111" y="948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1384</xdr:rowOff>
    </xdr:from>
    <xdr:to>
      <xdr:col>10</xdr:col>
      <xdr:colOff>165100</xdr:colOff>
      <xdr:row>58</xdr:row>
      <xdr:rowOff>102984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94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94111</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1003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76047</xdr:rowOff>
    </xdr:from>
    <xdr:to>
      <xdr:col>6</xdr:col>
      <xdr:colOff>38100</xdr:colOff>
      <xdr:row>52</xdr:row>
      <xdr:rowOff>6197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881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168774</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8912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85751</xdr:rowOff>
    </xdr:from>
    <xdr:to>
      <xdr:col>24</xdr:col>
      <xdr:colOff>62865</xdr:colOff>
      <xdr:row>78</xdr:row>
      <xdr:rowOff>37846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258701"/>
          <a:ext cx="1270" cy="1152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41673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14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37846</xdr:rowOff>
    </xdr:from>
    <xdr:to>
      <xdr:col>24</xdr:col>
      <xdr:colOff>152400</xdr:colOff>
      <xdr:row>78</xdr:row>
      <xdr:rowOff>37846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10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32428</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2033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254,748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85751</xdr:rowOff>
    </xdr:from>
    <xdr:to>
      <xdr:col>24</xdr:col>
      <xdr:colOff>152400</xdr:colOff>
      <xdr:row>71</xdr:row>
      <xdr:rowOff>85751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258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147371</xdr:rowOff>
    </xdr:from>
    <xdr:to>
      <xdr:col>24</xdr:col>
      <xdr:colOff>63500</xdr:colOff>
      <xdr:row>77</xdr:row>
      <xdr:rowOff>110452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177571"/>
          <a:ext cx="838200" cy="134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60863</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196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37985</xdr:rowOff>
    </xdr:from>
    <xdr:to>
      <xdr:col>24</xdr:col>
      <xdr:colOff>114300</xdr:colOff>
      <xdr:row>76</xdr:row>
      <xdr:rowOff>139585</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06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110452</xdr:rowOff>
    </xdr:from>
    <xdr:to>
      <xdr:col>19</xdr:col>
      <xdr:colOff>177800</xdr:colOff>
      <xdr:row>78</xdr:row>
      <xdr:rowOff>50940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312102"/>
          <a:ext cx="889000" cy="11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13615</xdr:rowOff>
    </xdr:from>
    <xdr:to>
      <xdr:col>20</xdr:col>
      <xdr:colOff>38100</xdr:colOff>
      <xdr:row>77</xdr:row>
      <xdr:rowOff>115215</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1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131742</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990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18681</xdr:rowOff>
    </xdr:from>
    <xdr:to>
      <xdr:col>15</xdr:col>
      <xdr:colOff>50800</xdr:colOff>
      <xdr:row>78</xdr:row>
      <xdr:rowOff>50940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391781"/>
          <a:ext cx="889000" cy="32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127215</xdr:rowOff>
    </xdr:from>
    <xdr:to>
      <xdr:col>15</xdr:col>
      <xdr:colOff>101600</xdr:colOff>
      <xdr:row>78</xdr:row>
      <xdr:rowOff>57365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73892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04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18681</xdr:rowOff>
    </xdr:from>
    <xdr:to>
      <xdr:col>10</xdr:col>
      <xdr:colOff>114300</xdr:colOff>
      <xdr:row>79</xdr:row>
      <xdr:rowOff>108369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391781"/>
          <a:ext cx="889000" cy="26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50978</xdr:rowOff>
    </xdr:from>
    <xdr:to>
      <xdr:col>10</xdr:col>
      <xdr:colOff>165100</xdr:colOff>
      <xdr:row>77</xdr:row>
      <xdr:rowOff>152578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252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169105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027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11937</xdr:rowOff>
    </xdr:from>
    <xdr:to>
      <xdr:col>6</xdr:col>
      <xdr:colOff>38100</xdr:colOff>
      <xdr:row>79</xdr:row>
      <xdr:rowOff>113537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556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130064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331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96571</xdr:rowOff>
    </xdr:from>
    <xdr:to>
      <xdr:col>24</xdr:col>
      <xdr:colOff>114300</xdr:colOff>
      <xdr:row>77</xdr:row>
      <xdr:rowOff>26721</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12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74998</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105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59652</xdr:rowOff>
    </xdr:from>
    <xdr:to>
      <xdr:col>20</xdr:col>
      <xdr:colOff>38100</xdr:colOff>
      <xdr:row>77</xdr:row>
      <xdr:rowOff>161252</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26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152379</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354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140</xdr:rowOff>
    </xdr:from>
    <xdr:to>
      <xdr:col>15</xdr:col>
      <xdr:colOff>101600</xdr:colOff>
      <xdr:row>78</xdr:row>
      <xdr:rowOff>101740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37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92867</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465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139331</xdr:rowOff>
    </xdr:from>
    <xdr:to>
      <xdr:col>10</xdr:col>
      <xdr:colOff>165100</xdr:colOff>
      <xdr:row>78</xdr:row>
      <xdr:rowOff>69481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34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60608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433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57569</xdr:rowOff>
    </xdr:from>
    <xdr:to>
      <xdr:col>6</xdr:col>
      <xdr:colOff>38100</xdr:colOff>
      <xdr:row>79</xdr:row>
      <xdr:rowOff>159169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60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150296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694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96673</xdr:rowOff>
    </xdr:from>
    <xdr:to>
      <xdr:col>24</xdr:col>
      <xdr:colOff>62865</xdr:colOff>
      <xdr:row>99</xdr:row>
      <xdr:rowOff>83680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27173"/>
          <a:ext cx="1270" cy="1530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87507</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706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83680</xdr:rowOff>
    </xdr:from>
    <xdr:to>
      <xdr:col>24</xdr:col>
      <xdr:colOff>152400</xdr:colOff>
      <xdr:row>99</xdr:row>
      <xdr:rowOff>83680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7057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43350</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02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147,388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96673</xdr:rowOff>
    </xdr:from>
    <xdr:to>
      <xdr:col>24</xdr:col>
      <xdr:colOff>152400</xdr:colOff>
      <xdr:row>90</xdr:row>
      <xdr:rowOff>96673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27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73876</xdr:rowOff>
    </xdr:from>
    <xdr:to>
      <xdr:col>24</xdr:col>
      <xdr:colOff>63500</xdr:colOff>
      <xdr:row>99</xdr:row>
      <xdr:rowOff>83680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7047426"/>
          <a:ext cx="838200" cy="9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7878</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638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156451</xdr:rowOff>
    </xdr:from>
    <xdr:to>
      <xdr:col>24</xdr:col>
      <xdr:colOff>114300</xdr:colOff>
      <xdr:row>98</xdr:row>
      <xdr:rowOff>86601</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78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31001</xdr:rowOff>
    </xdr:from>
    <xdr:to>
      <xdr:col>19</xdr:col>
      <xdr:colOff>177800</xdr:colOff>
      <xdr:row>99</xdr:row>
      <xdr:rowOff>73876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7004551"/>
          <a:ext cx="889000" cy="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26924</xdr:rowOff>
    </xdr:from>
    <xdr:to>
      <xdr:col>20</xdr:col>
      <xdr:colOff>38100</xdr:colOff>
      <xdr:row>98</xdr:row>
      <xdr:rowOff>128524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82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145051</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604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8089</xdr:rowOff>
    </xdr:from>
    <xdr:to>
      <xdr:col>15</xdr:col>
      <xdr:colOff>50800</xdr:colOff>
      <xdr:row>99</xdr:row>
      <xdr:rowOff>31001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6981639"/>
          <a:ext cx="889000" cy="22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14694</xdr:rowOff>
    </xdr:from>
    <xdr:to>
      <xdr:col>15</xdr:col>
      <xdr:colOff>101600</xdr:colOff>
      <xdr:row>98</xdr:row>
      <xdr:rowOff>116294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81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132821</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59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8089</xdr:rowOff>
    </xdr:from>
    <xdr:to>
      <xdr:col>10</xdr:col>
      <xdr:colOff>114300</xdr:colOff>
      <xdr:row>99</xdr:row>
      <xdr:rowOff>83883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981639"/>
          <a:ext cx="889000" cy="75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20434</xdr:rowOff>
    </xdr:from>
    <xdr:to>
      <xdr:col>10</xdr:col>
      <xdr:colOff>165100</xdr:colOff>
      <xdr:row>98</xdr:row>
      <xdr:rowOff>122034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82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138561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59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110362</xdr:rowOff>
    </xdr:from>
    <xdr:to>
      <xdr:col>6</xdr:col>
      <xdr:colOff>38100</xdr:colOff>
      <xdr:row>99</xdr:row>
      <xdr:rowOff>40512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912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57039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68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32880</xdr:rowOff>
    </xdr:from>
    <xdr:to>
      <xdr:col>24</xdr:col>
      <xdr:colOff>114300</xdr:colOff>
      <xdr:row>99</xdr:row>
      <xdr:rowOff>134480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700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119257</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92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23076</xdr:rowOff>
    </xdr:from>
    <xdr:to>
      <xdr:col>20</xdr:col>
      <xdr:colOff>38100</xdr:colOff>
      <xdr:row>99</xdr:row>
      <xdr:rowOff>124676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99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115803</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708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151651</xdr:rowOff>
    </xdr:from>
    <xdr:to>
      <xdr:col>15</xdr:col>
      <xdr:colOff>101600</xdr:colOff>
      <xdr:row>99</xdr:row>
      <xdr:rowOff>81801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95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72928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704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128739</xdr:rowOff>
    </xdr:from>
    <xdr:to>
      <xdr:col>10</xdr:col>
      <xdr:colOff>165100</xdr:colOff>
      <xdr:row>99</xdr:row>
      <xdr:rowOff>58889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93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50016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7023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33083</xdr:rowOff>
    </xdr:from>
    <xdr:to>
      <xdr:col>6</xdr:col>
      <xdr:colOff>38100</xdr:colOff>
      <xdr:row>99</xdr:row>
      <xdr:rowOff>134683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700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125810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709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35</xdr:row>
      <xdr:rowOff>54627</xdr:rowOff>
    </xdr:from>
    <xdr:ext cx="37702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226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38</xdr:row>
      <xdr:rowOff>104953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2616"/>
          <a:ext cx="1270" cy="1437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108780</xdr:rowOff>
    </xdr:from>
    <xdr:ext cx="313932"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238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104953</xdr:rowOff>
    </xdr:from>
    <xdr:to>
      <xdr:col>55</xdr:col>
      <xdr:colOff>88900</xdr:colOff>
      <xdr:row>38</xdr:row>
      <xdr:rowOff>104953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2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110896</xdr:rowOff>
    </xdr:from>
    <xdr:to>
      <xdr:col>55</xdr:col>
      <xdr:colOff>0</xdr:colOff>
      <xdr:row>37</xdr:row>
      <xdr:rowOff>110896</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45454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61942</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58912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39065</xdr:rowOff>
    </xdr:from>
    <xdr:to>
      <xdr:col>55</xdr:col>
      <xdr:colOff>50800</xdr:colOff>
      <xdr:row>35</xdr:row>
      <xdr:rowOff>140665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03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71577</xdr:rowOff>
    </xdr:from>
    <xdr:to>
      <xdr:col>50</xdr:col>
      <xdr:colOff>114300</xdr:colOff>
      <xdr:row>37</xdr:row>
      <xdr:rowOff>110896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415227"/>
          <a:ext cx="889000" cy="3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64669</xdr:rowOff>
    </xdr:from>
    <xdr:to>
      <xdr:col>50</xdr:col>
      <xdr:colOff>165100</xdr:colOff>
      <xdr:row>35</xdr:row>
      <xdr:rowOff>166269</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06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11346</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5840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45060</xdr:rowOff>
    </xdr:from>
    <xdr:to>
      <xdr:col>45</xdr:col>
      <xdr:colOff>177800</xdr:colOff>
      <xdr:row>37</xdr:row>
      <xdr:rowOff>71577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388710"/>
          <a:ext cx="889000" cy="2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41808</xdr:rowOff>
    </xdr:from>
    <xdr:to>
      <xdr:col>46</xdr:col>
      <xdr:colOff>38100</xdr:colOff>
      <xdr:row>35</xdr:row>
      <xdr:rowOff>143408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04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33</xdr:row>
      <xdr:rowOff>159935</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5817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28601</xdr:rowOff>
    </xdr:from>
    <xdr:to>
      <xdr:col>41</xdr:col>
      <xdr:colOff>50800</xdr:colOff>
      <xdr:row>37</xdr:row>
      <xdr:rowOff>45060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372251"/>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134163</xdr:rowOff>
    </xdr:from>
    <xdr:to>
      <xdr:col>41</xdr:col>
      <xdr:colOff>101600</xdr:colOff>
      <xdr:row>34</xdr:row>
      <xdr:rowOff>64313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579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32</xdr:row>
      <xdr:rowOff>80840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5567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61468</xdr:rowOff>
    </xdr:from>
    <xdr:to>
      <xdr:col>36</xdr:col>
      <xdr:colOff>165100</xdr:colOff>
      <xdr:row>34</xdr:row>
      <xdr:rowOff>163068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589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33</xdr:row>
      <xdr:rowOff>8145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5665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60096</xdr:rowOff>
    </xdr:from>
    <xdr:to>
      <xdr:col>55</xdr:col>
      <xdr:colOff>50800</xdr:colOff>
      <xdr:row>37</xdr:row>
      <xdr:rowOff>161696</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0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38523</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382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60096</xdr:rowOff>
    </xdr:from>
    <xdr:to>
      <xdr:col>50</xdr:col>
      <xdr:colOff>165100</xdr:colOff>
      <xdr:row>37</xdr:row>
      <xdr:rowOff>161696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0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152823</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496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20777</xdr:rowOff>
    </xdr:from>
    <xdr:to>
      <xdr:col>46</xdr:col>
      <xdr:colOff>38100</xdr:colOff>
      <xdr:row>37</xdr:row>
      <xdr:rowOff>122377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36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113504</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457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165710</xdr:rowOff>
    </xdr:from>
    <xdr:to>
      <xdr:col>41</xdr:col>
      <xdr:colOff>101600</xdr:colOff>
      <xdr:row>37</xdr:row>
      <xdr:rowOff>95860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33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86987</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430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149251</xdr:rowOff>
    </xdr:from>
    <xdr:to>
      <xdr:col>36</xdr:col>
      <xdr:colOff>165100</xdr:colOff>
      <xdr:row>37</xdr:row>
      <xdr:rowOff>79401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32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70528</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414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45517</xdr:rowOff>
    </xdr:from>
    <xdr:to>
      <xdr:col>54</xdr:col>
      <xdr:colOff>189865</xdr:colOff>
      <xdr:row>58</xdr:row>
      <xdr:rowOff>126167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789467"/>
          <a:ext cx="1270" cy="128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129994</xdr:rowOff>
    </xdr:from>
    <xdr:ext cx="378565"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74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126167</xdr:rowOff>
    </xdr:from>
    <xdr:to>
      <xdr:col>55</xdr:col>
      <xdr:colOff>88900</xdr:colOff>
      <xdr:row>58</xdr:row>
      <xdr:rowOff>126167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70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163644</xdr:rowOff>
    </xdr:from>
    <xdr:ext cx="534377"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56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45517</xdr:rowOff>
    </xdr:from>
    <xdr:to>
      <xdr:col>55</xdr:col>
      <xdr:colOff>88900</xdr:colOff>
      <xdr:row>51</xdr:row>
      <xdr:rowOff>45517</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789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125892</xdr:rowOff>
    </xdr:from>
    <xdr:to>
      <xdr:col>55</xdr:col>
      <xdr:colOff>0</xdr:colOff>
      <xdr:row>58</xdr:row>
      <xdr:rowOff>126167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10069992"/>
          <a:ext cx="8382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59565</xdr:rowOff>
    </xdr:from>
    <xdr:ext cx="469744"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660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36688</xdr:rowOff>
    </xdr:from>
    <xdr:to>
      <xdr:col>55</xdr:col>
      <xdr:colOff>50800</xdr:colOff>
      <xdr:row>57</xdr:row>
      <xdr:rowOff>138288</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80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125344</xdr:rowOff>
    </xdr:from>
    <xdr:to>
      <xdr:col>50</xdr:col>
      <xdr:colOff>114300</xdr:colOff>
      <xdr:row>58</xdr:row>
      <xdr:rowOff>125892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10069444"/>
          <a:ext cx="889000" cy="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19452</xdr:rowOff>
    </xdr:from>
    <xdr:to>
      <xdr:col>50</xdr:col>
      <xdr:colOff>165100</xdr:colOff>
      <xdr:row>57</xdr:row>
      <xdr:rowOff>121052</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79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137579</xdr:rowOff>
    </xdr:from>
    <xdr:ext cx="469744"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404428" y="9567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125344</xdr:rowOff>
    </xdr:from>
    <xdr:to>
      <xdr:col>45</xdr:col>
      <xdr:colOff>177800</xdr:colOff>
      <xdr:row>58</xdr:row>
      <xdr:rowOff>126395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10069444"/>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24618</xdr:rowOff>
    </xdr:from>
    <xdr:to>
      <xdr:col>46</xdr:col>
      <xdr:colOff>38100</xdr:colOff>
      <xdr:row>57</xdr:row>
      <xdr:rowOff>126218</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7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142745</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515428" y="95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126395</xdr:rowOff>
    </xdr:from>
    <xdr:to>
      <xdr:col>41</xdr:col>
      <xdr:colOff>50800</xdr:colOff>
      <xdr:row>58</xdr:row>
      <xdr:rowOff>127813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10070495"/>
          <a:ext cx="889000" cy="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41031</xdr:rowOff>
    </xdr:from>
    <xdr:to>
      <xdr:col>41</xdr:col>
      <xdr:colOff>101600</xdr:colOff>
      <xdr:row>57</xdr:row>
      <xdr:rowOff>142631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81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159158</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626428" y="958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29098</xdr:rowOff>
    </xdr:from>
    <xdr:to>
      <xdr:col>36</xdr:col>
      <xdr:colOff>165100</xdr:colOff>
      <xdr:row>57</xdr:row>
      <xdr:rowOff>130698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80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147225</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37428" y="957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75367</xdr:rowOff>
    </xdr:from>
    <xdr:to>
      <xdr:col>55</xdr:col>
      <xdr:colOff>50800</xdr:colOff>
      <xdr:row>59</xdr:row>
      <xdr:rowOff>5517</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1001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161744</xdr:rowOff>
    </xdr:from>
    <xdr:ext cx="378565"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934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75092</xdr:rowOff>
    </xdr:from>
    <xdr:to>
      <xdr:col>50</xdr:col>
      <xdr:colOff>165100</xdr:colOff>
      <xdr:row>59</xdr:row>
      <xdr:rowOff>5242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1001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167819</xdr:rowOff>
    </xdr:from>
    <xdr:ext cx="378565"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50017" y="10111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74544</xdr:rowOff>
    </xdr:from>
    <xdr:to>
      <xdr:col>46</xdr:col>
      <xdr:colOff>38100</xdr:colOff>
      <xdr:row>59</xdr:row>
      <xdr:rowOff>4694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1001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167271</xdr:rowOff>
    </xdr:from>
    <xdr:ext cx="378565"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61017" y="101113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75595</xdr:rowOff>
    </xdr:from>
    <xdr:to>
      <xdr:col>41</xdr:col>
      <xdr:colOff>101600</xdr:colOff>
      <xdr:row>59</xdr:row>
      <xdr:rowOff>5745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1001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168322</xdr:rowOff>
    </xdr:from>
    <xdr:ext cx="378565"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2017" y="10112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77013</xdr:rowOff>
    </xdr:from>
    <xdr:to>
      <xdr:col>36</xdr:col>
      <xdr:colOff>165100</xdr:colOff>
      <xdr:row>59</xdr:row>
      <xdr:rowOff>7163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1002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169740</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3017" y="10113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35577</xdr:rowOff>
    </xdr:from>
    <xdr:ext cx="46717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136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135357</xdr:rowOff>
    </xdr:from>
    <xdr:to>
      <xdr:col>54</xdr:col>
      <xdr:colOff>189865</xdr:colOff>
      <xdr:row>78</xdr:row>
      <xdr:rowOff>67768</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1965407"/>
          <a:ext cx="1270" cy="1475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71595</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4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67768</xdr:rowOff>
    </xdr:from>
    <xdr:to>
      <xdr:col>55</xdr:col>
      <xdr:colOff>88900</xdr:colOff>
      <xdr:row>78</xdr:row>
      <xdr:rowOff>67768</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4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82034</xdr:rowOff>
    </xdr:from>
    <xdr:ext cx="534377"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4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135357</xdr:rowOff>
    </xdr:from>
    <xdr:to>
      <xdr:col>55</xdr:col>
      <xdr:colOff>88900</xdr:colOff>
      <xdr:row>69</xdr:row>
      <xdr:rowOff>135357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196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110897</xdr:rowOff>
    </xdr:from>
    <xdr:to>
      <xdr:col>55</xdr:col>
      <xdr:colOff>0</xdr:colOff>
      <xdr:row>77</xdr:row>
      <xdr:rowOff>42317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141097"/>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133266</xdr:rowOff>
    </xdr:from>
    <xdr:ext cx="469744"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2649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110389</xdr:rowOff>
    </xdr:from>
    <xdr:to>
      <xdr:col>55</xdr:col>
      <xdr:colOff>50800</xdr:colOff>
      <xdr:row>75</xdr:row>
      <xdr:rowOff>40539</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279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145720</xdr:rowOff>
    </xdr:from>
    <xdr:to>
      <xdr:col>50</xdr:col>
      <xdr:colOff>114300</xdr:colOff>
      <xdr:row>77</xdr:row>
      <xdr:rowOff>42317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175920"/>
          <a:ext cx="889000" cy="68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108331</xdr:rowOff>
    </xdr:from>
    <xdr:to>
      <xdr:col>50</xdr:col>
      <xdr:colOff>165100</xdr:colOff>
      <xdr:row>75</xdr:row>
      <xdr:rowOff>38481</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279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73</xdr:row>
      <xdr:rowOff>55008</xdr:rowOff>
    </xdr:from>
    <xdr:ext cx="469744"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404428" y="1257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145720</xdr:rowOff>
    </xdr:from>
    <xdr:to>
      <xdr:col>45</xdr:col>
      <xdr:colOff>177800</xdr:colOff>
      <xdr:row>77</xdr:row>
      <xdr:rowOff>76149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175920"/>
          <a:ext cx="889000" cy="10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23216</xdr:rowOff>
    </xdr:from>
    <xdr:to>
      <xdr:col>46</xdr:col>
      <xdr:colOff>38100</xdr:colOff>
      <xdr:row>74</xdr:row>
      <xdr:rowOff>124816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271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141343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248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51766</xdr:rowOff>
    </xdr:from>
    <xdr:to>
      <xdr:col>41</xdr:col>
      <xdr:colOff>50800</xdr:colOff>
      <xdr:row>77</xdr:row>
      <xdr:rowOff>76149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253416"/>
          <a:ext cx="889000" cy="2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58420</xdr:rowOff>
    </xdr:from>
    <xdr:to>
      <xdr:col>41</xdr:col>
      <xdr:colOff>101600</xdr:colOff>
      <xdr:row>74</xdr:row>
      <xdr:rowOff>160020</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274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5097</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252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138125</xdr:rowOff>
    </xdr:from>
    <xdr:to>
      <xdr:col>36</xdr:col>
      <xdr:colOff>165100</xdr:colOff>
      <xdr:row>73</xdr:row>
      <xdr:rowOff>68275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2482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84802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225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60097</xdr:rowOff>
    </xdr:from>
    <xdr:to>
      <xdr:col>55</xdr:col>
      <xdr:colOff>50800</xdr:colOff>
      <xdr:row>76</xdr:row>
      <xdr:rowOff>161697</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09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38524</xdr:rowOff>
    </xdr:from>
    <xdr:ext cx="469744"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068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162967</xdr:rowOff>
    </xdr:from>
    <xdr:to>
      <xdr:col>50</xdr:col>
      <xdr:colOff>165100</xdr:colOff>
      <xdr:row>77</xdr:row>
      <xdr:rowOff>93117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19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84244</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04428" y="13285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94920</xdr:rowOff>
    </xdr:from>
    <xdr:to>
      <xdr:col>46</xdr:col>
      <xdr:colOff>38100</xdr:colOff>
      <xdr:row>77</xdr:row>
      <xdr:rowOff>25070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12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16197</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15428" y="1321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25349</xdr:rowOff>
    </xdr:from>
    <xdr:to>
      <xdr:col>41</xdr:col>
      <xdr:colOff>101600</xdr:colOff>
      <xdr:row>77</xdr:row>
      <xdr:rowOff>126949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22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118076</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26428" y="13319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966</xdr:rowOff>
    </xdr:from>
    <xdr:to>
      <xdr:col>36</xdr:col>
      <xdr:colOff>165100</xdr:colOff>
      <xdr:row>77</xdr:row>
      <xdr:rowOff>102566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20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93693</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37428" y="13295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7341</xdr:rowOff>
    </xdr:from>
    <xdr:to>
      <xdr:col>54</xdr:col>
      <xdr:colOff>189865</xdr:colOff>
      <xdr:row>98</xdr:row>
      <xdr:rowOff>91191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437841"/>
          <a:ext cx="1270" cy="1455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95018</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6897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91191</xdr:rowOff>
    </xdr:from>
    <xdr:to>
      <xdr:col>55</xdr:col>
      <xdr:colOff>88900</xdr:colOff>
      <xdr:row>98</xdr:row>
      <xdr:rowOff>91191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6893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125468</xdr:rowOff>
    </xdr:from>
    <xdr:ext cx="534377"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21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85,790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7341</xdr:rowOff>
    </xdr:from>
    <xdr:to>
      <xdr:col>55</xdr:col>
      <xdr:colOff>88900</xdr:colOff>
      <xdr:row>90</xdr:row>
      <xdr:rowOff>7341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437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18359</xdr:rowOff>
    </xdr:from>
    <xdr:to>
      <xdr:col>55</xdr:col>
      <xdr:colOff>0</xdr:colOff>
      <xdr:row>96</xdr:row>
      <xdr:rowOff>95329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9639300" y="16477559"/>
          <a:ext cx="838200" cy="76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80253</xdr:rowOff>
    </xdr:from>
    <xdr:ext cx="534377"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1965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57376</xdr:rowOff>
    </xdr:from>
    <xdr:to>
      <xdr:col>55</xdr:col>
      <xdr:colOff>50800</xdr:colOff>
      <xdr:row>95</xdr:row>
      <xdr:rowOff>158976</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345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136179</xdr:rowOff>
    </xdr:from>
    <xdr:to>
      <xdr:col>50</xdr:col>
      <xdr:colOff>114300</xdr:colOff>
      <xdr:row>96</xdr:row>
      <xdr:rowOff>18359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8750300" y="16423929"/>
          <a:ext cx="889000" cy="5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113748</xdr:rowOff>
    </xdr:from>
    <xdr:to>
      <xdr:col>50</xdr:col>
      <xdr:colOff>165100</xdr:colOff>
      <xdr:row>96</xdr:row>
      <xdr:rowOff>43898</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40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60425</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72111" y="1617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82869</xdr:rowOff>
    </xdr:from>
    <xdr:to>
      <xdr:col>45</xdr:col>
      <xdr:colOff>177800</xdr:colOff>
      <xdr:row>95</xdr:row>
      <xdr:rowOff>136179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7861300" y="16370619"/>
          <a:ext cx="889000" cy="5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117132</xdr:rowOff>
    </xdr:from>
    <xdr:to>
      <xdr:col>46</xdr:col>
      <xdr:colOff>38100</xdr:colOff>
      <xdr:row>96</xdr:row>
      <xdr:rowOff>47282</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40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38409</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83111" y="16497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82869</xdr:rowOff>
    </xdr:from>
    <xdr:to>
      <xdr:col>41</xdr:col>
      <xdr:colOff>50800</xdr:colOff>
      <xdr:row>95</xdr:row>
      <xdr:rowOff>98712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6972300" y="16370619"/>
          <a:ext cx="889000" cy="1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102662</xdr:rowOff>
    </xdr:from>
    <xdr:to>
      <xdr:col>41</xdr:col>
      <xdr:colOff>101600</xdr:colOff>
      <xdr:row>96</xdr:row>
      <xdr:rowOff>32812</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39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23939</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94111" y="1648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116858</xdr:rowOff>
    </xdr:from>
    <xdr:to>
      <xdr:col>36</xdr:col>
      <xdr:colOff>165100</xdr:colOff>
      <xdr:row>96</xdr:row>
      <xdr:rowOff>47008</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40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38135</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05111" y="1649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44529</xdr:rowOff>
    </xdr:from>
    <xdr:to>
      <xdr:col>55</xdr:col>
      <xdr:colOff>50800</xdr:colOff>
      <xdr:row>96</xdr:row>
      <xdr:rowOff>146129</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50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22956</xdr:rowOff>
    </xdr:from>
    <xdr:ext cx="534377"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48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139009</xdr:rowOff>
    </xdr:from>
    <xdr:to>
      <xdr:col>50</xdr:col>
      <xdr:colOff>165100</xdr:colOff>
      <xdr:row>96</xdr:row>
      <xdr:rowOff>69159</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42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60286</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2111" y="1651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85379</xdr:rowOff>
    </xdr:from>
    <xdr:to>
      <xdr:col>46</xdr:col>
      <xdr:colOff>38100</xdr:colOff>
      <xdr:row>96</xdr:row>
      <xdr:rowOff>15529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37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32056</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83111" y="1614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32069</xdr:rowOff>
    </xdr:from>
    <xdr:to>
      <xdr:col>41</xdr:col>
      <xdr:colOff>101600</xdr:colOff>
      <xdr:row>95</xdr:row>
      <xdr:rowOff>133669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31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150196</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94111" y="1609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47912</xdr:rowOff>
    </xdr:from>
    <xdr:to>
      <xdr:col>36</xdr:col>
      <xdr:colOff>165100</xdr:colOff>
      <xdr:row>95</xdr:row>
      <xdr:rowOff>149512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633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166039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05111" y="1611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127399</xdr:rowOff>
    </xdr:from>
    <xdr:to>
      <xdr:col>85</xdr:col>
      <xdr:colOff>126364</xdr:colOff>
      <xdr:row>39</xdr:row>
      <xdr:rowOff>31605</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099449"/>
          <a:ext cx="1269" cy="1618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35432</xdr:rowOff>
    </xdr:from>
    <xdr:ext cx="469744"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721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31605</xdr:rowOff>
    </xdr:from>
    <xdr:to>
      <xdr:col>86</xdr:col>
      <xdr:colOff>25400</xdr:colOff>
      <xdr:row>39</xdr:row>
      <xdr:rowOff>31605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718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74076</xdr:rowOff>
    </xdr:from>
    <xdr:ext cx="534377"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487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127399</xdr:rowOff>
    </xdr:from>
    <xdr:to>
      <xdr:col>86</xdr:col>
      <xdr:colOff>25400</xdr:colOff>
      <xdr:row>29</xdr:row>
      <xdr:rowOff>127399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099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50546</xdr:rowOff>
    </xdr:from>
    <xdr:to>
      <xdr:col>85</xdr:col>
      <xdr:colOff>127000</xdr:colOff>
      <xdr:row>36</xdr:row>
      <xdr:rowOff>96266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5481300" y="622274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88373</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5917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65496</xdr:rowOff>
    </xdr:from>
    <xdr:to>
      <xdr:col>85</xdr:col>
      <xdr:colOff>177800</xdr:colOff>
      <xdr:row>35</xdr:row>
      <xdr:rowOff>167096</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06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50546</xdr:rowOff>
    </xdr:from>
    <xdr:to>
      <xdr:col>81</xdr:col>
      <xdr:colOff>50800</xdr:colOff>
      <xdr:row>38</xdr:row>
      <xdr:rowOff>30516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4592300" y="6222746"/>
          <a:ext cx="889000" cy="32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97391</xdr:rowOff>
    </xdr:from>
    <xdr:to>
      <xdr:col>81</xdr:col>
      <xdr:colOff>101600</xdr:colOff>
      <xdr:row>36</xdr:row>
      <xdr:rowOff>27541</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44068</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5873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30516</xdr:rowOff>
    </xdr:from>
    <xdr:to>
      <xdr:col>76</xdr:col>
      <xdr:colOff>114300</xdr:colOff>
      <xdr:row>38</xdr:row>
      <xdr:rowOff>37592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3703300" y="6545616"/>
          <a:ext cx="889000" cy="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40241</xdr:rowOff>
    </xdr:from>
    <xdr:to>
      <xdr:col>76</xdr:col>
      <xdr:colOff>165100</xdr:colOff>
      <xdr:row>36</xdr:row>
      <xdr:rowOff>141841</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21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158368</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598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64589</xdr:rowOff>
    </xdr:from>
    <xdr:to>
      <xdr:col>71</xdr:col>
      <xdr:colOff>177800</xdr:colOff>
      <xdr:row>38</xdr:row>
      <xdr:rowOff>37592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2814300" y="6408239"/>
          <a:ext cx="889000" cy="144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32512</xdr:rowOff>
    </xdr:from>
    <xdr:to>
      <xdr:col>72</xdr:col>
      <xdr:colOff>38100</xdr:colOff>
      <xdr:row>36</xdr:row>
      <xdr:rowOff>134112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20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150639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597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46119</xdr:rowOff>
    </xdr:from>
    <xdr:to>
      <xdr:col>67</xdr:col>
      <xdr:colOff>101600</xdr:colOff>
      <xdr:row>36</xdr:row>
      <xdr:rowOff>147719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21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164246</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599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45466</xdr:rowOff>
    </xdr:from>
    <xdr:to>
      <xdr:col>85</xdr:col>
      <xdr:colOff>177800</xdr:colOff>
      <xdr:row>36</xdr:row>
      <xdr:rowOff>147066</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21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23893</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6196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171196</xdr:rowOff>
    </xdr:from>
    <xdr:to>
      <xdr:col>81</xdr:col>
      <xdr:colOff>101600</xdr:colOff>
      <xdr:row>36</xdr:row>
      <xdr:rowOff>101346</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17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92473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626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151166</xdr:rowOff>
    </xdr:from>
    <xdr:to>
      <xdr:col>76</xdr:col>
      <xdr:colOff>165100</xdr:colOff>
      <xdr:row>38</xdr:row>
      <xdr:rowOff>81316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49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72443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658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158242</xdr:rowOff>
    </xdr:from>
    <xdr:to>
      <xdr:col>72</xdr:col>
      <xdr:colOff>38100</xdr:colOff>
      <xdr:row>38</xdr:row>
      <xdr:rowOff>88392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50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79519</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59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13789</xdr:rowOff>
    </xdr:from>
    <xdr:to>
      <xdr:col>67</xdr:col>
      <xdr:colOff>101600</xdr:colOff>
      <xdr:row>37</xdr:row>
      <xdr:rowOff>115389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35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106516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45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149092</xdr:rowOff>
    </xdr:from>
    <xdr:to>
      <xdr:col>85</xdr:col>
      <xdr:colOff>126364</xdr:colOff>
      <xdr:row>57</xdr:row>
      <xdr:rowOff>167589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893042"/>
          <a:ext cx="1269" cy="1047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171416</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94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167589</xdr:rowOff>
    </xdr:from>
    <xdr:to>
      <xdr:col>86</xdr:col>
      <xdr:colOff>25400</xdr:colOff>
      <xdr:row>57</xdr:row>
      <xdr:rowOff>167589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4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95769</xdr:rowOff>
    </xdr:from>
    <xdr:ext cx="534377"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66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86,507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149092</xdr:rowOff>
    </xdr:from>
    <xdr:to>
      <xdr:col>86</xdr:col>
      <xdr:colOff>25400</xdr:colOff>
      <xdr:row>51</xdr:row>
      <xdr:rowOff>149092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89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167589</xdr:rowOff>
    </xdr:from>
    <xdr:to>
      <xdr:col>85</xdr:col>
      <xdr:colOff>127000</xdr:colOff>
      <xdr:row>58</xdr:row>
      <xdr:rowOff>55499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940239"/>
          <a:ext cx="838200" cy="59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169118</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255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146241</xdr:rowOff>
    </xdr:from>
    <xdr:to>
      <xdr:col>85</xdr:col>
      <xdr:colOff>177800</xdr:colOff>
      <xdr:row>55</xdr:row>
      <xdr:rowOff>76391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40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97675</xdr:rowOff>
    </xdr:from>
    <xdr:to>
      <xdr:col>81</xdr:col>
      <xdr:colOff>50800</xdr:colOff>
      <xdr:row>58</xdr:row>
      <xdr:rowOff>55499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870325"/>
          <a:ext cx="889000" cy="129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95586</xdr:rowOff>
    </xdr:from>
    <xdr:to>
      <xdr:col>81</xdr:col>
      <xdr:colOff>101600</xdr:colOff>
      <xdr:row>56</xdr:row>
      <xdr:rowOff>25736</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52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42263</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300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97675</xdr:rowOff>
    </xdr:from>
    <xdr:to>
      <xdr:col>76</xdr:col>
      <xdr:colOff>114300</xdr:colOff>
      <xdr:row>57</xdr:row>
      <xdr:rowOff>167513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870325"/>
          <a:ext cx="889000" cy="69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94862</xdr:rowOff>
    </xdr:from>
    <xdr:to>
      <xdr:col>76</xdr:col>
      <xdr:colOff>165100</xdr:colOff>
      <xdr:row>56</xdr:row>
      <xdr:rowOff>25012</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41539</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29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72606</xdr:rowOff>
    </xdr:from>
    <xdr:to>
      <xdr:col>71</xdr:col>
      <xdr:colOff>177800</xdr:colOff>
      <xdr:row>57</xdr:row>
      <xdr:rowOff>167513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845256"/>
          <a:ext cx="889000" cy="9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46724</xdr:rowOff>
    </xdr:from>
    <xdr:to>
      <xdr:col>72</xdr:col>
      <xdr:colOff>38100</xdr:colOff>
      <xdr:row>56</xdr:row>
      <xdr:rowOff>148324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6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164851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42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17767</xdr:rowOff>
    </xdr:from>
    <xdr:to>
      <xdr:col>67</xdr:col>
      <xdr:colOff>101600</xdr:colOff>
      <xdr:row>56</xdr:row>
      <xdr:rowOff>119367</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61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135894</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39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116789</xdr:rowOff>
    </xdr:from>
    <xdr:to>
      <xdr:col>85</xdr:col>
      <xdr:colOff>177800</xdr:colOff>
      <xdr:row>58</xdr:row>
      <xdr:rowOff>46939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8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31716</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04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4699</xdr:rowOff>
    </xdr:from>
    <xdr:to>
      <xdr:col>81</xdr:col>
      <xdr:colOff>101600</xdr:colOff>
      <xdr:row>58</xdr:row>
      <xdr:rowOff>106299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94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97426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1004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46875</xdr:rowOff>
    </xdr:from>
    <xdr:to>
      <xdr:col>76</xdr:col>
      <xdr:colOff>165100</xdr:colOff>
      <xdr:row>57</xdr:row>
      <xdr:rowOff>148475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81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139602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91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116713</xdr:rowOff>
    </xdr:from>
    <xdr:to>
      <xdr:col>72</xdr:col>
      <xdr:colOff>38100</xdr:colOff>
      <xdr:row>58</xdr:row>
      <xdr:rowOff>46863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88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37990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98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21806</xdr:rowOff>
    </xdr:from>
    <xdr:to>
      <xdr:col>67</xdr:col>
      <xdr:colOff>101600</xdr:colOff>
      <xdr:row>57</xdr:row>
      <xdr:rowOff>123406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79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114533</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88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162369</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63869"/>
          <a:ext cx="1269" cy="1425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109046</xdr:rowOff>
    </xdr:from>
    <xdr:ext cx="469744"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3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162369</xdr:rowOff>
    </xdr:from>
    <xdr:to>
      <xdr:col>86</xdr:col>
      <xdr:colOff>25400</xdr:colOff>
      <xdr:row>70</xdr:row>
      <xdr:rowOff>162369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63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74249</xdr:rowOff>
    </xdr:from>
    <xdr:ext cx="378565"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758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51372</xdr:rowOff>
    </xdr:from>
    <xdr:to>
      <xdr:col>85</xdr:col>
      <xdr:colOff>177800</xdr:colOff>
      <xdr:row>78</xdr:row>
      <xdr:rowOff>152972</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2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80899</xdr:rowOff>
    </xdr:from>
    <xdr:to>
      <xdr:col>81</xdr:col>
      <xdr:colOff>101600</xdr:colOff>
      <xdr:row>79</xdr:row>
      <xdr:rowOff>11049</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5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27576</xdr:rowOff>
    </xdr:from>
    <xdr:ext cx="378565"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2017" y="13229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100140</xdr:rowOff>
    </xdr:from>
    <xdr:to>
      <xdr:col>76</xdr:col>
      <xdr:colOff>165100</xdr:colOff>
      <xdr:row>79</xdr:row>
      <xdr:rowOff>30290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7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46817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403017" y="13248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89852</xdr:rowOff>
    </xdr:from>
    <xdr:to>
      <xdr:col>72</xdr:col>
      <xdr:colOff>38100</xdr:colOff>
      <xdr:row>79</xdr:row>
      <xdr:rowOff>20002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6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36529</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4017" y="13238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35370</xdr:rowOff>
    </xdr:from>
    <xdr:to>
      <xdr:col>67</xdr:col>
      <xdr:colOff>101600</xdr:colOff>
      <xdr:row>78</xdr:row>
      <xdr:rowOff>136970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0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153497</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5017" y="13183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165675</xdr:rowOff>
    </xdr:from>
    <xdr:to>
      <xdr:col>85</xdr:col>
      <xdr:colOff>126364</xdr:colOff>
      <xdr:row>98</xdr:row>
      <xdr:rowOff>127242</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96175"/>
          <a:ext cx="1269" cy="1333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131069</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3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127242</xdr:rowOff>
    </xdr:from>
    <xdr:to>
      <xdr:col>86</xdr:col>
      <xdr:colOff>25400</xdr:colOff>
      <xdr:row>98</xdr:row>
      <xdr:rowOff>127242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2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112352</xdr:rowOff>
    </xdr:from>
    <xdr:ext cx="534377"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37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63,091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165675</xdr:rowOff>
    </xdr:from>
    <xdr:to>
      <xdr:col>86</xdr:col>
      <xdr:colOff>25400</xdr:colOff>
      <xdr:row>90</xdr:row>
      <xdr:rowOff>165675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96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163618</xdr:rowOff>
    </xdr:from>
    <xdr:to>
      <xdr:col>85</xdr:col>
      <xdr:colOff>127000</xdr:colOff>
      <xdr:row>96</xdr:row>
      <xdr:rowOff>163846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622818"/>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60428</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3481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37551</xdr:rowOff>
    </xdr:from>
    <xdr:to>
      <xdr:col>85</xdr:col>
      <xdr:colOff>177800</xdr:colOff>
      <xdr:row>96</xdr:row>
      <xdr:rowOff>139151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496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163618</xdr:rowOff>
    </xdr:from>
    <xdr:to>
      <xdr:col>81</xdr:col>
      <xdr:colOff>50800</xdr:colOff>
      <xdr:row>97</xdr:row>
      <xdr:rowOff>18342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622818"/>
          <a:ext cx="889000" cy="2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25291</xdr:rowOff>
    </xdr:from>
    <xdr:to>
      <xdr:col>81</xdr:col>
      <xdr:colOff>101600</xdr:colOff>
      <xdr:row>96</xdr:row>
      <xdr:rowOff>126891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48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143418</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25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18342</xdr:rowOff>
    </xdr:from>
    <xdr:to>
      <xdr:col>76</xdr:col>
      <xdr:colOff>114300</xdr:colOff>
      <xdr:row>97</xdr:row>
      <xdr:rowOff>62604</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648992"/>
          <a:ext cx="889000" cy="4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5890</xdr:rowOff>
    </xdr:from>
    <xdr:to>
      <xdr:col>76</xdr:col>
      <xdr:colOff>165100</xdr:colOff>
      <xdr:row>96</xdr:row>
      <xdr:rowOff>107490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46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124017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24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62604</xdr:rowOff>
    </xdr:from>
    <xdr:to>
      <xdr:col>71</xdr:col>
      <xdr:colOff>177800</xdr:colOff>
      <xdr:row>97</xdr:row>
      <xdr:rowOff>108496</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693254"/>
          <a:ext cx="889000" cy="45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30550</xdr:rowOff>
    </xdr:from>
    <xdr:to>
      <xdr:col>72</xdr:col>
      <xdr:colOff>38100</xdr:colOff>
      <xdr:row>96</xdr:row>
      <xdr:rowOff>132150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4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148677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2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51552</xdr:rowOff>
    </xdr:from>
    <xdr:to>
      <xdr:col>67</xdr:col>
      <xdr:colOff>101600</xdr:colOff>
      <xdr:row>96</xdr:row>
      <xdr:rowOff>153152</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51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169679</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28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113046</xdr:rowOff>
    </xdr:from>
    <xdr:to>
      <xdr:col>85</xdr:col>
      <xdr:colOff>177800</xdr:colOff>
      <xdr:row>97</xdr:row>
      <xdr:rowOff>43196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57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91473</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550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112818</xdr:rowOff>
    </xdr:from>
    <xdr:to>
      <xdr:col>81</xdr:col>
      <xdr:colOff>101600</xdr:colOff>
      <xdr:row>97</xdr:row>
      <xdr:rowOff>42968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57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34095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66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138992</xdr:rowOff>
    </xdr:from>
    <xdr:to>
      <xdr:col>76</xdr:col>
      <xdr:colOff>165100</xdr:colOff>
      <xdr:row>97</xdr:row>
      <xdr:rowOff>69142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59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60269</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690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11804</xdr:rowOff>
    </xdr:from>
    <xdr:to>
      <xdr:col>72</xdr:col>
      <xdr:colOff>38100</xdr:colOff>
      <xdr:row>97</xdr:row>
      <xdr:rowOff>113404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64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104531</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73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57696</xdr:rowOff>
    </xdr:from>
    <xdr:to>
      <xdr:col>67</xdr:col>
      <xdr:colOff>101600</xdr:colOff>
      <xdr:row>97</xdr:row>
      <xdr:rowOff>159296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68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150423</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78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109982</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253482"/>
          <a:ext cx="1269"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56659</xdr:rowOff>
    </xdr:from>
    <xdr:ext cx="378565"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028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109982</xdr:rowOff>
    </xdr:from>
    <xdr:to>
      <xdr:col>116</xdr:col>
      <xdr:colOff>152400</xdr:colOff>
      <xdr:row>30</xdr:row>
      <xdr:rowOff>109982</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253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11193</xdr:rowOff>
    </xdr:from>
    <xdr:ext cx="313932"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35484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159766</xdr:rowOff>
    </xdr:from>
    <xdr:to>
      <xdr:col>116</xdr:col>
      <xdr:colOff>114300</xdr:colOff>
      <xdr:row>38</xdr:row>
      <xdr:rowOff>89916</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0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136906</xdr:rowOff>
    </xdr:from>
    <xdr:to>
      <xdr:col>112</xdr:col>
      <xdr:colOff>38100</xdr:colOff>
      <xdr:row>38</xdr:row>
      <xdr:rowOff>67056</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83583</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66333" y="6255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139192</xdr:rowOff>
    </xdr:from>
    <xdr:to>
      <xdr:col>107</xdr:col>
      <xdr:colOff>101600</xdr:colOff>
      <xdr:row>38</xdr:row>
      <xdr:rowOff>69342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85869</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6258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111760</xdr:rowOff>
    </xdr:from>
    <xdr:to>
      <xdr:col>102</xdr:col>
      <xdr:colOff>165100</xdr:colOff>
      <xdr:row>38</xdr:row>
      <xdr:rowOff>41910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58437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88333" y="6230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84328</xdr:rowOff>
    </xdr:from>
    <xdr:to>
      <xdr:col>98</xdr:col>
      <xdr:colOff>38100</xdr:colOff>
      <xdr:row>38</xdr:row>
      <xdr:rowOff>14478</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31005</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99333" y="62032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年度住民税非課税世帯等給付金の増等のため、民生費が増額（前年度比</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）となった。また、記念体育館空調設備設置工事費の増等により、教育費が増額（前年度比</a:t>
          </a:r>
          <a:r>
            <a:rPr kumimoji="1" lang="en-US" altLang="ja-JP" sz="1300">
              <a:latin typeface="ＭＳ Ｐゴシック" panose="020B0600070205080204" pitchFamily="50" charset="-128"/>
              <a:ea typeface="ＭＳ Ｐゴシック" panose="020B0600070205080204" pitchFamily="50" charset="-128"/>
            </a:rPr>
            <a:t>11.3%</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歳出全体としては、</a:t>
          </a:r>
          <a:r>
            <a:rPr kumimoji="1" lang="en-US" altLang="ja-JP" sz="1300">
              <a:latin typeface="ＭＳ Ｐゴシック" panose="020B0600070205080204" pitchFamily="50" charset="-128"/>
              <a:ea typeface="ＭＳ Ｐゴシック" panose="020B0600070205080204" pitchFamily="50" charset="-128"/>
            </a:rPr>
            <a:t>2,324,531</a:t>
          </a:r>
          <a:r>
            <a:rPr kumimoji="1" lang="ja-JP" altLang="en-US" sz="1300">
              <a:latin typeface="ＭＳ Ｐゴシック" panose="020B0600070205080204" pitchFamily="50" charset="-128"/>
              <a:ea typeface="ＭＳ Ｐゴシック" panose="020B0600070205080204" pitchFamily="50" charset="-128"/>
            </a:rPr>
            <a:t>千円（前年度比</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）の増額となった。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埼玉県草加市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財政調整基金残高の標準財政規模比について、令和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年度は財政調整基金を約</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億円取崩したため、</a:t>
          </a:r>
          <a:r>
            <a:rPr kumimoji="1" lang="en-US" altLang="ja-JP" sz="1400">
              <a:latin typeface="ＭＳ ゴシック" pitchFamily="49" charset="-128"/>
              <a:ea typeface="ＭＳ ゴシック" pitchFamily="49" charset="-128"/>
            </a:rPr>
            <a:t>3.39</a:t>
          </a:r>
          <a:r>
            <a:rPr kumimoji="1" lang="ja-JP" altLang="en-US" sz="1400">
              <a:latin typeface="ＭＳ ゴシック" pitchFamily="49" charset="-128"/>
              <a:ea typeface="ＭＳ ゴシック" pitchFamily="49" charset="-128"/>
            </a:rPr>
            <a:t>ポイント減となった。</a:t>
          </a:r>
        </a:p>
        <a:p>
          <a:r>
            <a:rPr kumimoji="1" lang="ja-JP" altLang="en-US" sz="1400">
              <a:latin typeface="ＭＳ ゴシック" pitchFamily="49" charset="-128"/>
              <a:ea typeface="ＭＳ ゴシック" pitchFamily="49" charset="-128"/>
            </a:rPr>
            <a:t>　実質収支は歳入歳出の差額として前年度と同規模になったが、税収について定額減税減収補てん特例交付金を合わせて考えると増収となったことなどにより標準財政規模が微増となったことから、結果として実質収支比率は微減となった。</a:t>
          </a:r>
        </a:p>
        <a:p>
          <a:r>
            <a:rPr kumimoji="1" lang="ja-JP" altLang="en-US" sz="1400">
              <a:latin typeface="ＭＳ ゴシック" pitchFamily="49" charset="-128"/>
              <a:ea typeface="ＭＳ ゴシック" pitchFamily="49" charset="-128"/>
            </a:rPr>
            <a:t>　実質単年度収支の標準財政規模比については、市債の減などにより、歳入及び単年度収支が減額となり、マイナスが継続となった。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埼玉県草加市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各会計において財政の効率的な運用という観点で運営を行っており、連結実質赤字比率は黒字である。</a:t>
          </a:r>
        </a:p>
        <a:p>
          <a:r>
            <a:rPr kumimoji="1" lang="ja-JP" altLang="en-US" sz="1400">
              <a:latin typeface="ＭＳ ゴシック" pitchFamily="49" charset="-128"/>
              <a:ea typeface="ＭＳ ゴシック" pitchFamily="49" charset="-128"/>
            </a:rPr>
            <a:t>　今後も歳出の抑制を行っていくだけでなく、歳入の動向についても注視しながら財政の健全化を図る。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1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96931504</v>
      </c>
      <c r="BO4" s="449"/>
      <c r="BP4" s="449"/>
      <c r="BQ4" s="449"/>
      <c r="BR4" s="449"/>
      <c r="BS4" s="449"/>
      <c r="BT4" s="449"/>
      <c r="BU4" s="450"/>
      <c r="BV4" s="448">
        <v>95147706</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9.4</v>
      </c>
      <c r="CU4" s="589"/>
      <c r="CV4" s="589"/>
      <c r="CW4" s="589"/>
      <c r="CX4" s="589"/>
      <c r="CY4" s="589"/>
      <c r="CZ4" s="589"/>
      <c r="DA4" s="590"/>
      <c r="DB4" s="588">
        <v>9.6</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91747417</v>
      </c>
      <c r="BO5" s="420"/>
      <c r="BP5" s="420"/>
      <c r="BQ5" s="420"/>
      <c r="BR5" s="420"/>
      <c r="BS5" s="420"/>
      <c r="BT5" s="420"/>
      <c r="BU5" s="421"/>
      <c r="BV5" s="419">
        <v>89422886</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100.7</v>
      </c>
      <c r="CU5" s="417"/>
      <c r="CV5" s="417"/>
      <c r="CW5" s="417"/>
      <c r="CX5" s="417"/>
      <c r="CY5" s="417"/>
      <c r="CZ5" s="417"/>
      <c r="DA5" s="418"/>
      <c r="DB5" s="416">
        <v>99.1</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5184087</v>
      </c>
      <c r="BO6" s="420"/>
      <c r="BP6" s="420"/>
      <c r="BQ6" s="420"/>
      <c r="BR6" s="420"/>
      <c r="BS6" s="420"/>
      <c r="BT6" s="420"/>
      <c r="BU6" s="421"/>
      <c r="BV6" s="419">
        <v>5724820</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101.3</v>
      </c>
      <c r="CU6" s="563"/>
      <c r="CV6" s="563"/>
      <c r="CW6" s="563"/>
      <c r="CX6" s="563"/>
      <c r="CY6" s="563"/>
      <c r="CZ6" s="563"/>
      <c r="DA6" s="564"/>
      <c r="DB6" s="562">
        <v>100.7</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101</v>
      </c>
      <c r="AV7" s="478"/>
      <c r="AW7" s="478"/>
      <c r="AX7" s="478"/>
      <c r="AY7" s="433" t="s">
        <v>102</v>
      </c>
      <c r="AZ7" s="434"/>
      <c r="BA7" s="434"/>
      <c r="BB7" s="434"/>
      <c r="BC7" s="434"/>
      <c r="BD7" s="434"/>
      <c r="BE7" s="434"/>
      <c r="BF7" s="434"/>
      <c r="BG7" s="434"/>
      <c r="BH7" s="434"/>
      <c r="BI7" s="434"/>
      <c r="BJ7" s="434"/>
      <c r="BK7" s="434"/>
      <c r="BL7" s="434"/>
      <c r="BM7" s="435"/>
      <c r="BN7" s="419">
        <v>573403</v>
      </c>
      <c r="BO7" s="420"/>
      <c r="BP7" s="420"/>
      <c r="BQ7" s="420"/>
      <c r="BR7" s="420"/>
      <c r="BS7" s="420"/>
      <c r="BT7" s="420"/>
      <c r="BU7" s="421"/>
      <c r="BV7" s="419">
        <v>1117482</v>
      </c>
      <c r="BW7" s="420"/>
      <c r="BX7" s="420"/>
      <c r="BY7" s="420"/>
      <c r="BZ7" s="420"/>
      <c r="CA7" s="420"/>
      <c r="CB7" s="420"/>
      <c r="CC7" s="421"/>
      <c r="CD7" s="459" t="s">
        <v>103</v>
      </c>
      <c r="CE7" s="379"/>
      <c r="CF7" s="379"/>
      <c r="CG7" s="379"/>
      <c r="CH7" s="379"/>
      <c r="CI7" s="379"/>
      <c r="CJ7" s="379"/>
      <c r="CK7" s="379"/>
      <c r="CL7" s="379"/>
      <c r="CM7" s="379"/>
      <c r="CN7" s="379"/>
      <c r="CO7" s="379"/>
      <c r="CP7" s="379"/>
      <c r="CQ7" s="379"/>
      <c r="CR7" s="379"/>
      <c r="CS7" s="460"/>
      <c r="CT7" s="419">
        <v>49098628</v>
      </c>
      <c r="CU7" s="420"/>
      <c r="CV7" s="420"/>
      <c r="CW7" s="420"/>
      <c r="CX7" s="420"/>
      <c r="CY7" s="420"/>
      <c r="CZ7" s="420"/>
      <c r="DA7" s="421"/>
      <c r="DB7" s="419">
        <v>47898622</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104</v>
      </c>
      <c r="AN8" s="376"/>
      <c r="AO8" s="376"/>
      <c r="AP8" s="376"/>
      <c r="AQ8" s="376"/>
      <c r="AR8" s="376"/>
      <c r="AS8" s="376"/>
      <c r="AT8" s="377"/>
      <c r="AU8" s="477" t="s">
        <v>90</v>
      </c>
      <c r="AV8" s="478"/>
      <c r="AW8" s="478"/>
      <c r="AX8" s="478"/>
      <c r="AY8" s="433" t="s">
        <v>105</v>
      </c>
      <c r="AZ8" s="434"/>
      <c r="BA8" s="434"/>
      <c r="BB8" s="434"/>
      <c r="BC8" s="434"/>
      <c r="BD8" s="434"/>
      <c r="BE8" s="434"/>
      <c r="BF8" s="434"/>
      <c r="BG8" s="434"/>
      <c r="BH8" s="434"/>
      <c r="BI8" s="434"/>
      <c r="BJ8" s="434"/>
      <c r="BK8" s="434"/>
      <c r="BL8" s="434"/>
      <c r="BM8" s="435"/>
      <c r="BN8" s="419">
        <v>4610684</v>
      </c>
      <c r="BO8" s="420"/>
      <c r="BP8" s="420"/>
      <c r="BQ8" s="420"/>
      <c r="BR8" s="420"/>
      <c r="BS8" s="420"/>
      <c r="BT8" s="420"/>
      <c r="BU8" s="421"/>
      <c r="BV8" s="419">
        <v>4607338</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0.89</v>
      </c>
      <c r="CU8" s="523"/>
      <c r="CV8" s="523"/>
      <c r="CW8" s="523"/>
      <c r="CX8" s="523"/>
      <c r="CY8" s="523"/>
      <c r="CZ8" s="523"/>
      <c r="DA8" s="524"/>
      <c r="DB8" s="522">
        <v>0.89</v>
      </c>
      <c r="DC8" s="523"/>
      <c r="DD8" s="523"/>
      <c r="DE8" s="523"/>
      <c r="DF8" s="523"/>
      <c r="DG8" s="523"/>
      <c r="DH8" s="523"/>
      <c r="DI8" s="524"/>
    </row>
    <row r="9" spans="1:119" ht="18.75" customHeight="1" thickBot="1" x14ac:dyDescent="0.2">
      <c r="A9" s="169"/>
      <c r="B9" s="551" t="s">
        <v>107</v>
      </c>
      <c r="C9" s="552"/>
      <c r="D9" s="552"/>
      <c r="E9" s="552"/>
      <c r="F9" s="552"/>
      <c r="G9" s="552"/>
      <c r="H9" s="552"/>
      <c r="I9" s="552"/>
      <c r="J9" s="552"/>
      <c r="K9" s="470"/>
      <c r="L9" s="553" t="s">
        <v>108</v>
      </c>
      <c r="M9" s="554"/>
      <c r="N9" s="554"/>
      <c r="O9" s="554"/>
      <c r="P9" s="554"/>
      <c r="Q9" s="555"/>
      <c r="R9" s="556">
        <v>248304</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3346</v>
      </c>
      <c r="BO9" s="420"/>
      <c r="BP9" s="420"/>
      <c r="BQ9" s="420"/>
      <c r="BR9" s="420"/>
      <c r="BS9" s="420"/>
      <c r="BT9" s="420"/>
      <c r="BU9" s="421"/>
      <c r="BV9" s="419">
        <v>-1306262</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10.199999999999999</v>
      </c>
      <c r="CU9" s="417"/>
      <c r="CV9" s="417"/>
      <c r="CW9" s="417"/>
      <c r="CX9" s="417"/>
      <c r="CY9" s="417"/>
      <c r="CZ9" s="417"/>
      <c r="DA9" s="418"/>
      <c r="DB9" s="416">
        <v>10.6</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113</v>
      </c>
      <c r="M10" s="376"/>
      <c r="N10" s="376"/>
      <c r="O10" s="376"/>
      <c r="P10" s="376"/>
      <c r="Q10" s="377"/>
      <c r="R10" s="372">
        <v>247034</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6593</v>
      </c>
      <c r="BO10" s="420"/>
      <c r="BP10" s="420"/>
      <c r="BQ10" s="420"/>
      <c r="BR10" s="420"/>
      <c r="BS10" s="420"/>
      <c r="BT10" s="420"/>
      <c r="BU10" s="421"/>
      <c r="BV10" s="419">
        <v>104</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251992</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1502238</v>
      </c>
      <c r="BO12" s="420"/>
      <c r="BP12" s="420"/>
      <c r="BQ12" s="420"/>
      <c r="BR12" s="420"/>
      <c r="BS12" s="420"/>
      <c r="BT12" s="420"/>
      <c r="BU12" s="421"/>
      <c r="BV12" s="419">
        <v>578838</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240555</v>
      </c>
      <c r="S13" s="507"/>
      <c r="T13" s="507"/>
      <c r="U13" s="507"/>
      <c r="V13" s="508"/>
      <c r="W13" s="509" t="s">
        <v>131</v>
      </c>
      <c r="X13" s="405"/>
      <c r="Y13" s="405"/>
      <c r="Z13" s="405"/>
      <c r="AA13" s="405"/>
      <c r="AB13" s="406"/>
      <c r="AC13" s="372">
        <v>539</v>
      </c>
      <c r="AD13" s="373"/>
      <c r="AE13" s="373"/>
      <c r="AF13" s="373"/>
      <c r="AG13" s="374"/>
      <c r="AH13" s="372">
        <v>652</v>
      </c>
      <c r="AI13" s="373"/>
      <c r="AJ13" s="373"/>
      <c r="AK13" s="373"/>
      <c r="AL13" s="432"/>
      <c r="AM13" s="476" t="s">
        <v>132</v>
      </c>
      <c r="AN13" s="376"/>
      <c r="AO13" s="376"/>
      <c r="AP13" s="376"/>
      <c r="AQ13" s="376"/>
      <c r="AR13" s="376"/>
      <c r="AS13" s="376"/>
      <c r="AT13" s="377"/>
      <c r="AU13" s="477" t="s">
        <v>101</v>
      </c>
      <c r="AV13" s="478"/>
      <c r="AW13" s="478"/>
      <c r="AX13" s="478"/>
      <c r="AY13" s="433" t="s">
        <v>133</v>
      </c>
      <c r="AZ13" s="434"/>
      <c r="BA13" s="434"/>
      <c r="BB13" s="434"/>
      <c r="BC13" s="434"/>
      <c r="BD13" s="434"/>
      <c r="BE13" s="434"/>
      <c r="BF13" s="434"/>
      <c r="BG13" s="434"/>
      <c r="BH13" s="434"/>
      <c r="BI13" s="434"/>
      <c r="BJ13" s="434"/>
      <c r="BK13" s="434"/>
      <c r="BL13" s="434"/>
      <c r="BM13" s="435"/>
      <c r="BN13" s="419">
        <v>-1492299</v>
      </c>
      <c r="BO13" s="420"/>
      <c r="BP13" s="420"/>
      <c r="BQ13" s="420"/>
      <c r="BR13" s="420"/>
      <c r="BS13" s="420"/>
      <c r="BT13" s="420"/>
      <c r="BU13" s="421"/>
      <c r="BV13" s="419">
        <v>-1884996</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5.4</v>
      </c>
      <c r="CU13" s="417"/>
      <c r="CV13" s="417"/>
      <c r="CW13" s="417"/>
      <c r="CX13" s="417"/>
      <c r="CY13" s="417"/>
      <c r="CZ13" s="417"/>
      <c r="DA13" s="418"/>
      <c r="DB13" s="416">
        <v>4.9000000000000004</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251219</v>
      </c>
      <c r="S14" s="507"/>
      <c r="T14" s="507"/>
      <c r="U14" s="507"/>
      <c r="V14" s="508"/>
      <c r="W14" s="510"/>
      <c r="X14" s="408"/>
      <c r="Y14" s="408"/>
      <c r="Z14" s="408"/>
      <c r="AA14" s="408"/>
      <c r="AB14" s="409"/>
      <c r="AC14" s="499">
        <v>0.5</v>
      </c>
      <c r="AD14" s="500"/>
      <c r="AE14" s="500"/>
      <c r="AF14" s="500"/>
      <c r="AG14" s="501"/>
      <c r="AH14" s="499">
        <v>0.6</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30.2</v>
      </c>
      <c r="CU14" s="517"/>
      <c r="CV14" s="517"/>
      <c r="CW14" s="517"/>
      <c r="CX14" s="517"/>
      <c r="CY14" s="517"/>
      <c r="CZ14" s="517"/>
      <c r="DA14" s="518"/>
      <c r="DB14" s="516">
        <v>26.5</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241241</v>
      </c>
      <c r="S15" s="507"/>
      <c r="T15" s="507"/>
      <c r="U15" s="507"/>
      <c r="V15" s="508"/>
      <c r="W15" s="509" t="s">
        <v>137</v>
      </c>
      <c r="X15" s="405"/>
      <c r="Y15" s="405"/>
      <c r="Z15" s="405"/>
      <c r="AA15" s="405"/>
      <c r="AB15" s="406"/>
      <c r="AC15" s="372">
        <v>25347</v>
      </c>
      <c r="AD15" s="373"/>
      <c r="AE15" s="373"/>
      <c r="AF15" s="373"/>
      <c r="AG15" s="374"/>
      <c r="AH15" s="372">
        <v>28287</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34769132</v>
      </c>
      <c r="BO15" s="449"/>
      <c r="BP15" s="449"/>
      <c r="BQ15" s="449"/>
      <c r="BR15" s="449"/>
      <c r="BS15" s="449"/>
      <c r="BT15" s="449"/>
      <c r="BU15" s="450"/>
      <c r="BV15" s="448">
        <v>33847426</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24</v>
      </c>
      <c r="AD16" s="500"/>
      <c r="AE16" s="500"/>
      <c r="AF16" s="500"/>
      <c r="AG16" s="501"/>
      <c r="AH16" s="499">
        <v>26.4</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39238972</v>
      </c>
      <c r="BO16" s="420"/>
      <c r="BP16" s="420"/>
      <c r="BQ16" s="420"/>
      <c r="BR16" s="420"/>
      <c r="BS16" s="420"/>
      <c r="BT16" s="420"/>
      <c r="BU16" s="421"/>
      <c r="BV16" s="419">
        <v>37880702</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79715</v>
      </c>
      <c r="AD17" s="373"/>
      <c r="AE17" s="373"/>
      <c r="AF17" s="373"/>
      <c r="AG17" s="374"/>
      <c r="AH17" s="372">
        <v>78255</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44288535</v>
      </c>
      <c r="BO17" s="420"/>
      <c r="BP17" s="420"/>
      <c r="BQ17" s="420"/>
      <c r="BR17" s="420"/>
      <c r="BS17" s="420"/>
      <c r="BT17" s="420"/>
      <c r="BU17" s="421"/>
      <c r="BV17" s="419">
        <v>43062981</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27.46</v>
      </c>
      <c r="M18" s="472"/>
      <c r="N18" s="472"/>
      <c r="O18" s="472"/>
      <c r="P18" s="472"/>
      <c r="Q18" s="472"/>
      <c r="R18" s="473"/>
      <c r="S18" s="473"/>
      <c r="T18" s="473"/>
      <c r="U18" s="473"/>
      <c r="V18" s="474"/>
      <c r="W18" s="490"/>
      <c r="X18" s="491"/>
      <c r="Y18" s="491"/>
      <c r="Z18" s="491"/>
      <c r="AA18" s="491"/>
      <c r="AB18" s="515"/>
      <c r="AC18" s="389">
        <v>75.5</v>
      </c>
      <c r="AD18" s="390"/>
      <c r="AE18" s="390"/>
      <c r="AF18" s="390"/>
      <c r="AG18" s="475"/>
      <c r="AH18" s="389">
        <v>73</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51101557</v>
      </c>
      <c r="BO18" s="420"/>
      <c r="BP18" s="420"/>
      <c r="BQ18" s="420"/>
      <c r="BR18" s="420"/>
      <c r="BS18" s="420"/>
      <c r="BT18" s="420"/>
      <c r="BU18" s="421"/>
      <c r="BV18" s="419">
        <v>49077794</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9042</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66921733</v>
      </c>
      <c r="BO19" s="420"/>
      <c r="BP19" s="420"/>
      <c r="BQ19" s="420"/>
      <c r="BR19" s="420"/>
      <c r="BS19" s="420"/>
      <c r="BT19" s="420"/>
      <c r="BU19" s="421"/>
      <c r="BV19" s="419">
        <v>64590293</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111923</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66514468</v>
      </c>
      <c r="BO22" s="449"/>
      <c r="BP22" s="449"/>
      <c r="BQ22" s="449"/>
      <c r="BR22" s="449"/>
      <c r="BS22" s="449"/>
      <c r="BT22" s="449"/>
      <c r="BU22" s="450"/>
      <c r="BV22" s="448">
        <v>69006063</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37980497</v>
      </c>
      <c r="BO23" s="420"/>
      <c r="BP23" s="420"/>
      <c r="BQ23" s="420"/>
      <c r="BR23" s="420"/>
      <c r="BS23" s="420"/>
      <c r="BT23" s="420"/>
      <c r="BU23" s="421"/>
      <c r="BV23" s="419">
        <v>41300685</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7280</v>
      </c>
      <c r="R24" s="373"/>
      <c r="S24" s="373"/>
      <c r="T24" s="373"/>
      <c r="U24" s="373"/>
      <c r="V24" s="374"/>
      <c r="W24" s="462"/>
      <c r="X24" s="399"/>
      <c r="Y24" s="400"/>
      <c r="Z24" s="375" t="s">
        <v>162</v>
      </c>
      <c r="AA24" s="376"/>
      <c r="AB24" s="376"/>
      <c r="AC24" s="376"/>
      <c r="AD24" s="376"/>
      <c r="AE24" s="376"/>
      <c r="AF24" s="376"/>
      <c r="AG24" s="377"/>
      <c r="AH24" s="372">
        <v>1250</v>
      </c>
      <c r="AI24" s="373"/>
      <c r="AJ24" s="373"/>
      <c r="AK24" s="373"/>
      <c r="AL24" s="374"/>
      <c r="AM24" s="372">
        <v>3810000</v>
      </c>
      <c r="AN24" s="373"/>
      <c r="AO24" s="373"/>
      <c r="AP24" s="373"/>
      <c r="AQ24" s="373"/>
      <c r="AR24" s="374"/>
      <c r="AS24" s="372">
        <v>3048</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37058288</v>
      </c>
      <c r="BO24" s="420"/>
      <c r="BP24" s="420"/>
      <c r="BQ24" s="420"/>
      <c r="BR24" s="420"/>
      <c r="BS24" s="420"/>
      <c r="BT24" s="420"/>
      <c r="BU24" s="421"/>
      <c r="BV24" s="419">
        <v>37046486</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2</v>
      </c>
      <c r="M25" s="373"/>
      <c r="N25" s="373"/>
      <c r="O25" s="373"/>
      <c r="P25" s="374"/>
      <c r="Q25" s="372">
        <v>7875</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12844804</v>
      </c>
      <c r="BO25" s="449"/>
      <c r="BP25" s="449"/>
      <c r="BQ25" s="449"/>
      <c r="BR25" s="449"/>
      <c r="BS25" s="449"/>
      <c r="BT25" s="449"/>
      <c r="BU25" s="450"/>
      <c r="BV25" s="448">
        <v>13965421</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7125</v>
      </c>
      <c r="R26" s="373"/>
      <c r="S26" s="373"/>
      <c r="T26" s="373"/>
      <c r="U26" s="373"/>
      <c r="V26" s="374"/>
      <c r="W26" s="462"/>
      <c r="X26" s="399"/>
      <c r="Y26" s="400"/>
      <c r="Z26" s="375" t="s">
        <v>168</v>
      </c>
      <c r="AA26" s="430"/>
      <c r="AB26" s="430"/>
      <c r="AC26" s="430"/>
      <c r="AD26" s="430"/>
      <c r="AE26" s="430"/>
      <c r="AF26" s="430"/>
      <c r="AG26" s="431"/>
      <c r="AH26" s="372">
        <v>81</v>
      </c>
      <c r="AI26" s="373"/>
      <c r="AJ26" s="373"/>
      <c r="AK26" s="373"/>
      <c r="AL26" s="374"/>
      <c r="AM26" s="372">
        <v>243729</v>
      </c>
      <c r="AN26" s="373"/>
      <c r="AO26" s="373"/>
      <c r="AP26" s="373"/>
      <c r="AQ26" s="373"/>
      <c r="AR26" s="374"/>
      <c r="AS26" s="372">
        <v>3009</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v>70000</v>
      </c>
      <c r="BO26" s="420"/>
      <c r="BP26" s="420"/>
      <c r="BQ26" s="420"/>
      <c r="BR26" s="420"/>
      <c r="BS26" s="420"/>
      <c r="BT26" s="420"/>
      <c r="BU26" s="421"/>
      <c r="BV26" s="419">
        <v>70000</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5400</v>
      </c>
      <c r="R27" s="373"/>
      <c r="S27" s="373"/>
      <c r="T27" s="373"/>
      <c r="U27" s="373"/>
      <c r="V27" s="374"/>
      <c r="W27" s="462"/>
      <c r="X27" s="399"/>
      <c r="Y27" s="400"/>
      <c r="Z27" s="375" t="s">
        <v>171</v>
      </c>
      <c r="AA27" s="376"/>
      <c r="AB27" s="376"/>
      <c r="AC27" s="376"/>
      <c r="AD27" s="376"/>
      <c r="AE27" s="376"/>
      <c r="AF27" s="376"/>
      <c r="AG27" s="377"/>
      <c r="AH27" s="372">
        <v>24</v>
      </c>
      <c r="AI27" s="373"/>
      <c r="AJ27" s="373"/>
      <c r="AK27" s="373"/>
      <c r="AL27" s="374"/>
      <c r="AM27" s="372">
        <v>96768</v>
      </c>
      <c r="AN27" s="373"/>
      <c r="AO27" s="373"/>
      <c r="AP27" s="373"/>
      <c r="AQ27" s="373"/>
      <c r="AR27" s="374"/>
      <c r="AS27" s="372">
        <v>4032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5050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5341659</v>
      </c>
      <c r="BO28" s="449"/>
      <c r="BP28" s="449"/>
      <c r="BQ28" s="449"/>
      <c r="BR28" s="449"/>
      <c r="BS28" s="449"/>
      <c r="BT28" s="449"/>
      <c r="BU28" s="450"/>
      <c r="BV28" s="448">
        <v>6837304</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26</v>
      </c>
      <c r="M29" s="373"/>
      <c r="N29" s="373"/>
      <c r="O29" s="373"/>
      <c r="P29" s="374"/>
      <c r="Q29" s="372">
        <v>4700</v>
      </c>
      <c r="R29" s="373"/>
      <c r="S29" s="373"/>
      <c r="T29" s="373"/>
      <c r="U29" s="373"/>
      <c r="V29" s="374"/>
      <c r="W29" s="463"/>
      <c r="X29" s="464"/>
      <c r="Y29" s="465"/>
      <c r="Z29" s="375" t="s">
        <v>177</v>
      </c>
      <c r="AA29" s="376"/>
      <c r="AB29" s="376"/>
      <c r="AC29" s="376"/>
      <c r="AD29" s="376"/>
      <c r="AE29" s="376"/>
      <c r="AF29" s="376"/>
      <c r="AG29" s="377"/>
      <c r="AH29" s="372">
        <v>1274</v>
      </c>
      <c r="AI29" s="373"/>
      <c r="AJ29" s="373"/>
      <c r="AK29" s="373"/>
      <c r="AL29" s="374"/>
      <c r="AM29" s="372">
        <v>3906768</v>
      </c>
      <c r="AN29" s="373"/>
      <c r="AO29" s="373"/>
      <c r="AP29" s="373"/>
      <c r="AQ29" s="373"/>
      <c r="AR29" s="374"/>
      <c r="AS29" s="372">
        <v>3067</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t="s">
        <v>122</v>
      </c>
      <c r="BO29" s="420"/>
      <c r="BP29" s="420"/>
      <c r="BQ29" s="420"/>
      <c r="BR29" s="420"/>
      <c r="BS29" s="420"/>
      <c r="BT29" s="420"/>
      <c r="BU29" s="421"/>
      <c r="BV29" s="419" t="s">
        <v>122</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100.4</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1172578</v>
      </c>
      <c r="BO30" s="454"/>
      <c r="BP30" s="454"/>
      <c r="BQ30" s="454"/>
      <c r="BR30" s="454"/>
      <c r="BS30" s="454"/>
      <c r="BT30" s="454"/>
      <c r="BU30" s="455"/>
      <c r="BV30" s="453">
        <v>2652323</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4</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8</v>
      </c>
      <c r="AN34" s="367"/>
      <c r="AO34" s="368" t="str">
        <f>IF('各会計、関係団体の財政状況及び健全化判断比率'!B32="","",'各会計、関係団体の財政状況及び健全化判断比率'!B32)</f>
        <v>草加市水道事業会計</v>
      </c>
      <c r="AP34" s="368"/>
      <c r="AQ34" s="368"/>
      <c r="AR34" s="368"/>
      <c r="AS34" s="368"/>
      <c r="AT34" s="368"/>
      <c r="AU34" s="368"/>
      <c r="AV34" s="368"/>
      <c r="AW34" s="368"/>
      <c r="AX34" s="368"/>
      <c r="AY34" s="368"/>
      <c r="AZ34" s="368"/>
      <c r="BA34" s="368"/>
      <c r="BB34" s="368"/>
      <c r="BC34" s="368"/>
      <c r="BD34" s="169"/>
      <c r="BE34" s="367">
        <f>IF(BG34="","",MAX(C34:D43,U34:V43,AM34:AN43)+1)</f>
        <v>11</v>
      </c>
      <c r="BF34" s="367"/>
      <c r="BG34" s="368" t="str">
        <f>IF('各会計、関係団体の財政状況及び健全化判断比率'!B35="","",'各会計、関係団体の財政状況及び健全化判断比率'!B35)</f>
        <v>草加都市計画新田西部土地区画整理事業特別会計</v>
      </c>
      <c r="BH34" s="368"/>
      <c r="BI34" s="368"/>
      <c r="BJ34" s="368"/>
      <c r="BK34" s="368"/>
      <c r="BL34" s="368"/>
      <c r="BM34" s="368"/>
      <c r="BN34" s="368"/>
      <c r="BO34" s="368"/>
      <c r="BP34" s="368"/>
      <c r="BQ34" s="368"/>
      <c r="BR34" s="368"/>
      <c r="BS34" s="368"/>
      <c r="BT34" s="368"/>
      <c r="BU34" s="368"/>
      <c r="BV34" s="169"/>
      <c r="BW34" s="367">
        <f>IF(BY34="","",MAX(C34:D43,U34:V43,AM34:AN43,BE34:BF43)+1)</f>
        <v>13</v>
      </c>
      <c r="BX34" s="367"/>
      <c r="BY34" s="368" t="str">
        <f>IF('各会計、関係団体の財政状況及び健全化判断比率'!B68="","",'各会計、関係団体の財政状況及び健全化判断比率'!B68)</f>
        <v>埼玉県後期高齢者医療広域連合</v>
      </c>
      <c r="BZ34" s="368"/>
      <c r="CA34" s="368"/>
      <c r="CB34" s="368"/>
      <c r="CC34" s="368"/>
      <c r="CD34" s="368"/>
      <c r="CE34" s="368"/>
      <c r="CF34" s="368"/>
      <c r="CG34" s="368"/>
      <c r="CH34" s="368"/>
      <c r="CI34" s="368"/>
      <c r="CJ34" s="368"/>
      <c r="CK34" s="368"/>
      <c r="CL34" s="368"/>
      <c r="CM34" s="368"/>
      <c r="CN34" s="169"/>
      <c r="CO34" s="367">
        <f>IF(CQ34="","",MAX(C34:D43,U34:V43,AM34:AN43,BE34:BF43,BW34:BX43)+1)</f>
        <v>21</v>
      </c>
      <c r="CP34" s="367"/>
      <c r="CQ34" s="368" t="str">
        <f>IF('各会計、関係団体の財政状況及び健全化判断比率'!BS7="","",'各会計、関係団体の財政状況及び健全化判断比率'!BS7)</f>
        <v>草加市土地開発公社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草加都市計画新田西部土地区画整理事業特別会計（一般会計等）</v>
      </c>
      <c r="F35" s="368"/>
      <c r="G35" s="368"/>
      <c r="H35" s="368"/>
      <c r="I35" s="368"/>
      <c r="J35" s="368"/>
      <c r="K35" s="368"/>
      <c r="L35" s="368"/>
      <c r="M35" s="368"/>
      <c r="N35" s="368"/>
      <c r="O35" s="368"/>
      <c r="P35" s="368"/>
      <c r="Q35" s="368"/>
      <c r="R35" s="368"/>
      <c r="S35" s="368"/>
      <c r="T35" s="169"/>
      <c r="U35" s="367">
        <f>IF(W35="","",U34+1)</f>
        <v>5</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9</v>
      </c>
      <c r="AN35" s="367"/>
      <c r="AO35" s="368" t="str">
        <f>IF('各会計、関係団体の財政状況及び健全化判断比率'!B33="","",'各会計、関係団体の財政状況及び健全化判断比率'!B33)</f>
        <v>草加市立病院事業会計</v>
      </c>
      <c r="AP35" s="368"/>
      <c r="AQ35" s="368"/>
      <c r="AR35" s="368"/>
      <c r="AS35" s="368"/>
      <c r="AT35" s="368"/>
      <c r="AU35" s="368"/>
      <c r="AV35" s="368"/>
      <c r="AW35" s="368"/>
      <c r="AX35" s="368"/>
      <c r="AY35" s="368"/>
      <c r="AZ35" s="368"/>
      <c r="BA35" s="368"/>
      <c r="BB35" s="368"/>
      <c r="BC35" s="368"/>
      <c r="BD35" s="169"/>
      <c r="BE35" s="367">
        <f t="shared" ref="BE35:BE43" si="1">IF(BG35="","",BE34+1)</f>
        <v>12</v>
      </c>
      <c r="BF35" s="367"/>
      <c r="BG35" s="368" t="str">
        <f>IF('各会計、関係団体の財政状況及び健全化判断比率'!B36="","",'各会計、関係団体の財政状況及び健全化判断比率'!B36)</f>
        <v>草加都市計画事業新田駅西口土地区画整理事業特別会計</v>
      </c>
      <c r="BH35" s="368"/>
      <c r="BI35" s="368"/>
      <c r="BJ35" s="368"/>
      <c r="BK35" s="368"/>
      <c r="BL35" s="368"/>
      <c r="BM35" s="368"/>
      <c r="BN35" s="368"/>
      <c r="BO35" s="368"/>
      <c r="BP35" s="368"/>
      <c r="BQ35" s="368"/>
      <c r="BR35" s="368"/>
      <c r="BS35" s="368"/>
      <c r="BT35" s="368"/>
      <c r="BU35" s="368"/>
      <c r="BV35" s="169"/>
      <c r="BW35" s="367">
        <f t="shared" ref="BW35:BW43" si="2">IF(BY35="","",BW34+1)</f>
        <v>14</v>
      </c>
      <c r="BX35" s="367"/>
      <c r="BY35" s="368" t="str">
        <f>IF('各会計、関係団体の財政状況及び健全化判断比率'!B69="","",'各会計、関係団体の財政状況及び健全化判断比率'!B69)</f>
        <v>埼玉県後期高齢者医療広域連合</v>
      </c>
      <c r="BZ35" s="368"/>
      <c r="CA35" s="368"/>
      <c r="CB35" s="368"/>
      <c r="CC35" s="368"/>
      <c r="CD35" s="368"/>
      <c r="CE35" s="368"/>
      <c r="CF35" s="368"/>
      <c r="CG35" s="368"/>
      <c r="CH35" s="368"/>
      <c r="CI35" s="368"/>
      <c r="CJ35" s="368"/>
      <c r="CK35" s="368"/>
      <c r="CL35" s="368"/>
      <c r="CM35" s="368"/>
      <c r="CN35" s="169"/>
      <c r="CO35" s="367">
        <f t="shared" ref="CO35:CO43" si="3">IF(CQ35="","",CO34+1)</f>
        <v>22</v>
      </c>
      <c r="CP35" s="367"/>
      <c r="CQ35" s="368" t="str">
        <f>IF('各会計、関係団体の財政状況及び健全化判断比率'!BS8="","",'各会計、関係団体の財政状況及び健全化判断比率'!BS8)</f>
        <v>アコス株式会社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f>IF(E36="","",C35+1)</f>
        <v>3</v>
      </c>
      <c r="D36" s="367"/>
      <c r="E36" s="368" t="str">
        <f>IF('各会計、関係団体の財政状況及び健全化判断比率'!B9="","",'各会計、関係団体の財政状況及び健全化判断比率'!B9)</f>
        <v>草加都市計画新田駅西口土地区画整理事業特別会計（一般会計等）</v>
      </c>
      <c r="F36" s="368"/>
      <c r="G36" s="368"/>
      <c r="H36" s="368"/>
      <c r="I36" s="368"/>
      <c r="J36" s="368"/>
      <c r="K36" s="368"/>
      <c r="L36" s="368"/>
      <c r="M36" s="368"/>
      <c r="N36" s="368"/>
      <c r="O36" s="368"/>
      <c r="P36" s="368"/>
      <c r="Q36" s="368"/>
      <c r="R36" s="368"/>
      <c r="S36" s="368"/>
      <c r="T36" s="169"/>
      <c r="U36" s="367">
        <f t="shared" ref="U36:U43" si="4">IF(W36="","",U35+1)</f>
        <v>6</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f t="shared" si="0"/>
        <v>10</v>
      </c>
      <c r="AN36" s="367"/>
      <c r="AO36" s="368" t="str">
        <f>IF('各会計、関係団体の財政状況及び健全化判断比率'!B34="","",'各会計、関係団体の財政状況及び健全化判断比率'!B34)</f>
        <v>草加市公共下水道事業会計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15</v>
      </c>
      <c r="BX36" s="367"/>
      <c r="BY36" s="368" t="str">
        <f>IF('各会計、関係団体の財政状況及び健全化判断比率'!B70="","",'各会計、関係団体の財政状況及び健全化判断比率'!B70)</f>
        <v>埼玉県市町村総合事務組合</v>
      </c>
      <c r="BZ36" s="368"/>
      <c r="CA36" s="368"/>
      <c r="CB36" s="368"/>
      <c r="CC36" s="368"/>
      <c r="CD36" s="368"/>
      <c r="CE36" s="368"/>
      <c r="CF36" s="368"/>
      <c r="CG36" s="368"/>
      <c r="CH36" s="368"/>
      <c r="CI36" s="368"/>
      <c r="CJ36" s="368"/>
      <c r="CK36" s="368"/>
      <c r="CL36" s="368"/>
      <c r="CM36" s="368"/>
      <c r="CN36" s="169"/>
      <c r="CO36" s="367">
        <f t="shared" si="3"/>
        <v>23</v>
      </c>
      <c r="CP36" s="367"/>
      <c r="CQ36" s="368" t="str">
        <f>IF('各会計、関係団体の財政状況及び健全化判断比率'!BS9="","",'各会計、関係団体の財政状況及び健全化判断比率'!BS9)</f>
        <v>草加市スポーツ協会</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7</v>
      </c>
      <c r="V37" s="367"/>
      <c r="W37" s="368" t="str">
        <f>IF('各会計、関係団体の財政状況及び健全化判断比率'!B31="","",'各会計、関係団体の財政状況及び健全化判断比率'!B31)</f>
        <v>駐車場事業特別会計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16</v>
      </c>
      <c r="BX37" s="367"/>
      <c r="BY37" s="368" t="str">
        <f>IF('各会計、関係団体の財政状況及び健全化判断比率'!B71="","",'各会計、関係団体の財政状況及び健全化判断比率'!B71)</f>
        <v>埼玉県市町村総合事務組合</v>
      </c>
      <c r="BZ37" s="368"/>
      <c r="CA37" s="368"/>
      <c r="CB37" s="368"/>
      <c r="CC37" s="368"/>
      <c r="CD37" s="368"/>
      <c r="CE37" s="368"/>
      <c r="CF37" s="368"/>
      <c r="CG37" s="368"/>
      <c r="CH37" s="368"/>
      <c r="CI37" s="368"/>
      <c r="CJ37" s="368"/>
      <c r="CK37" s="368"/>
      <c r="CL37" s="368"/>
      <c r="CM37" s="368"/>
      <c r="CN37" s="169"/>
      <c r="CO37" s="367">
        <f t="shared" si="3"/>
        <v>24</v>
      </c>
      <c r="CP37" s="367"/>
      <c r="CQ37" s="368" t="str">
        <f>IF('各会計、関係団体の財政状況及び健全化判断比率'!BS10="","",'各会計、関係団体の財政状況及び健全化判断比率'!BS10)</f>
        <v>草加市文化協会</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17</v>
      </c>
      <c r="BX38" s="367"/>
      <c r="BY38" s="368" t="str">
        <f>IF('各会計、関係団体の財政状況及び健全化判断比率'!B72="","",'各会計、関係団体の財政状況及び健全化判断比率'!B72)</f>
        <v>彩の国さいたま人づくり広域連合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18</v>
      </c>
      <c r="BX39" s="367"/>
      <c r="BY39" s="368" t="str">
        <f>IF('各会計、関係団体の財政状況及び健全化判断比率'!B73="","",'各会計、関係団体の財政状況及び健全化判断比率'!B73)</f>
        <v>埼玉県都市ボートレース企業団</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19</v>
      </c>
      <c r="BX40" s="367"/>
      <c r="BY40" s="368" t="str">
        <f>IF('各会計、関係団体の財政状況及び健全化判断比率'!B74="","",'各会計、関係団体の財政状況及び健全化判断比率'!B74)</f>
        <v>東埼玉資源環境組合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20</v>
      </c>
      <c r="BX41" s="367"/>
      <c r="BY41" s="368" t="str">
        <f>IF('各会計、関係団体の財政状況及び健全化判断比率'!B75="","",'各会計、関係団体の財政状況及び健全化判断比率'!B75)</f>
        <v>草加八潮消防組合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Zss72+DbLlYDrUGVe5O1cXkuXaZuCb8TPVTC1faZQKPpNF0ULwHOMu19KQKgoxuJKXgRTkBRjJAf/RC1it5cFQ==" saltValue="DhoTPwO1bdU5MSsZXSNHT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6"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15">
      <c r="A34" s="22"/>
      <c r="B34" s="31"/>
      <c r="C34" s="1153" t="s">
        <v>540</v>
      </c>
      <c r="D34" s="1153"/>
      <c r="E34" s="1154"/>
      <c r="F34" s="32">
        <v>7.76</v>
      </c>
      <c r="G34" s="33">
        <v>11.79</v>
      </c>
      <c r="H34" s="33">
        <v>12.26</v>
      </c>
      <c r="I34" s="33">
        <v>9.2200000000000006</v>
      </c>
      <c r="J34" s="34">
        <v>8.59</v>
      </c>
      <c r="K34" s="22"/>
      <c r="L34" s="22"/>
      <c r="M34" s="22"/>
      <c r="N34" s="22"/>
      <c r="O34" s="22"/>
      <c r="P34" s="22"/>
    </row>
    <row r="35" spans="1:16" ht="39" customHeight="1" x14ac:dyDescent="0.15">
      <c r="A35" s="22"/>
      <c r="B35" s="35"/>
      <c r="C35" s="1147" t="s">
        <v>541</v>
      </c>
      <c r="D35" s="1148"/>
      <c r="E35" s="1149"/>
      <c r="F35" s="36">
        <v>10.4</v>
      </c>
      <c r="G35" s="37">
        <v>9.5399999999999991</v>
      </c>
      <c r="H35" s="37">
        <v>10.57</v>
      </c>
      <c r="I35" s="37">
        <v>10.71</v>
      </c>
      <c r="J35" s="38">
        <v>8.25</v>
      </c>
      <c r="K35" s="22"/>
      <c r="L35" s="22"/>
      <c r="M35" s="22"/>
      <c r="N35" s="22"/>
      <c r="O35" s="22"/>
      <c r="P35" s="22"/>
    </row>
    <row r="36" spans="1:16" ht="39" customHeight="1" x14ac:dyDescent="0.15">
      <c r="A36" s="22"/>
      <c r="B36" s="35"/>
      <c r="C36" s="1147" t="s">
        <v>542</v>
      </c>
      <c r="D36" s="1148"/>
      <c r="E36" s="1149"/>
      <c r="F36" s="36">
        <v>0.67</v>
      </c>
      <c r="G36" s="37">
        <v>1.63</v>
      </c>
      <c r="H36" s="37">
        <v>2.8</v>
      </c>
      <c r="I36" s="37">
        <v>3.36</v>
      </c>
      <c r="J36" s="38">
        <v>4.08</v>
      </c>
      <c r="K36" s="22"/>
      <c r="L36" s="22"/>
      <c r="M36" s="22"/>
      <c r="N36" s="22"/>
      <c r="O36" s="22"/>
      <c r="P36" s="22"/>
    </row>
    <row r="37" spans="1:16" ht="39" customHeight="1" x14ac:dyDescent="0.15">
      <c r="A37" s="22"/>
      <c r="B37" s="35"/>
      <c r="C37" s="1147" t="s">
        <v>543</v>
      </c>
      <c r="D37" s="1148"/>
      <c r="E37" s="1149"/>
      <c r="F37" s="36">
        <v>4.32</v>
      </c>
      <c r="G37" s="37">
        <v>7.06</v>
      </c>
      <c r="H37" s="37">
        <v>7.74</v>
      </c>
      <c r="I37" s="37">
        <v>5.1100000000000003</v>
      </c>
      <c r="J37" s="38">
        <v>1.91</v>
      </c>
      <c r="K37" s="22"/>
      <c r="L37" s="22"/>
      <c r="M37" s="22"/>
      <c r="N37" s="22"/>
      <c r="O37" s="22"/>
      <c r="P37" s="22"/>
    </row>
    <row r="38" spans="1:16" ht="39" customHeight="1" x14ac:dyDescent="0.15">
      <c r="A38" s="22"/>
      <c r="B38" s="35"/>
      <c r="C38" s="1147" t="s">
        <v>544</v>
      </c>
      <c r="D38" s="1148"/>
      <c r="E38" s="1149"/>
      <c r="F38" s="36">
        <v>0.3</v>
      </c>
      <c r="G38" s="37">
        <v>0.41</v>
      </c>
      <c r="H38" s="37">
        <v>0.3</v>
      </c>
      <c r="I38" s="37">
        <v>0.36</v>
      </c>
      <c r="J38" s="38">
        <v>0.76</v>
      </c>
      <c r="K38" s="22"/>
      <c r="L38" s="22"/>
      <c r="M38" s="22"/>
      <c r="N38" s="22"/>
      <c r="O38" s="22"/>
      <c r="P38" s="22"/>
    </row>
    <row r="39" spans="1:16" ht="39" customHeight="1" x14ac:dyDescent="0.15">
      <c r="A39" s="22"/>
      <c r="B39" s="35"/>
      <c r="C39" s="1147" t="s">
        <v>545</v>
      </c>
      <c r="D39" s="1148"/>
      <c r="E39" s="1149"/>
      <c r="F39" s="36">
        <v>0.8</v>
      </c>
      <c r="G39" s="37">
        <v>1.21</v>
      </c>
      <c r="H39" s="37">
        <v>0.77</v>
      </c>
      <c r="I39" s="37">
        <v>0.77</v>
      </c>
      <c r="J39" s="38">
        <v>0.44</v>
      </c>
      <c r="K39" s="22"/>
      <c r="L39" s="22"/>
      <c r="M39" s="22"/>
      <c r="N39" s="22"/>
      <c r="O39" s="22"/>
      <c r="P39" s="22"/>
    </row>
    <row r="40" spans="1:16" ht="39" customHeight="1" x14ac:dyDescent="0.15">
      <c r="A40" s="22"/>
      <c r="B40" s="35"/>
      <c r="C40" s="1147" t="s">
        <v>546</v>
      </c>
      <c r="D40" s="1148"/>
      <c r="E40" s="1149"/>
      <c r="F40" s="36">
        <v>1.81</v>
      </c>
      <c r="G40" s="37">
        <v>0.25</v>
      </c>
      <c r="H40" s="37">
        <v>0.03</v>
      </c>
      <c r="I40" s="37">
        <v>0.04</v>
      </c>
      <c r="J40" s="38">
        <v>0.04</v>
      </c>
      <c r="K40" s="22"/>
      <c r="L40" s="22"/>
      <c r="M40" s="22"/>
      <c r="N40" s="22"/>
      <c r="O40" s="22"/>
      <c r="P40" s="22"/>
    </row>
    <row r="41" spans="1:16" ht="39" customHeight="1" x14ac:dyDescent="0.15">
      <c r="A41" s="22"/>
      <c r="B41" s="35"/>
      <c r="C41" s="1147" t="s">
        <v>547</v>
      </c>
      <c r="D41" s="1148"/>
      <c r="E41" s="1149"/>
      <c r="F41" s="36">
        <v>0.03</v>
      </c>
      <c r="G41" s="37">
        <v>0.03</v>
      </c>
      <c r="H41" s="37">
        <v>0.05</v>
      </c>
      <c r="I41" s="37">
        <v>0.03</v>
      </c>
      <c r="J41" s="38">
        <v>0.03</v>
      </c>
      <c r="K41" s="22"/>
      <c r="L41" s="22"/>
      <c r="M41" s="22"/>
      <c r="N41" s="22"/>
      <c r="O41" s="22"/>
      <c r="P41" s="22"/>
    </row>
    <row r="42" spans="1:16" ht="39" customHeight="1" x14ac:dyDescent="0.15">
      <c r="A42" s="22"/>
      <c r="B42" s="39"/>
      <c r="C42" s="1147" t="s">
        <v>548</v>
      </c>
      <c r="D42" s="1148"/>
      <c r="E42" s="1149"/>
      <c r="F42" s="36" t="s">
        <v>493</v>
      </c>
      <c r="G42" s="37" t="s">
        <v>493</v>
      </c>
      <c r="H42" s="37" t="s">
        <v>493</v>
      </c>
      <c r="I42" s="37" t="s">
        <v>493</v>
      </c>
      <c r="J42" s="38" t="s">
        <v>493</v>
      </c>
      <c r="K42" s="22"/>
      <c r="L42" s="22"/>
      <c r="M42" s="22"/>
      <c r="N42" s="22"/>
      <c r="O42" s="22"/>
      <c r="P42" s="22"/>
    </row>
    <row r="43" spans="1:16" ht="39" customHeight="1" thickBot="1" x14ac:dyDescent="0.2">
      <c r="A43" s="22"/>
      <c r="B43" s="40"/>
      <c r="C43" s="1150" t="s">
        <v>549</v>
      </c>
      <c r="D43" s="1151"/>
      <c r="E43" s="1152"/>
      <c r="F43" s="41">
        <v>0.16</v>
      </c>
      <c r="G43" s="42">
        <v>0.08</v>
      </c>
      <c r="H43" s="42">
        <v>0.08</v>
      </c>
      <c r="I43" s="42">
        <v>0.13</v>
      </c>
      <c r="J43" s="43">
        <v>0.06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WfnlLN8BI9Vx6M4+VR9tLcCdANZjQ1JsVa5vjia9q56u3EoZ0SHcl8MxKsxRTe8P+itkmLYLNMhivKd91z4irQ==" saltValue="wgQu0tfCnoTiaydNeoCVn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28"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531</v>
      </c>
      <c r="L44" s="56" t="s">
        <v>532</v>
      </c>
      <c r="M44" s="56" t="s">
        <v>533</v>
      </c>
      <c r="N44" s="56" t="s">
        <v>534</v>
      </c>
      <c r="O44" s="57" t="s">
        <v>535</v>
      </c>
      <c r="P44" s="48"/>
      <c r="Q44" s="48"/>
      <c r="R44" s="48"/>
      <c r="S44" s="48"/>
      <c r="T44" s="48"/>
      <c r="U44" s="48"/>
    </row>
    <row r="45" spans="1:21" ht="30.75" customHeight="1" x14ac:dyDescent="0.15">
      <c r="A45" s="48"/>
      <c r="B45" s="1178" t="s">
        <v>9</v>
      </c>
      <c r="C45" s="1179"/>
      <c r="D45" s="58"/>
      <c r="E45" s="1184" t="s">
        <v>10</v>
      </c>
      <c r="F45" s="1184"/>
      <c r="G45" s="1184"/>
      <c r="H45" s="1184"/>
      <c r="I45" s="1184"/>
      <c r="J45" s="1185"/>
      <c r="K45" s="59">
        <v>5778</v>
      </c>
      <c r="L45" s="60">
        <v>6195</v>
      </c>
      <c r="M45" s="60">
        <v>6587</v>
      </c>
      <c r="N45" s="60">
        <v>6824</v>
      </c>
      <c r="O45" s="61">
        <v>6843</v>
      </c>
      <c r="P45" s="48"/>
      <c r="Q45" s="48"/>
      <c r="R45" s="48"/>
      <c r="S45" s="48"/>
      <c r="T45" s="48"/>
      <c r="U45" s="48"/>
    </row>
    <row r="46" spans="1:21" ht="30.75" customHeight="1" x14ac:dyDescent="0.15">
      <c r="A46" s="48"/>
      <c r="B46" s="1180"/>
      <c r="C46" s="1181"/>
      <c r="D46" s="62"/>
      <c r="E46" s="1157" t="s">
        <v>11</v>
      </c>
      <c r="F46" s="1157"/>
      <c r="G46" s="1157"/>
      <c r="H46" s="1157"/>
      <c r="I46" s="1157"/>
      <c r="J46" s="1158"/>
      <c r="K46" s="63" t="s">
        <v>493</v>
      </c>
      <c r="L46" s="64" t="s">
        <v>493</v>
      </c>
      <c r="M46" s="64" t="s">
        <v>493</v>
      </c>
      <c r="N46" s="64" t="s">
        <v>493</v>
      </c>
      <c r="O46" s="65" t="s">
        <v>493</v>
      </c>
      <c r="P46" s="48"/>
      <c r="Q46" s="48"/>
      <c r="R46" s="48"/>
      <c r="S46" s="48"/>
      <c r="T46" s="48"/>
      <c r="U46" s="48"/>
    </row>
    <row r="47" spans="1:21" ht="30.75" customHeight="1" x14ac:dyDescent="0.15">
      <c r="A47" s="48"/>
      <c r="B47" s="1180"/>
      <c r="C47" s="1181"/>
      <c r="D47" s="62"/>
      <c r="E47" s="1157" t="s">
        <v>12</v>
      </c>
      <c r="F47" s="1157"/>
      <c r="G47" s="1157"/>
      <c r="H47" s="1157"/>
      <c r="I47" s="1157"/>
      <c r="J47" s="1158"/>
      <c r="K47" s="63" t="s">
        <v>493</v>
      </c>
      <c r="L47" s="64" t="s">
        <v>493</v>
      </c>
      <c r="M47" s="64" t="s">
        <v>493</v>
      </c>
      <c r="N47" s="64" t="s">
        <v>493</v>
      </c>
      <c r="O47" s="65" t="s">
        <v>493</v>
      </c>
      <c r="P47" s="48"/>
      <c r="Q47" s="48"/>
      <c r="R47" s="48"/>
      <c r="S47" s="48"/>
      <c r="T47" s="48"/>
      <c r="U47" s="48"/>
    </row>
    <row r="48" spans="1:21" ht="30.75" customHeight="1" x14ac:dyDescent="0.15">
      <c r="A48" s="48"/>
      <c r="B48" s="1180"/>
      <c r="C48" s="1181"/>
      <c r="D48" s="62"/>
      <c r="E48" s="1157" t="s">
        <v>13</v>
      </c>
      <c r="F48" s="1157"/>
      <c r="G48" s="1157"/>
      <c r="H48" s="1157"/>
      <c r="I48" s="1157"/>
      <c r="J48" s="1158"/>
      <c r="K48" s="63">
        <v>2162</v>
      </c>
      <c r="L48" s="64">
        <v>2088</v>
      </c>
      <c r="M48" s="64">
        <v>1924</v>
      </c>
      <c r="N48" s="64">
        <v>1759</v>
      </c>
      <c r="O48" s="65">
        <v>1714</v>
      </c>
      <c r="P48" s="48"/>
      <c r="Q48" s="48"/>
      <c r="R48" s="48"/>
      <c r="S48" s="48"/>
      <c r="T48" s="48"/>
      <c r="U48" s="48"/>
    </row>
    <row r="49" spans="1:21" ht="30.75" customHeight="1" x14ac:dyDescent="0.15">
      <c r="A49" s="48"/>
      <c r="B49" s="1180"/>
      <c r="C49" s="1181"/>
      <c r="D49" s="62"/>
      <c r="E49" s="1157" t="s">
        <v>14</v>
      </c>
      <c r="F49" s="1157"/>
      <c r="G49" s="1157"/>
      <c r="H49" s="1157"/>
      <c r="I49" s="1157"/>
      <c r="J49" s="1158"/>
      <c r="K49" s="63">
        <v>255</v>
      </c>
      <c r="L49" s="64">
        <v>308</v>
      </c>
      <c r="M49" s="64">
        <v>327</v>
      </c>
      <c r="N49" s="64">
        <v>397</v>
      </c>
      <c r="O49" s="65">
        <v>387</v>
      </c>
      <c r="P49" s="48"/>
      <c r="Q49" s="48"/>
      <c r="R49" s="48"/>
      <c r="S49" s="48"/>
      <c r="T49" s="48"/>
      <c r="U49" s="48"/>
    </row>
    <row r="50" spans="1:21" ht="30.75" customHeight="1" x14ac:dyDescent="0.15">
      <c r="A50" s="48"/>
      <c r="B50" s="1180"/>
      <c r="C50" s="1181"/>
      <c r="D50" s="62"/>
      <c r="E50" s="1157" t="s">
        <v>15</v>
      </c>
      <c r="F50" s="1157"/>
      <c r="G50" s="1157"/>
      <c r="H50" s="1157"/>
      <c r="I50" s="1157"/>
      <c r="J50" s="1158"/>
      <c r="K50" s="63">
        <v>30</v>
      </c>
      <c r="L50" s="64">
        <v>60</v>
      </c>
      <c r="M50" s="64">
        <v>57</v>
      </c>
      <c r="N50" s="64">
        <v>53</v>
      </c>
      <c r="O50" s="65">
        <v>34</v>
      </c>
      <c r="P50" s="48"/>
      <c r="Q50" s="48"/>
      <c r="R50" s="48"/>
      <c r="S50" s="48"/>
      <c r="T50" s="48"/>
      <c r="U50" s="48"/>
    </row>
    <row r="51" spans="1:21" ht="30.75" customHeight="1" x14ac:dyDescent="0.15">
      <c r="A51" s="48"/>
      <c r="B51" s="1182"/>
      <c r="C51" s="1183"/>
      <c r="D51" s="66"/>
      <c r="E51" s="1157" t="s">
        <v>16</v>
      </c>
      <c r="F51" s="1157"/>
      <c r="G51" s="1157"/>
      <c r="H51" s="1157"/>
      <c r="I51" s="1157"/>
      <c r="J51" s="1158"/>
      <c r="K51" s="63" t="s">
        <v>493</v>
      </c>
      <c r="L51" s="64" t="s">
        <v>493</v>
      </c>
      <c r="M51" s="64" t="s">
        <v>493</v>
      </c>
      <c r="N51" s="64" t="s">
        <v>493</v>
      </c>
      <c r="O51" s="65" t="s">
        <v>493</v>
      </c>
      <c r="P51" s="48"/>
      <c r="Q51" s="48"/>
      <c r="R51" s="48"/>
      <c r="S51" s="48"/>
      <c r="T51" s="48"/>
      <c r="U51" s="48"/>
    </row>
    <row r="52" spans="1:21" ht="30.75" customHeight="1" x14ac:dyDescent="0.15">
      <c r="A52" s="48"/>
      <c r="B52" s="1155" t="s">
        <v>17</v>
      </c>
      <c r="C52" s="1156"/>
      <c r="D52" s="66"/>
      <c r="E52" s="1157" t="s">
        <v>18</v>
      </c>
      <c r="F52" s="1157"/>
      <c r="G52" s="1157"/>
      <c r="H52" s="1157"/>
      <c r="I52" s="1157"/>
      <c r="J52" s="1158"/>
      <c r="K52" s="63">
        <v>6794</v>
      </c>
      <c r="L52" s="64">
        <v>6858</v>
      </c>
      <c r="M52" s="64">
        <v>6779</v>
      </c>
      <c r="N52" s="64">
        <v>6655</v>
      </c>
      <c r="O52" s="65">
        <v>6481</v>
      </c>
      <c r="P52" s="48"/>
      <c r="Q52" s="48"/>
      <c r="R52" s="48"/>
      <c r="S52" s="48"/>
      <c r="T52" s="48"/>
      <c r="U52" s="48"/>
    </row>
    <row r="53" spans="1:21" ht="30.75" customHeight="1" thickBot="1" x14ac:dyDescent="0.2">
      <c r="A53" s="48"/>
      <c r="B53" s="1159" t="s">
        <v>19</v>
      </c>
      <c r="C53" s="1160"/>
      <c r="D53" s="67"/>
      <c r="E53" s="1161" t="s">
        <v>20</v>
      </c>
      <c r="F53" s="1161"/>
      <c r="G53" s="1161"/>
      <c r="H53" s="1161"/>
      <c r="I53" s="1161"/>
      <c r="J53" s="1162"/>
      <c r="K53" s="68">
        <v>1431</v>
      </c>
      <c r="L53" s="69">
        <v>1793</v>
      </c>
      <c r="M53" s="69">
        <v>2116</v>
      </c>
      <c r="N53" s="69">
        <v>2378</v>
      </c>
      <c r="O53" s="70">
        <v>2497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550</v>
      </c>
      <c r="L57" s="81" t="s">
        <v>551</v>
      </c>
      <c r="M57" s="81" t="s">
        <v>552</v>
      </c>
      <c r="N57" s="81" t="s">
        <v>553</v>
      </c>
      <c r="O57" s="82" t="s">
        <v>554</v>
      </c>
      <c r="P57" s="48"/>
      <c r="Q57" s="48"/>
      <c r="R57" s="48"/>
      <c r="S57" s="48"/>
      <c r="T57" s="48"/>
      <c r="U57" s="48"/>
    </row>
    <row r="58" spans="1:21" ht="31.5" customHeight="1" x14ac:dyDescent="0.15">
      <c r="B58" s="1163" t="s">
        <v>24</v>
      </c>
      <c r="C58" s="1164"/>
      <c r="D58" s="1169" t="s">
        <v>25</v>
      </c>
      <c r="E58" s="1170"/>
      <c r="F58" s="1170"/>
      <c r="G58" s="1170"/>
      <c r="H58" s="1170"/>
      <c r="I58" s="1170"/>
      <c r="J58" s="1171"/>
      <c r="K58" s="83"/>
      <c r="L58" s="84"/>
      <c r="M58" s="84"/>
      <c r="N58" s="84"/>
      <c r="O58" s="85"/>
    </row>
    <row r="59" spans="1:21" ht="31.5" customHeight="1" x14ac:dyDescent="0.15">
      <c r="B59" s="1165"/>
      <c r="C59" s="1166"/>
      <c r="D59" s="1172" t="s">
        <v>26</v>
      </c>
      <c r="E59" s="1173"/>
      <c r="F59" s="1173"/>
      <c r="G59" s="1173"/>
      <c r="H59" s="1173"/>
      <c r="I59" s="1173"/>
      <c r="J59" s="1174"/>
      <c r="K59" s="86"/>
      <c r="L59" s="87"/>
      <c r="M59" s="87"/>
      <c r="N59" s="87"/>
      <c r="O59" s="88"/>
    </row>
    <row r="60" spans="1:21" ht="31.5" customHeight="1" thickBot="1" x14ac:dyDescent="0.2">
      <c r="B60" s="1167"/>
      <c r="C60" s="1168"/>
      <c r="D60" s="1175" t="s">
        <v>27</v>
      </c>
      <c r="E60" s="1176"/>
      <c r="F60" s="1176"/>
      <c r="G60" s="1176"/>
      <c r="H60" s="1176"/>
      <c r="I60" s="1176"/>
      <c r="J60" s="1177"/>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upX305hASAS4YLYbLjx/rVkETih0VOVZ723BK/lGAcevyPqIIsGuFybE5S8YmgKx2AEle9fYzCX4cEXUPaQH+g==" saltValue="hwnWpbgz5wVTtCIprk0ZF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2" zoomScaleSheetLayoutView="100" workbookViewId="0">
      <selection activeCell="K45" sqref="K45"/>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531</v>
      </c>
      <c r="J40" s="103" t="s">
        <v>532</v>
      </c>
      <c r="K40" s="103" t="s">
        <v>533</v>
      </c>
      <c r="L40" s="103" t="s">
        <v>534</v>
      </c>
      <c r="M40" s="104" t="s">
        <v>535</v>
      </c>
    </row>
    <row r="41" spans="2:13" ht="27.75" customHeight="1" x14ac:dyDescent="0.15">
      <c r="B41" s="1198" t="s">
        <v>30</v>
      </c>
      <c r="C41" s="1199"/>
      <c r="D41" s="105"/>
      <c r="E41" s="1200" t="s">
        <v>31</v>
      </c>
      <c r="F41" s="1200"/>
      <c r="G41" s="1200"/>
      <c r="H41" s="1201"/>
      <c r="I41" s="343">
        <v>63218</v>
      </c>
      <c r="J41" s="344">
        <v>66978</v>
      </c>
      <c r="K41" s="344">
        <v>70667</v>
      </c>
      <c r="L41" s="344">
        <v>69006</v>
      </c>
      <c r="M41" s="345">
        <v>66514</v>
      </c>
    </row>
    <row r="42" spans="2:13" ht="27.75" customHeight="1" x14ac:dyDescent="0.15">
      <c r="B42" s="1188"/>
      <c r="C42" s="1189"/>
      <c r="D42" s="106"/>
      <c r="E42" s="1192" t="s">
        <v>32</v>
      </c>
      <c r="F42" s="1192"/>
      <c r="G42" s="1192"/>
      <c r="H42" s="1193"/>
      <c r="I42" s="346">
        <v>2197</v>
      </c>
      <c r="J42" s="347">
        <v>2625</v>
      </c>
      <c r="K42" s="347">
        <v>3112</v>
      </c>
      <c r="L42" s="347">
        <v>3289</v>
      </c>
      <c r="M42" s="348">
        <v>3441</v>
      </c>
    </row>
    <row r="43" spans="2:13" ht="27.75" customHeight="1" x14ac:dyDescent="0.15">
      <c r="B43" s="1188"/>
      <c r="C43" s="1189"/>
      <c r="D43" s="106"/>
      <c r="E43" s="1192" t="s">
        <v>33</v>
      </c>
      <c r="F43" s="1192"/>
      <c r="G43" s="1192"/>
      <c r="H43" s="1193"/>
      <c r="I43" s="346">
        <v>22504</v>
      </c>
      <c r="J43" s="347">
        <v>18300</v>
      </c>
      <c r="K43" s="347">
        <v>14817</v>
      </c>
      <c r="L43" s="347">
        <v>13347</v>
      </c>
      <c r="M43" s="348">
        <v>11981</v>
      </c>
    </row>
    <row r="44" spans="2:13" ht="27.75" customHeight="1" x14ac:dyDescent="0.15">
      <c r="B44" s="1188"/>
      <c r="C44" s="1189"/>
      <c r="D44" s="106"/>
      <c r="E44" s="1192" t="s">
        <v>34</v>
      </c>
      <c r="F44" s="1192"/>
      <c r="G44" s="1192"/>
      <c r="H44" s="1193"/>
      <c r="I44" s="346">
        <v>1963</v>
      </c>
      <c r="J44" s="347">
        <v>2130</v>
      </c>
      <c r="K44" s="347">
        <v>2073</v>
      </c>
      <c r="L44" s="347">
        <v>1960</v>
      </c>
      <c r="M44" s="348">
        <v>1714</v>
      </c>
    </row>
    <row r="45" spans="2:13" ht="27.75" customHeight="1" x14ac:dyDescent="0.15">
      <c r="B45" s="1188"/>
      <c r="C45" s="1189"/>
      <c r="D45" s="106"/>
      <c r="E45" s="1192" t="s">
        <v>35</v>
      </c>
      <c r="F45" s="1192"/>
      <c r="G45" s="1192"/>
      <c r="H45" s="1193"/>
      <c r="I45" s="346">
        <v>4219</v>
      </c>
      <c r="J45" s="347">
        <v>3664</v>
      </c>
      <c r="K45" s="347">
        <v>3455</v>
      </c>
      <c r="L45" s="347">
        <v>3332</v>
      </c>
      <c r="M45" s="348">
        <v>2918</v>
      </c>
    </row>
    <row r="46" spans="2:13" ht="27.75" customHeight="1" x14ac:dyDescent="0.15">
      <c r="B46" s="1188"/>
      <c r="C46" s="1189"/>
      <c r="D46" s="107"/>
      <c r="E46" s="1192" t="s">
        <v>36</v>
      </c>
      <c r="F46" s="1192"/>
      <c r="G46" s="1192"/>
      <c r="H46" s="1193"/>
      <c r="I46" s="346">
        <v>0</v>
      </c>
      <c r="J46" s="347" t="s">
        <v>493</v>
      </c>
      <c r="K46" s="347" t="s">
        <v>493</v>
      </c>
      <c r="L46" s="347" t="s">
        <v>493</v>
      </c>
      <c r="M46" s="348" t="s">
        <v>493</v>
      </c>
    </row>
    <row r="47" spans="2:13" ht="27.75" customHeight="1" x14ac:dyDescent="0.15">
      <c r="B47" s="1188"/>
      <c r="C47" s="1189"/>
      <c r="D47" s="108"/>
      <c r="E47" s="1202" t="s">
        <v>37</v>
      </c>
      <c r="F47" s="1203"/>
      <c r="G47" s="1203"/>
      <c r="H47" s="1204"/>
      <c r="I47" s="346" t="s">
        <v>493</v>
      </c>
      <c r="J47" s="347" t="s">
        <v>493</v>
      </c>
      <c r="K47" s="347" t="s">
        <v>493</v>
      </c>
      <c r="L47" s="347" t="s">
        <v>493</v>
      </c>
      <c r="M47" s="348" t="s">
        <v>493</v>
      </c>
    </row>
    <row r="48" spans="2:13" ht="27.75" customHeight="1" x14ac:dyDescent="0.15">
      <c r="B48" s="1188"/>
      <c r="C48" s="1189"/>
      <c r="D48" s="106"/>
      <c r="E48" s="1192" t="s">
        <v>38</v>
      </c>
      <c r="F48" s="1192"/>
      <c r="G48" s="1192"/>
      <c r="H48" s="1193"/>
      <c r="I48" s="346" t="s">
        <v>493</v>
      </c>
      <c r="J48" s="347" t="s">
        <v>493</v>
      </c>
      <c r="K48" s="347" t="s">
        <v>493</v>
      </c>
      <c r="L48" s="347" t="s">
        <v>493</v>
      </c>
      <c r="M48" s="348" t="s">
        <v>493</v>
      </c>
    </row>
    <row r="49" spans="2:13" ht="27.75" customHeight="1" x14ac:dyDescent="0.15">
      <c r="B49" s="1190"/>
      <c r="C49" s="1191"/>
      <c r="D49" s="106"/>
      <c r="E49" s="1192" t="s">
        <v>39</v>
      </c>
      <c r="F49" s="1192"/>
      <c r="G49" s="1192"/>
      <c r="H49" s="1193"/>
      <c r="I49" s="346" t="s">
        <v>493</v>
      </c>
      <c r="J49" s="347" t="s">
        <v>493</v>
      </c>
      <c r="K49" s="347" t="s">
        <v>493</v>
      </c>
      <c r="L49" s="347" t="s">
        <v>493</v>
      </c>
      <c r="M49" s="348" t="s">
        <v>493</v>
      </c>
    </row>
    <row r="50" spans="2:13" ht="27.75" customHeight="1" x14ac:dyDescent="0.15">
      <c r="B50" s="1186" t="s">
        <v>40</v>
      </c>
      <c r="C50" s="1187"/>
      <c r="D50" s="109"/>
      <c r="E50" s="1192" t="s">
        <v>41</v>
      </c>
      <c r="F50" s="1192"/>
      <c r="G50" s="1192"/>
      <c r="H50" s="1193"/>
      <c r="I50" s="346">
        <v>14946</v>
      </c>
      <c r="J50" s="347">
        <v>16501</v>
      </c>
      <c r="K50" s="347">
        <v>13216</v>
      </c>
      <c r="L50" s="347">
        <v>12582</v>
      </c>
      <c r="M50" s="348">
        <v>9216</v>
      </c>
    </row>
    <row r="51" spans="2:13" ht="27.75" customHeight="1" x14ac:dyDescent="0.15">
      <c r="B51" s="1188"/>
      <c r="C51" s="1189"/>
      <c r="D51" s="106"/>
      <c r="E51" s="1192" t="s">
        <v>42</v>
      </c>
      <c r="F51" s="1192"/>
      <c r="G51" s="1192"/>
      <c r="H51" s="1193"/>
      <c r="I51" s="346">
        <v>12294</v>
      </c>
      <c r="J51" s="347">
        <v>11008</v>
      </c>
      <c r="K51" s="347">
        <v>9705</v>
      </c>
      <c r="L51" s="347">
        <v>9955</v>
      </c>
      <c r="M51" s="348">
        <v>10520</v>
      </c>
    </row>
    <row r="52" spans="2:13" ht="27.75" customHeight="1" x14ac:dyDescent="0.15">
      <c r="B52" s="1190"/>
      <c r="C52" s="1191"/>
      <c r="D52" s="106"/>
      <c r="E52" s="1192" t="s">
        <v>43</v>
      </c>
      <c r="F52" s="1192"/>
      <c r="G52" s="1192"/>
      <c r="H52" s="1193"/>
      <c r="I52" s="346">
        <v>61849</v>
      </c>
      <c r="J52" s="347">
        <v>62097</v>
      </c>
      <c r="K52" s="347">
        <v>60085</v>
      </c>
      <c r="L52" s="347">
        <v>57128</v>
      </c>
      <c r="M52" s="348">
        <v>53542</v>
      </c>
    </row>
    <row r="53" spans="2:13" ht="27.75" customHeight="1" thickBot="1" x14ac:dyDescent="0.2">
      <c r="B53" s="1194" t="s">
        <v>19</v>
      </c>
      <c r="C53" s="1195"/>
      <c r="D53" s="110"/>
      <c r="E53" s="1196" t="s">
        <v>44</v>
      </c>
      <c r="F53" s="1196"/>
      <c r="G53" s="1196"/>
      <c r="H53" s="1197"/>
      <c r="I53" s="349">
        <v>5012</v>
      </c>
      <c r="J53" s="350">
        <v>4091</v>
      </c>
      <c r="K53" s="350">
        <v>11118</v>
      </c>
      <c r="L53" s="350">
        <v>11269</v>
      </c>
      <c r="M53" s="351">
        <v>13291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rWMA221KaVFzWU30+3tfd1DD6yNd5mA9+Wr7Uo9FnHNbvvDuBjlW+1Vn7ftYNBhr3V+JXH0HpUkSDAMvLPyanQ==" saltValue="5W7zkJX1kd8zgT9Z34cEK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topLeftCell="A46" zoomScale="70" zoomScaleNormal="70" zoomScaleSheetLayoutView="100" workbookViewId="0">
      <selection activeCell="H62" sqref="H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533</v>
      </c>
      <c r="G54" s="119" t="s">
        <v>534</v>
      </c>
      <c r="H54" s="120" t="s">
        <v>535</v>
      </c>
    </row>
    <row r="55" spans="2:8" ht="52.5" customHeight="1" x14ac:dyDescent="0.15">
      <c r="B55" s="121"/>
      <c r="C55" s="1213" t="s">
        <v>46</v>
      </c>
      <c r="D55" s="1213"/>
      <c r="E55" s="1214"/>
      <c r="F55" s="352">
        <v>7416</v>
      </c>
      <c r="G55" s="352">
        <v>6837</v>
      </c>
      <c r="H55" s="353">
        <v>5342</v>
      </c>
    </row>
    <row r="56" spans="2:8" ht="52.5" customHeight="1" x14ac:dyDescent="0.15">
      <c r="B56" s="122"/>
      <c r="C56" s="1215" t="s">
        <v>47</v>
      </c>
      <c r="D56" s="1215"/>
      <c r="E56" s="1216"/>
      <c r="F56" s="354" t="s">
        <v>493</v>
      </c>
      <c r="G56" s="354" t="s">
        <v>493</v>
      </c>
      <c r="H56" s="355" t="s">
        <v>493</v>
      </c>
    </row>
    <row r="57" spans="2:8" ht="53.25" customHeight="1" x14ac:dyDescent="0.15">
      <c r="B57" s="122"/>
      <c r="C57" s="1217" t="s">
        <v>48</v>
      </c>
      <c r="D57" s="1217"/>
      <c r="E57" s="1218"/>
      <c r="F57" s="356">
        <v>2296</v>
      </c>
      <c r="G57" s="356">
        <v>2652</v>
      </c>
      <c r="H57" s="357">
        <v>1173</v>
      </c>
    </row>
    <row r="58" spans="2:8" ht="45.75" customHeight="1" x14ac:dyDescent="0.15">
      <c r="B58" s="123"/>
      <c r="C58" s="1205" t="s">
        <v>571</v>
      </c>
      <c r="D58" s="1206"/>
      <c r="E58" s="1207"/>
      <c r="F58" s="358">
        <v>1224</v>
      </c>
      <c r="G58" s="358">
        <v>1332</v>
      </c>
      <c r="H58" s="359">
        <v>504</v>
      </c>
    </row>
    <row r="59" spans="2:8" ht="45.75" customHeight="1" x14ac:dyDescent="0.15">
      <c r="B59" s="123"/>
      <c r="C59" s="1205" t="s">
        <v>572</v>
      </c>
      <c r="D59" s="1206"/>
      <c r="E59" s="1207"/>
      <c r="F59" s="358">
        <v>271</v>
      </c>
      <c r="G59" s="358">
        <v>252</v>
      </c>
      <c r="H59" s="359">
        <v>246</v>
      </c>
    </row>
    <row r="60" spans="2:8" ht="45.75" customHeight="1" x14ac:dyDescent="0.15">
      <c r="B60" s="123"/>
      <c r="C60" s="1205" t="s">
        <v>574</v>
      </c>
      <c r="D60" s="1206"/>
      <c r="E60" s="1207"/>
      <c r="F60" s="358">
        <v>142</v>
      </c>
      <c r="G60" s="358">
        <v>139</v>
      </c>
      <c r="H60" s="359">
        <v>134</v>
      </c>
    </row>
    <row r="61" spans="2:8" ht="45.75" customHeight="1" x14ac:dyDescent="0.15">
      <c r="B61" s="123"/>
      <c r="C61" s="1205" t="s">
        <v>573</v>
      </c>
      <c r="D61" s="1206"/>
      <c r="E61" s="1207"/>
      <c r="F61" s="358">
        <v>212</v>
      </c>
      <c r="G61" s="358">
        <v>598</v>
      </c>
      <c r="H61" s="359">
        <v>73</v>
      </c>
    </row>
    <row r="62" spans="2:8" ht="45.75" customHeight="1" thickBot="1" x14ac:dyDescent="0.2">
      <c r="B62" s="124"/>
      <c r="C62" s="1208" t="s">
        <v>575</v>
      </c>
      <c r="D62" s="1209"/>
      <c r="E62" s="1210"/>
      <c r="F62" s="360">
        <v>75</v>
      </c>
      <c r="G62" s="360">
        <v>83</v>
      </c>
      <c r="H62" s="361">
        <v>65</v>
      </c>
    </row>
    <row r="63" spans="2:8" ht="52.5" customHeight="1" thickBot="1" x14ac:dyDescent="0.2">
      <c r="B63" s="125"/>
      <c r="C63" s="1211" t="s">
        <v>49</v>
      </c>
      <c r="D63" s="1211"/>
      <c r="E63" s="1212"/>
      <c r="F63" s="362">
        <v>9712</v>
      </c>
      <c r="G63" s="362">
        <v>9490</v>
      </c>
      <c r="H63" s="363">
        <v>6514</v>
      </c>
    </row>
    <row r="64" spans="2:8" x14ac:dyDescent="0.15"/>
  </sheetData>
  <sheetProtection algorithmName="SHA-512" hashValue="myS0qJPkjBBfq22Ww5BQv4ssW/qmh2yJH55RVB6MPbhg1ORtZ2msiB6M+cy3iJLN5eMpb4JYH/0gJ9GOF5aFSw==" saltValue="IGawx2B07uOpfZ51lBDIF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530</v>
      </c>
      <c r="G2" s="139"/>
      <c r="H2" s="140"/>
    </row>
    <row r="3" spans="1:8" x14ac:dyDescent="0.15">
      <c r="A3" s="136" t="s">
        <v>523</v>
      </c>
      <c r="B3" s="141"/>
      <c r="C3" s="142"/>
      <c r="D3" s="143">
        <v>39543</v>
      </c>
      <c r="E3" s="144"/>
      <c r="F3" s="145">
        <v>43261</v>
      </c>
      <c r="G3" s="146"/>
      <c r="H3" s="147"/>
    </row>
    <row r="4" spans="1:8" x14ac:dyDescent="0.15">
      <c r="A4" s="148"/>
      <c r="B4" s="149"/>
      <c r="C4" s="150"/>
      <c r="D4" s="151">
        <v>29898</v>
      </c>
      <c r="E4" s="152"/>
      <c r="F4" s="153">
        <v>24721</v>
      </c>
      <c r="G4" s="154"/>
      <c r="H4" s="155"/>
    </row>
    <row r="5" spans="1:8" x14ac:dyDescent="0.15">
      <c r="A5" s="136" t="s">
        <v>525</v>
      </c>
      <c r="B5" s="141"/>
      <c r="C5" s="142"/>
      <c r="D5" s="143">
        <v>38259</v>
      </c>
      <c r="E5" s="144"/>
      <c r="F5" s="145">
        <v>40626</v>
      </c>
      <c r="G5" s="146"/>
      <c r="H5" s="147"/>
    </row>
    <row r="6" spans="1:8" x14ac:dyDescent="0.15">
      <c r="A6" s="148"/>
      <c r="B6" s="149"/>
      <c r="C6" s="150"/>
      <c r="D6" s="151">
        <v>28787</v>
      </c>
      <c r="E6" s="152"/>
      <c r="F6" s="153">
        <v>24279</v>
      </c>
      <c r="G6" s="154"/>
      <c r="H6" s="155"/>
    </row>
    <row r="7" spans="1:8" x14ac:dyDescent="0.15">
      <c r="A7" s="136" t="s">
        <v>526</v>
      </c>
      <c r="B7" s="141"/>
      <c r="C7" s="142"/>
      <c r="D7" s="143">
        <v>66056</v>
      </c>
      <c r="E7" s="144"/>
      <c r="F7" s="145">
        <v>46133</v>
      </c>
      <c r="G7" s="146"/>
      <c r="H7" s="147"/>
    </row>
    <row r="8" spans="1:8" x14ac:dyDescent="0.15">
      <c r="A8" s="148"/>
      <c r="B8" s="149"/>
      <c r="C8" s="150"/>
      <c r="D8" s="151">
        <v>48615</v>
      </c>
      <c r="E8" s="152"/>
      <c r="F8" s="153">
        <v>27280</v>
      </c>
      <c r="G8" s="154"/>
      <c r="H8" s="155"/>
    </row>
    <row r="9" spans="1:8" x14ac:dyDescent="0.15">
      <c r="A9" s="136" t="s">
        <v>527</v>
      </c>
      <c r="B9" s="141"/>
      <c r="C9" s="142"/>
      <c r="D9" s="143">
        <v>30758</v>
      </c>
      <c r="E9" s="144"/>
      <c r="F9" s="145">
        <v>49174</v>
      </c>
      <c r="G9" s="146"/>
      <c r="H9" s="147"/>
    </row>
    <row r="10" spans="1:8" x14ac:dyDescent="0.15">
      <c r="A10" s="148"/>
      <c r="B10" s="149"/>
      <c r="C10" s="150"/>
      <c r="D10" s="151">
        <v>19950</v>
      </c>
      <c r="E10" s="152"/>
      <c r="F10" s="153">
        <v>29896</v>
      </c>
      <c r="G10" s="154"/>
      <c r="H10" s="155"/>
    </row>
    <row r="11" spans="1:8" x14ac:dyDescent="0.15">
      <c r="A11" s="136" t="s">
        <v>528</v>
      </c>
      <c r="B11" s="141"/>
      <c r="C11" s="142"/>
      <c r="D11" s="143">
        <v>26174</v>
      </c>
      <c r="E11" s="144"/>
      <c r="F11" s="145">
        <v>50636</v>
      </c>
      <c r="G11" s="146"/>
      <c r="H11" s="147"/>
    </row>
    <row r="12" spans="1:8" x14ac:dyDescent="0.15">
      <c r="A12" s="148"/>
      <c r="B12" s="149"/>
      <c r="C12" s="156"/>
      <c r="D12" s="151">
        <v>19030</v>
      </c>
      <c r="E12" s="152"/>
      <c r="F12" s="153">
        <v>31778</v>
      </c>
      <c r="G12" s="154"/>
      <c r="H12" s="155"/>
    </row>
    <row r="13" spans="1:8" x14ac:dyDescent="0.15">
      <c r="A13" s="136"/>
      <c r="B13" s="141"/>
      <c r="C13" s="157"/>
      <c r="D13" s="158">
        <v>40158</v>
      </c>
      <c r="E13" s="159"/>
      <c r="F13" s="160">
        <v>45966</v>
      </c>
      <c r="G13" s="161"/>
      <c r="H13" s="147"/>
    </row>
    <row r="14" spans="1:8" x14ac:dyDescent="0.15">
      <c r="A14" s="148"/>
      <c r="B14" s="149"/>
      <c r="C14" s="150"/>
      <c r="D14" s="151">
        <v>29256</v>
      </c>
      <c r="E14" s="152"/>
      <c r="F14" s="153">
        <v>27591</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8.1199999999999992</v>
      </c>
      <c r="C19" s="162">
        <f>ROUND(VALUE(SUBSTITUTE(実質収支比率等に係る経年分析!G$48,"▲","-")),2)</f>
        <v>12.23</v>
      </c>
      <c r="D19" s="162">
        <f>ROUND(VALUE(SUBSTITUTE(実質収支比率等に係る経年分析!H$48,"▲","-")),2)</f>
        <v>12.6</v>
      </c>
      <c r="E19" s="162">
        <f>ROUND(VALUE(SUBSTITUTE(実質収支比率等に係る経年分析!I$48,"▲","-")),2)</f>
        <v>9.6199999999999992</v>
      </c>
      <c r="F19" s="162">
        <f>ROUND(VALUE(SUBSTITUTE(実質収支比率等に係る経年分析!J$48,"▲","-")),2)</f>
        <v>9.39</v>
      </c>
    </row>
    <row r="20" spans="1:11" x14ac:dyDescent="0.15">
      <c r="A20" s="162" t="s">
        <v>53</v>
      </c>
      <c r="B20" s="162">
        <f>ROUND(VALUE(SUBSTITUTE(実質収支比率等に係る経年分析!F$47,"▲","-")),2)</f>
        <v>11.87</v>
      </c>
      <c r="C20" s="162">
        <f>ROUND(VALUE(SUBSTITUTE(実質収支比率等に係る経年分析!G$47,"▲","-")),2)</f>
        <v>17.350000000000001</v>
      </c>
      <c r="D20" s="162">
        <f>ROUND(VALUE(SUBSTITUTE(実質収支比率等に係る経年分析!H$47,"▲","-")),2)</f>
        <v>15.8</v>
      </c>
      <c r="E20" s="162">
        <f>ROUND(VALUE(SUBSTITUTE(実質収支比率等に係る経年分析!I$47,"▲","-")),2)</f>
        <v>14.27</v>
      </c>
      <c r="F20" s="162">
        <f>ROUND(VALUE(SUBSTITUTE(実質収支比率等に係る経年分析!J$47,"▲","-")),2)</f>
        <v>10.88</v>
      </c>
    </row>
    <row r="21" spans="1:11" x14ac:dyDescent="0.15">
      <c r="A21" s="162" t="s">
        <v>54</v>
      </c>
      <c r="B21" s="162">
        <f>IF(ISNUMBER(VALUE(SUBSTITUTE(実質収支比率等に係る経年分析!F$49,"▲","-"))),ROUND(VALUE(SUBSTITUTE(実質収支比率等に係る経年分析!F$49,"▲","-")),2),NA())</f>
        <v>-0.32</v>
      </c>
      <c r="C21" s="162">
        <f>IF(ISNUMBER(VALUE(SUBSTITUTE(実質収支比率等に係る経年分析!G$49,"▲","-"))),ROUND(VALUE(SUBSTITUTE(実質収支比率等に係る経年分析!G$49,"▲","-")),2),NA())</f>
        <v>10.58</v>
      </c>
      <c r="D21" s="162">
        <f>IF(ISNUMBER(VALUE(SUBSTITUTE(実質収支比率等に係る経年分析!H$49,"▲","-"))),ROUND(VALUE(SUBSTITUTE(実質収支比率等に係る経年分析!H$49,"▲","-")),2),NA())</f>
        <v>-1.68</v>
      </c>
      <c r="E21" s="162">
        <f>IF(ISNUMBER(VALUE(SUBSTITUTE(実質収支比率等に係る経年分析!I$49,"▲","-"))),ROUND(VALUE(SUBSTITUTE(実質収支比率等に係る経年分析!I$49,"▲","-")),2),NA())</f>
        <v>-3.94</v>
      </c>
      <c r="F21" s="162">
        <f>IF(ISNUMBER(VALUE(SUBSTITUTE(実質収支比率等に係る経年分析!J$49,"▲","-"))),ROUND(VALUE(SUBSTITUTE(実質収支比率等に係る経年分析!J$49,"▲","-")),2),NA())</f>
        <v>-3.04</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0.16</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0.08</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0.08</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0.13</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0.06</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後期高齢者医療特別会計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0.03</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0.03</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0.05</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0.03</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0.03</v>
      </c>
    </row>
    <row r="30" spans="1:11" x14ac:dyDescent="0.15">
      <c r="A30" s="163" t="str">
        <f>IF(連結実質赤字比率に係る赤字・黒字の構成分析!C$40="",NA(),連結実質赤字比率に係る赤字・黒字の構成分析!C$40)</f>
        <v>国民健康保険特別会計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1.81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0.25</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0.03</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0.04</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0.04</v>
      </c>
    </row>
    <row r="31" spans="1:11" x14ac:dyDescent="0.15">
      <c r="A31" s="163" t="str">
        <f>IF(連結実質赤字比率に係る赤字・黒字の構成分析!C$39="",NA(),連結実質赤字比率に係る赤字・黒字の構成分析!C$39)</f>
        <v>介護保険特別会計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0.8</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1.21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0.77</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0.77</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0.44</v>
      </c>
    </row>
    <row r="32" spans="1:11" x14ac:dyDescent="0.15">
      <c r="A32" s="163" t="str">
        <f>IF(連結実質赤字比率に係る赤字・黒字の構成分析!C$38="",NA(),連結実質赤字比率に係る赤字・黒字の構成分析!C$38)</f>
        <v>草加都市計画新田駅西口土地区画整理事業特別会計（一般会計等）</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0.41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0.36</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0.76</v>
      </c>
    </row>
    <row r="33" spans="1:16" x14ac:dyDescent="0.15">
      <c r="A33" s="163" t="str">
        <f>IF(連結実質赤字比率に係る赤字・黒字の構成分析!C$37="",NA(),連結実質赤字比率に係る赤字・黒字の構成分析!C$37)</f>
        <v>草加市立病院事業会計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4.32</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7.06</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7.74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5.1100000000000003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1.91</v>
      </c>
    </row>
    <row r="34" spans="1:16" x14ac:dyDescent="0.15">
      <c r="A34" s="163" t="str">
        <f>IF(連結実質赤字比率に係る赤字・黒字の構成分析!C$36="",NA(),連結実質赤字比率に係る赤字・黒字の構成分析!C$36)</f>
        <v>草加市公共下水道事業会計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0.67</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1.63</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3.36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4.08</v>
      </c>
    </row>
    <row r="35" spans="1:16" x14ac:dyDescent="0.15">
      <c r="A35" s="163" t="str">
        <f>IF(連結実質赤字比率に係る赤字・黒字の構成分析!C$35="",NA(),連結実質赤字比率に係る赤字・黒字の構成分析!C$35)</f>
        <v>草加市水道事業会計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10.4</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9.5399999999999991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10.57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10.71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8.25</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7.76</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11.79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12.26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9.2200000000000006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8.59</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6794</v>
      </c>
      <c r="E42" s="164"/>
      <c r="F42" s="164"/>
      <c r="G42" s="164">
        <f>'実質公債費比率（分子）の構造'!L$52</f>
        <v>6858</v>
      </c>
      <c r="H42" s="164"/>
      <c r="I42" s="164"/>
      <c r="J42" s="164">
        <f>'実質公債費比率（分子）の構造'!M$52</f>
        <v>6779</v>
      </c>
      <c r="K42" s="164"/>
      <c r="L42" s="164"/>
      <c r="M42" s="164">
        <f>'実質公債費比率（分子）の構造'!N$52</f>
        <v>6655</v>
      </c>
      <c r="N42" s="164"/>
      <c r="O42" s="164"/>
      <c r="P42" s="164">
        <f>'実質公債費比率（分子）の構造'!O$52</f>
        <v>6481</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30</v>
      </c>
      <c r="C44" s="164"/>
      <c r="D44" s="164"/>
      <c r="E44" s="164">
        <f>'実質公債費比率（分子）の構造'!L$50</f>
        <v>60</v>
      </c>
      <c r="F44" s="164"/>
      <c r="G44" s="164"/>
      <c r="H44" s="164">
        <f>'実質公債費比率（分子）の構造'!M$50</f>
        <v>57</v>
      </c>
      <c r="I44" s="164"/>
      <c r="J44" s="164"/>
      <c r="K44" s="164">
        <f>'実質公債費比率（分子）の構造'!N$50</f>
        <v>53</v>
      </c>
      <c r="L44" s="164"/>
      <c r="M44" s="164"/>
      <c r="N44" s="164">
        <f>'実質公債費比率（分子）の構造'!O$50</f>
        <v>34</v>
      </c>
      <c r="O44" s="164"/>
      <c r="P44" s="164"/>
    </row>
    <row r="45" spans="1:16" x14ac:dyDescent="0.15">
      <c r="A45" s="164" t="s">
        <v>63</v>
      </c>
      <c r="B45" s="164">
        <f>'実質公債費比率（分子）の構造'!K$49</f>
        <v>255</v>
      </c>
      <c r="C45" s="164"/>
      <c r="D45" s="164"/>
      <c r="E45" s="164">
        <f>'実質公債費比率（分子）の構造'!L$49</f>
        <v>308</v>
      </c>
      <c r="F45" s="164"/>
      <c r="G45" s="164"/>
      <c r="H45" s="164">
        <f>'実質公債費比率（分子）の構造'!M$49</f>
        <v>327</v>
      </c>
      <c r="I45" s="164"/>
      <c r="J45" s="164"/>
      <c r="K45" s="164">
        <f>'実質公債費比率（分子）の構造'!N$49</f>
        <v>397</v>
      </c>
      <c r="L45" s="164"/>
      <c r="M45" s="164"/>
      <c r="N45" s="164">
        <f>'実質公債費比率（分子）の構造'!O$49</f>
        <v>387</v>
      </c>
      <c r="O45" s="164"/>
      <c r="P45" s="164"/>
    </row>
    <row r="46" spans="1:16" x14ac:dyDescent="0.15">
      <c r="A46" s="164" t="s">
        <v>64</v>
      </c>
      <c r="B46" s="164">
        <f>'実質公債費比率（分子）の構造'!K$48</f>
        <v>2162</v>
      </c>
      <c r="C46" s="164"/>
      <c r="D46" s="164"/>
      <c r="E46" s="164">
        <f>'実質公債費比率（分子）の構造'!L$48</f>
        <v>2088</v>
      </c>
      <c r="F46" s="164"/>
      <c r="G46" s="164"/>
      <c r="H46" s="164">
        <f>'実質公債費比率（分子）の構造'!M$48</f>
        <v>1924</v>
      </c>
      <c r="I46" s="164"/>
      <c r="J46" s="164"/>
      <c r="K46" s="164">
        <f>'実質公債費比率（分子）の構造'!N$48</f>
        <v>1759</v>
      </c>
      <c r="L46" s="164"/>
      <c r="M46" s="164"/>
      <c r="N46" s="164">
        <f>'実質公債費比率（分子）の構造'!O$48</f>
        <v>1714</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5778</v>
      </c>
      <c r="C49" s="164"/>
      <c r="D49" s="164"/>
      <c r="E49" s="164">
        <f>'実質公債費比率（分子）の構造'!L$45</f>
        <v>6195</v>
      </c>
      <c r="F49" s="164"/>
      <c r="G49" s="164"/>
      <c r="H49" s="164">
        <f>'実質公債費比率（分子）の構造'!M$45</f>
        <v>6587</v>
      </c>
      <c r="I49" s="164"/>
      <c r="J49" s="164"/>
      <c r="K49" s="164">
        <f>'実質公債費比率（分子）の構造'!N$45</f>
        <v>6824</v>
      </c>
      <c r="L49" s="164"/>
      <c r="M49" s="164"/>
      <c r="N49" s="164">
        <f>'実質公債費比率（分子）の構造'!O$45</f>
        <v>6843</v>
      </c>
      <c r="O49" s="164"/>
      <c r="P49" s="164"/>
    </row>
    <row r="50" spans="1:16" x14ac:dyDescent="0.15">
      <c r="A50" s="164" t="s">
        <v>67</v>
      </c>
      <c r="B50" s="164" t="e">
        <f>NA()</f>
        <v>#N/A</v>
      </c>
      <c r="C50" s="164">
        <f>IF(ISNUMBER('実質公債費比率（分子）の構造'!K$53),'実質公債費比率（分子）の構造'!K$53,NA())</f>
        <v>1431</v>
      </c>
      <c r="D50" s="164" t="e">
        <f>NA()</f>
        <v>#N/A</v>
      </c>
      <c r="E50" s="164" t="e">
        <f>NA()</f>
        <v>#N/A</v>
      </c>
      <c r="F50" s="164">
        <f>IF(ISNUMBER('実質公債費比率（分子）の構造'!L$53),'実質公債費比率（分子）の構造'!L$53,NA())</f>
        <v>1793</v>
      </c>
      <c r="G50" s="164" t="e">
        <f>NA()</f>
        <v>#N/A</v>
      </c>
      <c r="H50" s="164" t="e">
        <f>NA()</f>
        <v>#N/A</v>
      </c>
      <c r="I50" s="164">
        <f>IF(ISNUMBER('実質公債費比率（分子）の構造'!M$53),'実質公債費比率（分子）の構造'!M$53,NA())</f>
        <v>2116</v>
      </c>
      <c r="J50" s="164" t="e">
        <f>NA()</f>
        <v>#N/A</v>
      </c>
      <c r="K50" s="164" t="e">
        <f>NA()</f>
        <v>#N/A</v>
      </c>
      <c r="L50" s="164">
        <f>IF(ISNUMBER('実質公債費比率（分子）の構造'!N$53),'実質公債費比率（分子）の構造'!N$53,NA())</f>
        <v>2378</v>
      </c>
      <c r="M50" s="164" t="e">
        <f>NA()</f>
        <v>#N/A</v>
      </c>
      <c r="N50" s="164" t="e">
        <f>NA()</f>
        <v>#N/A</v>
      </c>
      <c r="O50" s="164">
        <f>IF(ISNUMBER('実質公債費比率（分子）の構造'!O$53),'実質公債費比率（分子）の構造'!O$53,NA())</f>
        <v>2497</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61849</v>
      </c>
      <c r="E56" s="163"/>
      <c r="F56" s="163"/>
      <c r="G56" s="163">
        <f>'将来負担比率（分子）の構造'!J$52</f>
        <v>62097</v>
      </c>
      <c r="H56" s="163"/>
      <c r="I56" s="163"/>
      <c r="J56" s="163">
        <f>'将来負担比率（分子）の構造'!K$52</f>
        <v>60085</v>
      </c>
      <c r="K56" s="163"/>
      <c r="L56" s="163"/>
      <c r="M56" s="163">
        <f>'将来負担比率（分子）の構造'!L$52</f>
        <v>57128</v>
      </c>
      <c r="N56" s="163"/>
      <c r="O56" s="163"/>
      <c r="P56" s="163">
        <f>'将来負担比率（分子）の構造'!M$52</f>
        <v>53542</v>
      </c>
    </row>
    <row r="57" spans="1:16" x14ac:dyDescent="0.15">
      <c r="A57" s="163" t="s">
        <v>42</v>
      </c>
      <c r="B57" s="163"/>
      <c r="C57" s="163"/>
      <c r="D57" s="163">
        <f>'将来負担比率（分子）の構造'!I$51</f>
        <v>12294</v>
      </c>
      <c r="E57" s="163"/>
      <c r="F57" s="163"/>
      <c r="G57" s="163">
        <f>'将来負担比率（分子）の構造'!J$51</f>
        <v>11008</v>
      </c>
      <c r="H57" s="163"/>
      <c r="I57" s="163"/>
      <c r="J57" s="163">
        <f>'将来負担比率（分子）の構造'!K$51</f>
        <v>9705</v>
      </c>
      <c r="K57" s="163"/>
      <c r="L57" s="163"/>
      <c r="M57" s="163">
        <f>'将来負担比率（分子）の構造'!L$51</f>
        <v>9955</v>
      </c>
      <c r="N57" s="163"/>
      <c r="O57" s="163"/>
      <c r="P57" s="163">
        <f>'将来負担比率（分子）の構造'!M$51</f>
        <v>10520</v>
      </c>
    </row>
    <row r="58" spans="1:16" x14ac:dyDescent="0.15">
      <c r="A58" s="163" t="s">
        <v>41</v>
      </c>
      <c r="B58" s="163"/>
      <c r="C58" s="163"/>
      <c r="D58" s="163">
        <f>'将来負担比率（分子）の構造'!I$50</f>
        <v>14946</v>
      </c>
      <c r="E58" s="163"/>
      <c r="F58" s="163"/>
      <c r="G58" s="163">
        <f>'将来負担比率（分子）の構造'!J$50</f>
        <v>16501</v>
      </c>
      <c r="H58" s="163"/>
      <c r="I58" s="163"/>
      <c r="J58" s="163">
        <f>'将来負担比率（分子）の構造'!K$50</f>
        <v>13216</v>
      </c>
      <c r="K58" s="163"/>
      <c r="L58" s="163"/>
      <c r="M58" s="163">
        <f>'将来負担比率（分子）の構造'!L$50</f>
        <v>12582</v>
      </c>
      <c r="N58" s="163"/>
      <c r="O58" s="163"/>
      <c r="P58" s="163">
        <f>'将来負担比率（分子）の構造'!M$50</f>
        <v>9216</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0</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4219</v>
      </c>
      <c r="C62" s="163"/>
      <c r="D62" s="163"/>
      <c r="E62" s="163">
        <f>'将来負担比率（分子）の構造'!J$45</f>
        <v>3664</v>
      </c>
      <c r="F62" s="163"/>
      <c r="G62" s="163"/>
      <c r="H62" s="163">
        <f>'将来負担比率（分子）の構造'!K$45</f>
        <v>3455</v>
      </c>
      <c r="I62" s="163"/>
      <c r="J62" s="163"/>
      <c r="K62" s="163">
        <f>'将来負担比率（分子）の構造'!L$45</f>
        <v>3332</v>
      </c>
      <c r="L62" s="163"/>
      <c r="M62" s="163"/>
      <c r="N62" s="163">
        <f>'将来負担比率（分子）の構造'!M$45</f>
        <v>2918</v>
      </c>
      <c r="O62" s="163"/>
      <c r="P62" s="163"/>
    </row>
    <row r="63" spans="1:16" x14ac:dyDescent="0.15">
      <c r="A63" s="163" t="s">
        <v>34</v>
      </c>
      <c r="B63" s="163">
        <f>'将来負担比率（分子）の構造'!I$44</f>
        <v>1963</v>
      </c>
      <c r="C63" s="163"/>
      <c r="D63" s="163"/>
      <c r="E63" s="163">
        <f>'将来負担比率（分子）の構造'!J$44</f>
        <v>2130</v>
      </c>
      <c r="F63" s="163"/>
      <c r="G63" s="163"/>
      <c r="H63" s="163">
        <f>'将来負担比率（分子）の構造'!K$44</f>
        <v>2073</v>
      </c>
      <c r="I63" s="163"/>
      <c r="J63" s="163"/>
      <c r="K63" s="163">
        <f>'将来負担比率（分子）の構造'!L$44</f>
        <v>1960</v>
      </c>
      <c r="L63" s="163"/>
      <c r="M63" s="163"/>
      <c r="N63" s="163">
        <f>'将来負担比率（分子）の構造'!M$44</f>
        <v>1714</v>
      </c>
      <c r="O63" s="163"/>
      <c r="P63" s="163"/>
    </row>
    <row r="64" spans="1:16" x14ac:dyDescent="0.15">
      <c r="A64" s="163" t="s">
        <v>33</v>
      </c>
      <c r="B64" s="163">
        <f>'将来負担比率（分子）の構造'!I$43</f>
        <v>22504</v>
      </c>
      <c r="C64" s="163"/>
      <c r="D64" s="163"/>
      <c r="E64" s="163">
        <f>'将来負担比率（分子）の構造'!J$43</f>
        <v>18300</v>
      </c>
      <c r="F64" s="163"/>
      <c r="G64" s="163"/>
      <c r="H64" s="163">
        <f>'将来負担比率（分子）の構造'!K$43</f>
        <v>14817</v>
      </c>
      <c r="I64" s="163"/>
      <c r="J64" s="163"/>
      <c r="K64" s="163">
        <f>'将来負担比率（分子）の構造'!L$43</f>
        <v>13347</v>
      </c>
      <c r="L64" s="163"/>
      <c r="M64" s="163"/>
      <c r="N64" s="163">
        <f>'将来負担比率（分子）の構造'!M$43</f>
        <v>11981</v>
      </c>
      <c r="O64" s="163"/>
      <c r="P64" s="163"/>
    </row>
    <row r="65" spans="1:16" x14ac:dyDescent="0.15">
      <c r="A65" s="163" t="s">
        <v>32</v>
      </c>
      <c r="B65" s="163">
        <f>'将来負担比率（分子）の構造'!I$42</f>
        <v>2197</v>
      </c>
      <c r="C65" s="163"/>
      <c r="D65" s="163"/>
      <c r="E65" s="163">
        <f>'将来負担比率（分子）の構造'!J$42</f>
        <v>2625</v>
      </c>
      <c r="F65" s="163"/>
      <c r="G65" s="163"/>
      <c r="H65" s="163">
        <f>'将来負担比率（分子）の構造'!K$42</f>
        <v>3112</v>
      </c>
      <c r="I65" s="163"/>
      <c r="J65" s="163"/>
      <c r="K65" s="163">
        <f>'将来負担比率（分子）の構造'!L$42</f>
        <v>3289</v>
      </c>
      <c r="L65" s="163"/>
      <c r="M65" s="163"/>
      <c r="N65" s="163">
        <f>'将来負担比率（分子）の構造'!M$42</f>
        <v>3441</v>
      </c>
      <c r="O65" s="163"/>
      <c r="P65" s="163"/>
    </row>
    <row r="66" spans="1:16" x14ac:dyDescent="0.15">
      <c r="A66" s="163" t="s">
        <v>31</v>
      </c>
      <c r="B66" s="163">
        <f>'将来負担比率（分子）の構造'!I$41</f>
        <v>63218</v>
      </c>
      <c r="C66" s="163"/>
      <c r="D66" s="163"/>
      <c r="E66" s="163">
        <f>'将来負担比率（分子）の構造'!J$41</f>
        <v>66978</v>
      </c>
      <c r="F66" s="163"/>
      <c r="G66" s="163"/>
      <c r="H66" s="163">
        <f>'将来負担比率（分子）の構造'!K$41</f>
        <v>70667</v>
      </c>
      <c r="I66" s="163"/>
      <c r="J66" s="163"/>
      <c r="K66" s="163">
        <f>'将来負担比率（分子）の構造'!L$41</f>
        <v>69006</v>
      </c>
      <c r="L66" s="163"/>
      <c r="M66" s="163"/>
      <c r="N66" s="163">
        <f>'将来負担比率（分子）の構造'!M$41</f>
        <v>66514</v>
      </c>
      <c r="O66" s="163"/>
      <c r="P66" s="163"/>
    </row>
    <row r="67" spans="1:16" x14ac:dyDescent="0.15">
      <c r="A67" s="163" t="s">
        <v>71</v>
      </c>
      <c r="B67" s="163" t="e">
        <f>NA()</f>
        <v>#N/A</v>
      </c>
      <c r="C67" s="163">
        <f>IF(ISNUMBER('将来負担比率（分子）の構造'!I$53), IF('将来負担比率（分子）の構造'!I$53 &lt; 0, 0, '将来負担比率（分子）の構造'!I$53), NA())</f>
        <v>5012</v>
      </c>
      <c r="D67" s="163" t="e">
        <f>NA()</f>
        <v>#N/A</v>
      </c>
      <c r="E67" s="163" t="e">
        <f>NA()</f>
        <v>#N/A</v>
      </c>
      <c r="F67" s="163">
        <f>IF(ISNUMBER('将来負担比率（分子）の構造'!J$53), IF('将来負担比率（分子）の構造'!J$53 &lt; 0, 0, '将来負担比率（分子）の構造'!J$53), NA())</f>
        <v>4091</v>
      </c>
      <c r="G67" s="163" t="e">
        <f>NA()</f>
        <v>#N/A</v>
      </c>
      <c r="H67" s="163" t="e">
        <f>NA()</f>
        <v>#N/A</v>
      </c>
      <c r="I67" s="163">
        <f>IF(ISNUMBER('将来負担比率（分子）の構造'!K$53), IF('将来負担比率（分子）の構造'!K$53 &lt; 0, 0, '将来負担比率（分子）の構造'!K$53), NA())</f>
        <v>11118</v>
      </c>
      <c r="J67" s="163" t="e">
        <f>NA()</f>
        <v>#N/A</v>
      </c>
      <c r="K67" s="163" t="e">
        <f>NA()</f>
        <v>#N/A</v>
      </c>
      <c r="L67" s="163">
        <f>IF(ISNUMBER('将来負担比率（分子）の構造'!L$53), IF('将来負担比率（分子）の構造'!L$53 &lt; 0, 0, '将来負担比率（分子）の構造'!L$53), NA())</f>
        <v>11269</v>
      </c>
      <c r="M67" s="163" t="e">
        <f>NA()</f>
        <v>#N/A</v>
      </c>
      <c r="N67" s="163" t="e">
        <f>NA()</f>
        <v>#N/A</v>
      </c>
      <c r="O67" s="163">
        <f>IF(ISNUMBER('将来負担比率（分子）の構造'!M$53), IF('将来負担比率（分子）の構造'!M$53 &lt; 0, 0, '将来負担比率（分子）の構造'!M$53), NA())</f>
        <v>13291</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7416</v>
      </c>
      <c r="C72" s="167">
        <f>基金残高に係る経年分析!G55</f>
        <v>6837</v>
      </c>
      <c r="D72" s="167">
        <f>基金残高に係る経年分析!H55</f>
        <v>5342</v>
      </c>
    </row>
    <row r="73" spans="1:16" x14ac:dyDescent="0.15">
      <c r="A73" s="166" t="s">
        <v>74</v>
      </c>
      <c r="B73" s="167" t="str">
        <f>基金残高に係る経年分析!F56</f>
        <v>-</v>
      </c>
      <c r="C73" s="167" t="str">
        <f>基金残高に係る経年分析!G56</f>
        <v>-</v>
      </c>
      <c r="D73" s="167" t="str">
        <f>基金残高に係る経年分析!H56</f>
        <v>-</v>
      </c>
    </row>
    <row r="74" spans="1:16" x14ac:dyDescent="0.15">
      <c r="A74" s="166" t="s">
        <v>75</v>
      </c>
      <c r="B74" s="167">
        <f>基金残高に係る経年分析!F57</f>
        <v>2296</v>
      </c>
      <c r="C74" s="167">
        <f>基金残高に係る経年分析!G57</f>
        <v>2652</v>
      </c>
      <c r="D74" s="167">
        <f>基金残高に係る経年分析!H57</f>
        <v>1173</v>
      </c>
    </row>
  </sheetData>
  <sheetProtection algorithmName="SHA-512" hashValue="E3cYTwsvkGhiy+LBPbQ7EQeLM8PB9wBz7z8R5zZuGsRbuhyUdSd4CfYr9+wV/9ARMnv7Vl0uUosFRZGY2cj/Bw==" saltValue="4219wufyD1fSe5V/JJkKj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39509664</v>
      </c>
      <c r="S5" s="677"/>
      <c r="T5" s="677"/>
      <c r="U5" s="677"/>
      <c r="V5" s="677"/>
      <c r="W5" s="677"/>
      <c r="X5" s="677"/>
      <c r="Y5" s="702"/>
      <c r="Z5" s="715">
        <v>40.799999999999997</v>
      </c>
      <c r="AA5" s="715"/>
      <c r="AB5" s="715"/>
      <c r="AC5" s="715"/>
      <c r="AD5" s="716">
        <v>36666899</v>
      </c>
      <c r="AE5" s="716"/>
      <c r="AF5" s="716"/>
      <c r="AG5" s="716"/>
      <c r="AH5" s="716"/>
      <c r="AI5" s="716"/>
      <c r="AJ5" s="716"/>
      <c r="AK5" s="716"/>
      <c r="AL5" s="703">
        <v>72.7</v>
      </c>
      <c r="AM5" s="685"/>
      <c r="AN5" s="685"/>
      <c r="AO5" s="704"/>
      <c r="AP5" s="679" t="s">
        <v>216</v>
      </c>
      <c r="AQ5" s="680"/>
      <c r="AR5" s="680"/>
      <c r="AS5" s="680"/>
      <c r="AT5" s="680"/>
      <c r="AU5" s="680"/>
      <c r="AV5" s="680"/>
      <c r="AW5" s="680"/>
      <c r="AX5" s="680"/>
      <c r="AY5" s="680"/>
      <c r="AZ5" s="680"/>
      <c r="BA5" s="680"/>
      <c r="BB5" s="680"/>
      <c r="BC5" s="680"/>
      <c r="BD5" s="680"/>
      <c r="BE5" s="680"/>
      <c r="BF5" s="681"/>
      <c r="BG5" s="621">
        <v>36666899</v>
      </c>
      <c r="BH5" s="622"/>
      <c r="BI5" s="622"/>
      <c r="BJ5" s="622"/>
      <c r="BK5" s="622"/>
      <c r="BL5" s="622"/>
      <c r="BM5" s="622"/>
      <c r="BN5" s="623"/>
      <c r="BO5" s="659">
        <v>92.8</v>
      </c>
      <c r="BP5" s="659"/>
      <c r="BQ5" s="659"/>
      <c r="BR5" s="659"/>
      <c r="BS5" s="660">
        <v>527148</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441341</v>
      </c>
      <c r="S6" s="622"/>
      <c r="T6" s="622"/>
      <c r="U6" s="622"/>
      <c r="V6" s="622"/>
      <c r="W6" s="622"/>
      <c r="X6" s="622"/>
      <c r="Y6" s="623"/>
      <c r="Z6" s="659">
        <v>0.5</v>
      </c>
      <c r="AA6" s="659"/>
      <c r="AB6" s="659"/>
      <c r="AC6" s="659"/>
      <c r="AD6" s="660">
        <v>441341</v>
      </c>
      <c r="AE6" s="660"/>
      <c r="AF6" s="660"/>
      <c r="AG6" s="660"/>
      <c r="AH6" s="660"/>
      <c r="AI6" s="660"/>
      <c r="AJ6" s="660"/>
      <c r="AK6" s="660"/>
      <c r="AL6" s="624">
        <v>0.9</v>
      </c>
      <c r="AM6" s="625"/>
      <c r="AN6" s="625"/>
      <c r="AO6" s="661"/>
      <c r="AP6" s="618" t="s">
        <v>221</v>
      </c>
      <c r="AQ6" s="619"/>
      <c r="AR6" s="619"/>
      <c r="AS6" s="619"/>
      <c r="AT6" s="619"/>
      <c r="AU6" s="619"/>
      <c r="AV6" s="619"/>
      <c r="AW6" s="619"/>
      <c r="AX6" s="619"/>
      <c r="AY6" s="619"/>
      <c r="AZ6" s="619"/>
      <c r="BA6" s="619"/>
      <c r="BB6" s="619"/>
      <c r="BC6" s="619"/>
      <c r="BD6" s="619"/>
      <c r="BE6" s="619"/>
      <c r="BF6" s="620"/>
      <c r="BG6" s="621">
        <v>36666899</v>
      </c>
      <c r="BH6" s="622"/>
      <c r="BI6" s="622"/>
      <c r="BJ6" s="622"/>
      <c r="BK6" s="622"/>
      <c r="BL6" s="622"/>
      <c r="BM6" s="622"/>
      <c r="BN6" s="623"/>
      <c r="BO6" s="659">
        <v>92.8</v>
      </c>
      <c r="BP6" s="659"/>
      <c r="BQ6" s="659"/>
      <c r="BR6" s="659"/>
      <c r="BS6" s="660">
        <v>527148</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379886</v>
      </c>
      <c r="CS6" s="622"/>
      <c r="CT6" s="622"/>
      <c r="CU6" s="622"/>
      <c r="CV6" s="622"/>
      <c r="CW6" s="622"/>
      <c r="CX6" s="622"/>
      <c r="CY6" s="623"/>
      <c r="CZ6" s="703">
        <v>0.4</v>
      </c>
      <c r="DA6" s="685"/>
      <c r="DB6" s="685"/>
      <c r="DC6" s="705"/>
      <c r="DD6" s="627" t="s">
        <v>122</v>
      </c>
      <c r="DE6" s="622"/>
      <c r="DF6" s="622"/>
      <c r="DG6" s="622"/>
      <c r="DH6" s="622"/>
      <c r="DI6" s="622"/>
      <c r="DJ6" s="622"/>
      <c r="DK6" s="622"/>
      <c r="DL6" s="622"/>
      <c r="DM6" s="622"/>
      <c r="DN6" s="622"/>
      <c r="DO6" s="622"/>
      <c r="DP6" s="623"/>
      <c r="DQ6" s="627">
        <v>379886</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18712</v>
      </c>
      <c r="S7" s="622"/>
      <c r="T7" s="622"/>
      <c r="U7" s="622"/>
      <c r="V7" s="622"/>
      <c r="W7" s="622"/>
      <c r="X7" s="622"/>
      <c r="Y7" s="623"/>
      <c r="Z7" s="659">
        <v>0</v>
      </c>
      <c r="AA7" s="659"/>
      <c r="AB7" s="659"/>
      <c r="AC7" s="659"/>
      <c r="AD7" s="660">
        <v>18712</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18897612</v>
      </c>
      <c r="BH7" s="622"/>
      <c r="BI7" s="622"/>
      <c r="BJ7" s="622"/>
      <c r="BK7" s="622"/>
      <c r="BL7" s="622"/>
      <c r="BM7" s="622"/>
      <c r="BN7" s="623"/>
      <c r="BO7" s="659">
        <v>47.8</v>
      </c>
      <c r="BP7" s="659"/>
      <c r="BQ7" s="659"/>
      <c r="BR7" s="659"/>
      <c r="BS7" s="660">
        <v>527148</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9449729</v>
      </c>
      <c r="CS7" s="622"/>
      <c r="CT7" s="622"/>
      <c r="CU7" s="622"/>
      <c r="CV7" s="622"/>
      <c r="CW7" s="622"/>
      <c r="CX7" s="622"/>
      <c r="CY7" s="623"/>
      <c r="CZ7" s="659">
        <v>10.3</v>
      </c>
      <c r="DA7" s="659"/>
      <c r="DB7" s="659"/>
      <c r="DC7" s="659"/>
      <c r="DD7" s="627">
        <v>587609</v>
      </c>
      <c r="DE7" s="622"/>
      <c r="DF7" s="622"/>
      <c r="DG7" s="622"/>
      <c r="DH7" s="622"/>
      <c r="DI7" s="622"/>
      <c r="DJ7" s="622"/>
      <c r="DK7" s="622"/>
      <c r="DL7" s="622"/>
      <c r="DM7" s="622"/>
      <c r="DN7" s="622"/>
      <c r="DO7" s="622"/>
      <c r="DP7" s="623"/>
      <c r="DQ7" s="627">
        <v>7745338</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357436</v>
      </c>
      <c r="S8" s="622"/>
      <c r="T8" s="622"/>
      <c r="U8" s="622"/>
      <c r="V8" s="622"/>
      <c r="W8" s="622"/>
      <c r="X8" s="622"/>
      <c r="Y8" s="623"/>
      <c r="Z8" s="659">
        <v>0.4</v>
      </c>
      <c r="AA8" s="659"/>
      <c r="AB8" s="659"/>
      <c r="AC8" s="659"/>
      <c r="AD8" s="660">
        <v>357436</v>
      </c>
      <c r="AE8" s="660"/>
      <c r="AF8" s="660"/>
      <c r="AG8" s="660"/>
      <c r="AH8" s="660"/>
      <c r="AI8" s="660"/>
      <c r="AJ8" s="660"/>
      <c r="AK8" s="660"/>
      <c r="AL8" s="624">
        <v>0.7</v>
      </c>
      <c r="AM8" s="625"/>
      <c r="AN8" s="625"/>
      <c r="AO8" s="661"/>
      <c r="AP8" s="618" t="s">
        <v>227</v>
      </c>
      <c r="AQ8" s="619"/>
      <c r="AR8" s="619"/>
      <c r="AS8" s="619"/>
      <c r="AT8" s="619"/>
      <c r="AU8" s="619"/>
      <c r="AV8" s="619"/>
      <c r="AW8" s="619"/>
      <c r="AX8" s="619"/>
      <c r="AY8" s="619"/>
      <c r="AZ8" s="619"/>
      <c r="BA8" s="619"/>
      <c r="BB8" s="619"/>
      <c r="BC8" s="619"/>
      <c r="BD8" s="619"/>
      <c r="BE8" s="619"/>
      <c r="BF8" s="620"/>
      <c r="BG8" s="621">
        <v>418416</v>
      </c>
      <c r="BH8" s="622"/>
      <c r="BI8" s="622"/>
      <c r="BJ8" s="622"/>
      <c r="BK8" s="622"/>
      <c r="BL8" s="622"/>
      <c r="BM8" s="622"/>
      <c r="BN8" s="623"/>
      <c r="BO8" s="659">
        <v>1.1000000000000001</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45962402</v>
      </c>
      <c r="CS8" s="622"/>
      <c r="CT8" s="622"/>
      <c r="CU8" s="622"/>
      <c r="CV8" s="622"/>
      <c r="CW8" s="622"/>
      <c r="CX8" s="622"/>
      <c r="CY8" s="623"/>
      <c r="CZ8" s="659">
        <v>50.1</v>
      </c>
      <c r="DA8" s="659"/>
      <c r="DB8" s="659"/>
      <c r="DC8" s="659"/>
      <c r="DD8" s="627">
        <v>853072</v>
      </c>
      <c r="DE8" s="622"/>
      <c r="DF8" s="622"/>
      <c r="DG8" s="622"/>
      <c r="DH8" s="622"/>
      <c r="DI8" s="622"/>
      <c r="DJ8" s="622"/>
      <c r="DK8" s="622"/>
      <c r="DL8" s="622"/>
      <c r="DM8" s="622"/>
      <c r="DN8" s="622"/>
      <c r="DO8" s="622"/>
      <c r="DP8" s="623"/>
      <c r="DQ8" s="627">
        <v>24104200</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514016</v>
      </c>
      <c r="S9" s="622"/>
      <c r="T9" s="622"/>
      <c r="U9" s="622"/>
      <c r="V9" s="622"/>
      <c r="W9" s="622"/>
      <c r="X9" s="622"/>
      <c r="Y9" s="623"/>
      <c r="Z9" s="659">
        <v>0.5</v>
      </c>
      <c r="AA9" s="659"/>
      <c r="AB9" s="659"/>
      <c r="AC9" s="659"/>
      <c r="AD9" s="660">
        <v>514016</v>
      </c>
      <c r="AE9" s="660"/>
      <c r="AF9" s="660"/>
      <c r="AG9" s="660"/>
      <c r="AH9" s="660"/>
      <c r="AI9" s="660"/>
      <c r="AJ9" s="660"/>
      <c r="AK9" s="660"/>
      <c r="AL9" s="624">
        <v>1</v>
      </c>
      <c r="AM9" s="625"/>
      <c r="AN9" s="625"/>
      <c r="AO9" s="661"/>
      <c r="AP9" s="618" t="s">
        <v>230</v>
      </c>
      <c r="AQ9" s="619"/>
      <c r="AR9" s="619"/>
      <c r="AS9" s="619"/>
      <c r="AT9" s="619"/>
      <c r="AU9" s="619"/>
      <c r="AV9" s="619"/>
      <c r="AW9" s="619"/>
      <c r="AX9" s="619"/>
      <c r="AY9" s="619"/>
      <c r="AZ9" s="619"/>
      <c r="BA9" s="619"/>
      <c r="BB9" s="619"/>
      <c r="BC9" s="619"/>
      <c r="BD9" s="619"/>
      <c r="BE9" s="619"/>
      <c r="BF9" s="620"/>
      <c r="BG9" s="621">
        <v>15850948</v>
      </c>
      <c r="BH9" s="622"/>
      <c r="BI9" s="622"/>
      <c r="BJ9" s="622"/>
      <c r="BK9" s="622"/>
      <c r="BL9" s="622"/>
      <c r="BM9" s="622"/>
      <c r="BN9" s="623"/>
      <c r="BO9" s="659">
        <v>40.1</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6781373</v>
      </c>
      <c r="CS9" s="622"/>
      <c r="CT9" s="622"/>
      <c r="CU9" s="622"/>
      <c r="CV9" s="622"/>
      <c r="CW9" s="622"/>
      <c r="CX9" s="622"/>
      <c r="CY9" s="623"/>
      <c r="CZ9" s="659">
        <v>7.4</v>
      </c>
      <c r="DA9" s="659"/>
      <c r="DB9" s="659"/>
      <c r="DC9" s="659"/>
      <c r="DD9" s="627">
        <v>89951</v>
      </c>
      <c r="DE9" s="622"/>
      <c r="DF9" s="622"/>
      <c r="DG9" s="622"/>
      <c r="DH9" s="622"/>
      <c r="DI9" s="622"/>
      <c r="DJ9" s="622"/>
      <c r="DK9" s="622"/>
      <c r="DL9" s="622"/>
      <c r="DM9" s="622"/>
      <c r="DN9" s="622"/>
      <c r="DO9" s="622"/>
      <c r="DP9" s="623"/>
      <c r="DQ9" s="627">
        <v>6270389</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637317</v>
      </c>
      <c r="BH10" s="622"/>
      <c r="BI10" s="622"/>
      <c r="BJ10" s="622"/>
      <c r="BK10" s="622"/>
      <c r="BL10" s="622"/>
      <c r="BM10" s="622"/>
      <c r="BN10" s="623"/>
      <c r="BO10" s="659">
        <v>1.6</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55116</v>
      </c>
      <c r="CS10" s="622"/>
      <c r="CT10" s="622"/>
      <c r="CU10" s="622"/>
      <c r="CV10" s="622"/>
      <c r="CW10" s="622"/>
      <c r="CX10" s="622"/>
      <c r="CY10" s="623"/>
      <c r="CZ10" s="659">
        <v>0.1</v>
      </c>
      <c r="DA10" s="659"/>
      <c r="DB10" s="659"/>
      <c r="DC10" s="659"/>
      <c r="DD10" s="627">
        <v>949</v>
      </c>
      <c r="DE10" s="622"/>
      <c r="DF10" s="622"/>
      <c r="DG10" s="622"/>
      <c r="DH10" s="622"/>
      <c r="DI10" s="622"/>
      <c r="DJ10" s="622"/>
      <c r="DK10" s="622"/>
      <c r="DL10" s="622"/>
      <c r="DM10" s="622"/>
      <c r="DN10" s="622"/>
      <c r="DO10" s="622"/>
      <c r="DP10" s="623"/>
      <c r="DQ10" s="627">
        <v>29409</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5749624</v>
      </c>
      <c r="S11" s="622"/>
      <c r="T11" s="622"/>
      <c r="U11" s="622"/>
      <c r="V11" s="622"/>
      <c r="W11" s="622"/>
      <c r="X11" s="622"/>
      <c r="Y11" s="623"/>
      <c r="Z11" s="624">
        <v>5.9</v>
      </c>
      <c r="AA11" s="625"/>
      <c r="AB11" s="625"/>
      <c r="AC11" s="626"/>
      <c r="AD11" s="627">
        <v>5749624</v>
      </c>
      <c r="AE11" s="622"/>
      <c r="AF11" s="622"/>
      <c r="AG11" s="622"/>
      <c r="AH11" s="622"/>
      <c r="AI11" s="622"/>
      <c r="AJ11" s="622"/>
      <c r="AK11" s="623"/>
      <c r="AL11" s="624">
        <v>11.4</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1990931</v>
      </c>
      <c r="BH11" s="622"/>
      <c r="BI11" s="622"/>
      <c r="BJ11" s="622"/>
      <c r="BK11" s="622"/>
      <c r="BL11" s="622"/>
      <c r="BM11" s="622"/>
      <c r="BN11" s="623"/>
      <c r="BO11" s="659">
        <v>5</v>
      </c>
      <c r="BP11" s="659"/>
      <c r="BQ11" s="659"/>
      <c r="BR11" s="659"/>
      <c r="BS11" s="660">
        <v>527148</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74699</v>
      </c>
      <c r="CS11" s="622"/>
      <c r="CT11" s="622"/>
      <c r="CU11" s="622"/>
      <c r="CV11" s="622"/>
      <c r="CW11" s="622"/>
      <c r="CX11" s="622"/>
      <c r="CY11" s="623"/>
      <c r="CZ11" s="659">
        <v>0.1</v>
      </c>
      <c r="DA11" s="659"/>
      <c r="DB11" s="659"/>
      <c r="DC11" s="659"/>
      <c r="DD11" s="627">
        <v>5005</v>
      </c>
      <c r="DE11" s="622"/>
      <c r="DF11" s="622"/>
      <c r="DG11" s="622"/>
      <c r="DH11" s="622"/>
      <c r="DI11" s="622"/>
      <c r="DJ11" s="622"/>
      <c r="DK11" s="622"/>
      <c r="DL11" s="622"/>
      <c r="DM11" s="622"/>
      <c r="DN11" s="622"/>
      <c r="DO11" s="622"/>
      <c r="DP11" s="623"/>
      <c r="DQ11" s="627">
        <v>73523</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15456758</v>
      </c>
      <c r="BH12" s="622"/>
      <c r="BI12" s="622"/>
      <c r="BJ12" s="622"/>
      <c r="BK12" s="622"/>
      <c r="BL12" s="622"/>
      <c r="BM12" s="622"/>
      <c r="BN12" s="623"/>
      <c r="BO12" s="659">
        <v>39.1</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1481302</v>
      </c>
      <c r="CS12" s="622"/>
      <c r="CT12" s="622"/>
      <c r="CU12" s="622"/>
      <c r="CV12" s="622"/>
      <c r="CW12" s="622"/>
      <c r="CX12" s="622"/>
      <c r="CY12" s="623"/>
      <c r="CZ12" s="659">
        <v>1.6</v>
      </c>
      <c r="DA12" s="659"/>
      <c r="DB12" s="659"/>
      <c r="DC12" s="659"/>
      <c r="DD12" s="627">
        <v>1210</v>
      </c>
      <c r="DE12" s="622"/>
      <c r="DF12" s="622"/>
      <c r="DG12" s="622"/>
      <c r="DH12" s="622"/>
      <c r="DI12" s="622"/>
      <c r="DJ12" s="622"/>
      <c r="DK12" s="622"/>
      <c r="DL12" s="622"/>
      <c r="DM12" s="622"/>
      <c r="DN12" s="622"/>
      <c r="DO12" s="622"/>
      <c r="DP12" s="623"/>
      <c r="DQ12" s="627">
        <v>1341450</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15429685</v>
      </c>
      <c r="BH13" s="622"/>
      <c r="BI13" s="622"/>
      <c r="BJ13" s="622"/>
      <c r="BK13" s="622"/>
      <c r="BL13" s="622"/>
      <c r="BM13" s="622"/>
      <c r="BN13" s="623"/>
      <c r="BO13" s="659">
        <v>39.1</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9308763</v>
      </c>
      <c r="CS13" s="622"/>
      <c r="CT13" s="622"/>
      <c r="CU13" s="622"/>
      <c r="CV13" s="622"/>
      <c r="CW13" s="622"/>
      <c r="CX13" s="622"/>
      <c r="CY13" s="623"/>
      <c r="CZ13" s="659">
        <v>10.1</v>
      </c>
      <c r="DA13" s="659"/>
      <c r="DB13" s="659"/>
      <c r="DC13" s="659"/>
      <c r="DD13" s="627">
        <v>4025370</v>
      </c>
      <c r="DE13" s="622"/>
      <c r="DF13" s="622"/>
      <c r="DG13" s="622"/>
      <c r="DH13" s="622"/>
      <c r="DI13" s="622"/>
      <c r="DJ13" s="622"/>
      <c r="DK13" s="622"/>
      <c r="DL13" s="622"/>
      <c r="DM13" s="622"/>
      <c r="DN13" s="622"/>
      <c r="DO13" s="622"/>
      <c r="DP13" s="623"/>
      <c r="DQ13" s="627">
        <v>6098793</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343202</v>
      </c>
      <c r="BH14" s="622"/>
      <c r="BI14" s="622"/>
      <c r="BJ14" s="622"/>
      <c r="BK14" s="622"/>
      <c r="BL14" s="622"/>
      <c r="BM14" s="622"/>
      <c r="BN14" s="623"/>
      <c r="BO14" s="659">
        <v>0.9</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3464576</v>
      </c>
      <c r="CS14" s="622"/>
      <c r="CT14" s="622"/>
      <c r="CU14" s="622"/>
      <c r="CV14" s="622"/>
      <c r="CW14" s="622"/>
      <c r="CX14" s="622"/>
      <c r="CY14" s="623"/>
      <c r="CZ14" s="659">
        <v>3.8</v>
      </c>
      <c r="DA14" s="659"/>
      <c r="DB14" s="659"/>
      <c r="DC14" s="659"/>
      <c r="DD14" s="627" t="s">
        <v>122</v>
      </c>
      <c r="DE14" s="622"/>
      <c r="DF14" s="622"/>
      <c r="DG14" s="622"/>
      <c r="DH14" s="622"/>
      <c r="DI14" s="622"/>
      <c r="DJ14" s="622"/>
      <c r="DK14" s="622"/>
      <c r="DL14" s="622"/>
      <c r="DM14" s="622"/>
      <c r="DN14" s="622"/>
      <c r="DO14" s="622"/>
      <c r="DP14" s="623"/>
      <c r="DQ14" s="627">
        <v>2884554</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93394</v>
      </c>
      <c r="S15" s="622"/>
      <c r="T15" s="622"/>
      <c r="U15" s="622"/>
      <c r="V15" s="622"/>
      <c r="W15" s="622"/>
      <c r="X15" s="622"/>
      <c r="Y15" s="623"/>
      <c r="Z15" s="659">
        <v>0.1</v>
      </c>
      <c r="AA15" s="659"/>
      <c r="AB15" s="659"/>
      <c r="AC15" s="659"/>
      <c r="AD15" s="660">
        <v>93394</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1969327</v>
      </c>
      <c r="BH15" s="622"/>
      <c r="BI15" s="622"/>
      <c r="BJ15" s="622"/>
      <c r="BK15" s="622"/>
      <c r="BL15" s="622"/>
      <c r="BM15" s="622"/>
      <c r="BN15" s="623"/>
      <c r="BO15" s="659">
        <v>5</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7946828</v>
      </c>
      <c r="CS15" s="622"/>
      <c r="CT15" s="622"/>
      <c r="CU15" s="622"/>
      <c r="CV15" s="622"/>
      <c r="CW15" s="622"/>
      <c r="CX15" s="622"/>
      <c r="CY15" s="623"/>
      <c r="CZ15" s="659">
        <v>8.6999999999999993</v>
      </c>
      <c r="DA15" s="659"/>
      <c r="DB15" s="659"/>
      <c r="DC15" s="659"/>
      <c r="DD15" s="627">
        <v>1032563</v>
      </c>
      <c r="DE15" s="622"/>
      <c r="DF15" s="622"/>
      <c r="DG15" s="622"/>
      <c r="DH15" s="622"/>
      <c r="DI15" s="622"/>
      <c r="DJ15" s="622"/>
      <c r="DK15" s="622"/>
      <c r="DL15" s="622"/>
      <c r="DM15" s="622"/>
      <c r="DN15" s="622"/>
      <c r="DO15" s="622"/>
      <c r="DP15" s="623"/>
      <c r="DQ15" s="627">
        <v>5967361</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395699</v>
      </c>
      <c r="S16" s="622"/>
      <c r="T16" s="622"/>
      <c r="U16" s="622"/>
      <c r="V16" s="622"/>
      <c r="W16" s="622"/>
      <c r="X16" s="622"/>
      <c r="Y16" s="623"/>
      <c r="Z16" s="659">
        <v>0.4</v>
      </c>
      <c r="AA16" s="659"/>
      <c r="AB16" s="659"/>
      <c r="AC16" s="659"/>
      <c r="AD16" s="660">
        <v>395699</v>
      </c>
      <c r="AE16" s="660"/>
      <c r="AF16" s="660"/>
      <c r="AG16" s="660"/>
      <c r="AH16" s="660"/>
      <c r="AI16" s="660"/>
      <c r="AJ16" s="660"/>
      <c r="AK16" s="660"/>
      <c r="AL16" s="624">
        <v>0.8</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1459905</v>
      </c>
      <c r="S17" s="622"/>
      <c r="T17" s="622"/>
      <c r="U17" s="622"/>
      <c r="V17" s="622"/>
      <c r="W17" s="622"/>
      <c r="X17" s="622"/>
      <c r="Y17" s="623"/>
      <c r="Z17" s="659">
        <v>1.5</v>
      </c>
      <c r="AA17" s="659"/>
      <c r="AB17" s="659"/>
      <c r="AC17" s="659"/>
      <c r="AD17" s="660">
        <v>1459905</v>
      </c>
      <c r="AE17" s="660"/>
      <c r="AF17" s="660"/>
      <c r="AG17" s="660"/>
      <c r="AH17" s="660"/>
      <c r="AI17" s="660"/>
      <c r="AJ17" s="660"/>
      <c r="AK17" s="660"/>
      <c r="AL17" s="624">
        <v>2.9</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6842743</v>
      </c>
      <c r="CS17" s="622"/>
      <c r="CT17" s="622"/>
      <c r="CU17" s="622"/>
      <c r="CV17" s="622"/>
      <c r="CW17" s="622"/>
      <c r="CX17" s="622"/>
      <c r="CY17" s="623"/>
      <c r="CZ17" s="659">
        <v>7.5</v>
      </c>
      <c r="DA17" s="659"/>
      <c r="DB17" s="659"/>
      <c r="DC17" s="659"/>
      <c r="DD17" s="627" t="s">
        <v>122</v>
      </c>
      <c r="DE17" s="622"/>
      <c r="DF17" s="622"/>
      <c r="DG17" s="622"/>
      <c r="DH17" s="622"/>
      <c r="DI17" s="622"/>
      <c r="DJ17" s="622"/>
      <c r="DK17" s="622"/>
      <c r="DL17" s="622"/>
      <c r="DM17" s="622"/>
      <c r="DN17" s="622"/>
      <c r="DO17" s="622"/>
      <c r="DP17" s="623"/>
      <c r="DQ17" s="627">
        <v>6842743</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277568</v>
      </c>
      <c r="S18" s="622"/>
      <c r="T18" s="622"/>
      <c r="U18" s="622"/>
      <c r="V18" s="622"/>
      <c r="W18" s="622"/>
      <c r="X18" s="622"/>
      <c r="Y18" s="623"/>
      <c r="Z18" s="659">
        <v>0.3</v>
      </c>
      <c r="AA18" s="659"/>
      <c r="AB18" s="659"/>
      <c r="AC18" s="659"/>
      <c r="AD18" s="660">
        <v>277568</v>
      </c>
      <c r="AE18" s="660"/>
      <c r="AF18" s="660"/>
      <c r="AG18" s="660"/>
      <c r="AH18" s="660"/>
      <c r="AI18" s="660"/>
      <c r="AJ18" s="660"/>
      <c r="AK18" s="660"/>
      <c r="AL18" s="624">
        <v>0.6</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1173434</v>
      </c>
      <c r="S19" s="622"/>
      <c r="T19" s="622"/>
      <c r="U19" s="622"/>
      <c r="V19" s="622"/>
      <c r="W19" s="622"/>
      <c r="X19" s="622"/>
      <c r="Y19" s="623"/>
      <c r="Z19" s="659">
        <v>1.2</v>
      </c>
      <c r="AA19" s="659"/>
      <c r="AB19" s="659"/>
      <c r="AC19" s="659"/>
      <c r="AD19" s="660">
        <v>1173434</v>
      </c>
      <c r="AE19" s="660"/>
      <c r="AF19" s="660"/>
      <c r="AG19" s="660"/>
      <c r="AH19" s="660"/>
      <c r="AI19" s="660"/>
      <c r="AJ19" s="660"/>
      <c r="AK19" s="660"/>
      <c r="AL19" s="624">
        <v>2.2999999999999998</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2842765</v>
      </c>
      <c r="BH19" s="622"/>
      <c r="BI19" s="622"/>
      <c r="BJ19" s="622"/>
      <c r="BK19" s="622"/>
      <c r="BL19" s="622"/>
      <c r="BM19" s="622"/>
      <c r="BN19" s="623"/>
      <c r="BO19" s="659">
        <v>7.2</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8903</v>
      </c>
      <c r="S20" s="622"/>
      <c r="T20" s="622"/>
      <c r="U20" s="622"/>
      <c r="V20" s="622"/>
      <c r="W20" s="622"/>
      <c r="X20" s="622"/>
      <c r="Y20" s="623"/>
      <c r="Z20" s="659">
        <v>0</v>
      </c>
      <c r="AA20" s="659"/>
      <c r="AB20" s="659"/>
      <c r="AC20" s="659"/>
      <c r="AD20" s="660">
        <v>8903</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2842765</v>
      </c>
      <c r="BH20" s="622"/>
      <c r="BI20" s="622"/>
      <c r="BJ20" s="622"/>
      <c r="BK20" s="622"/>
      <c r="BL20" s="622"/>
      <c r="BM20" s="622"/>
      <c r="BN20" s="623"/>
      <c r="BO20" s="659">
        <v>7.2</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91747417</v>
      </c>
      <c r="CS20" s="622"/>
      <c r="CT20" s="622"/>
      <c r="CU20" s="622"/>
      <c r="CV20" s="622"/>
      <c r="CW20" s="622"/>
      <c r="CX20" s="622"/>
      <c r="CY20" s="623"/>
      <c r="CZ20" s="659">
        <v>100</v>
      </c>
      <c r="DA20" s="659"/>
      <c r="DB20" s="659"/>
      <c r="DC20" s="659"/>
      <c r="DD20" s="627">
        <v>6595729</v>
      </c>
      <c r="DE20" s="622"/>
      <c r="DF20" s="622"/>
      <c r="DG20" s="622"/>
      <c r="DH20" s="622"/>
      <c r="DI20" s="622"/>
      <c r="DJ20" s="622"/>
      <c r="DK20" s="622"/>
      <c r="DL20" s="622"/>
      <c r="DM20" s="622"/>
      <c r="DN20" s="622"/>
      <c r="DO20" s="622"/>
      <c r="DP20" s="623"/>
      <c r="DQ20" s="627">
        <v>61737646</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4829217</v>
      </c>
      <c r="S21" s="622"/>
      <c r="T21" s="622"/>
      <c r="U21" s="622"/>
      <c r="V21" s="622"/>
      <c r="W21" s="622"/>
      <c r="X21" s="622"/>
      <c r="Y21" s="623"/>
      <c r="Z21" s="659">
        <v>5</v>
      </c>
      <c r="AA21" s="659"/>
      <c r="AB21" s="659"/>
      <c r="AC21" s="659"/>
      <c r="AD21" s="660">
        <v>4469839</v>
      </c>
      <c r="AE21" s="660"/>
      <c r="AF21" s="660"/>
      <c r="AG21" s="660"/>
      <c r="AH21" s="660"/>
      <c r="AI21" s="660"/>
      <c r="AJ21" s="660"/>
      <c r="AK21" s="660"/>
      <c r="AL21" s="624">
        <v>8.9</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4469839</v>
      </c>
      <c r="S22" s="622"/>
      <c r="T22" s="622"/>
      <c r="U22" s="622"/>
      <c r="V22" s="622"/>
      <c r="W22" s="622"/>
      <c r="X22" s="622"/>
      <c r="Y22" s="623"/>
      <c r="Z22" s="659">
        <v>4.5999999999999996</v>
      </c>
      <c r="AA22" s="659"/>
      <c r="AB22" s="659"/>
      <c r="AC22" s="659"/>
      <c r="AD22" s="660">
        <v>4469839</v>
      </c>
      <c r="AE22" s="660"/>
      <c r="AF22" s="660"/>
      <c r="AG22" s="660"/>
      <c r="AH22" s="660"/>
      <c r="AI22" s="660"/>
      <c r="AJ22" s="660"/>
      <c r="AK22" s="660"/>
      <c r="AL22" s="624">
        <v>8.9</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359378</v>
      </c>
      <c r="S23" s="622"/>
      <c r="T23" s="622"/>
      <c r="U23" s="622"/>
      <c r="V23" s="622"/>
      <c r="W23" s="622"/>
      <c r="X23" s="622"/>
      <c r="Y23" s="623"/>
      <c r="Z23" s="659">
        <v>0.4</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2842765</v>
      </c>
      <c r="BH23" s="622"/>
      <c r="BI23" s="622"/>
      <c r="BJ23" s="622"/>
      <c r="BK23" s="622"/>
      <c r="BL23" s="622"/>
      <c r="BM23" s="622"/>
      <c r="BN23" s="623"/>
      <c r="BO23" s="659">
        <v>7.2</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44512500</v>
      </c>
      <c r="CS24" s="677"/>
      <c r="CT24" s="677"/>
      <c r="CU24" s="677"/>
      <c r="CV24" s="677"/>
      <c r="CW24" s="677"/>
      <c r="CX24" s="677"/>
      <c r="CY24" s="702"/>
      <c r="CZ24" s="703">
        <v>48.5</v>
      </c>
      <c r="DA24" s="685"/>
      <c r="DB24" s="685"/>
      <c r="DC24" s="705"/>
      <c r="DD24" s="701">
        <v>28598970</v>
      </c>
      <c r="DE24" s="677"/>
      <c r="DF24" s="677"/>
      <c r="DG24" s="677"/>
      <c r="DH24" s="677"/>
      <c r="DI24" s="677"/>
      <c r="DJ24" s="677"/>
      <c r="DK24" s="702"/>
      <c r="DL24" s="701">
        <v>25891482</v>
      </c>
      <c r="DM24" s="677"/>
      <c r="DN24" s="677"/>
      <c r="DO24" s="677"/>
      <c r="DP24" s="677"/>
      <c r="DQ24" s="677"/>
      <c r="DR24" s="677"/>
      <c r="DS24" s="677"/>
      <c r="DT24" s="677"/>
      <c r="DU24" s="677"/>
      <c r="DV24" s="702"/>
      <c r="DW24" s="703">
        <v>51</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53369008</v>
      </c>
      <c r="S25" s="622"/>
      <c r="T25" s="622"/>
      <c r="U25" s="622"/>
      <c r="V25" s="622"/>
      <c r="W25" s="622"/>
      <c r="X25" s="622"/>
      <c r="Y25" s="623"/>
      <c r="Z25" s="659">
        <v>55.1</v>
      </c>
      <c r="AA25" s="659"/>
      <c r="AB25" s="659"/>
      <c r="AC25" s="659"/>
      <c r="AD25" s="660">
        <v>50166865</v>
      </c>
      <c r="AE25" s="660"/>
      <c r="AF25" s="660"/>
      <c r="AG25" s="660"/>
      <c r="AH25" s="660"/>
      <c r="AI25" s="660"/>
      <c r="AJ25" s="660"/>
      <c r="AK25" s="660"/>
      <c r="AL25" s="624">
        <v>99.5</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13728500</v>
      </c>
      <c r="CS25" s="634"/>
      <c r="CT25" s="634"/>
      <c r="CU25" s="634"/>
      <c r="CV25" s="634"/>
      <c r="CW25" s="634"/>
      <c r="CX25" s="634"/>
      <c r="CY25" s="635"/>
      <c r="CZ25" s="624">
        <v>15</v>
      </c>
      <c r="DA25" s="636"/>
      <c r="DB25" s="636"/>
      <c r="DC25" s="637"/>
      <c r="DD25" s="627">
        <v>12481410</v>
      </c>
      <c r="DE25" s="634"/>
      <c r="DF25" s="634"/>
      <c r="DG25" s="634"/>
      <c r="DH25" s="634"/>
      <c r="DI25" s="634"/>
      <c r="DJ25" s="634"/>
      <c r="DK25" s="635"/>
      <c r="DL25" s="627">
        <v>12479519</v>
      </c>
      <c r="DM25" s="634"/>
      <c r="DN25" s="634"/>
      <c r="DO25" s="634"/>
      <c r="DP25" s="634"/>
      <c r="DQ25" s="634"/>
      <c r="DR25" s="634"/>
      <c r="DS25" s="634"/>
      <c r="DT25" s="634"/>
      <c r="DU25" s="634"/>
      <c r="DV25" s="635"/>
      <c r="DW25" s="624">
        <v>24.6</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21609</v>
      </c>
      <c r="S26" s="622"/>
      <c r="T26" s="622"/>
      <c r="U26" s="622"/>
      <c r="V26" s="622"/>
      <c r="W26" s="622"/>
      <c r="X26" s="622"/>
      <c r="Y26" s="623"/>
      <c r="Z26" s="659">
        <v>0</v>
      </c>
      <c r="AA26" s="659"/>
      <c r="AB26" s="659"/>
      <c r="AC26" s="659"/>
      <c r="AD26" s="660">
        <v>21609</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9540919</v>
      </c>
      <c r="CS26" s="622"/>
      <c r="CT26" s="622"/>
      <c r="CU26" s="622"/>
      <c r="CV26" s="622"/>
      <c r="CW26" s="622"/>
      <c r="CX26" s="622"/>
      <c r="CY26" s="623"/>
      <c r="CZ26" s="624">
        <v>10.4</v>
      </c>
      <c r="DA26" s="636"/>
      <c r="DB26" s="636"/>
      <c r="DC26" s="637"/>
      <c r="DD26" s="627">
        <v>8385865</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92894</v>
      </c>
      <c r="S27" s="622"/>
      <c r="T27" s="622"/>
      <c r="U27" s="622"/>
      <c r="V27" s="622"/>
      <c r="W27" s="622"/>
      <c r="X27" s="622"/>
      <c r="Y27" s="623"/>
      <c r="Z27" s="659">
        <v>0.1</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39509664</v>
      </c>
      <c r="BH27" s="622"/>
      <c r="BI27" s="622"/>
      <c r="BJ27" s="622"/>
      <c r="BK27" s="622"/>
      <c r="BL27" s="622"/>
      <c r="BM27" s="622"/>
      <c r="BN27" s="623"/>
      <c r="BO27" s="659">
        <v>100</v>
      </c>
      <c r="BP27" s="659"/>
      <c r="BQ27" s="659"/>
      <c r="BR27" s="659"/>
      <c r="BS27" s="660">
        <v>527148</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23941257</v>
      </c>
      <c r="CS27" s="634"/>
      <c r="CT27" s="634"/>
      <c r="CU27" s="634"/>
      <c r="CV27" s="634"/>
      <c r="CW27" s="634"/>
      <c r="CX27" s="634"/>
      <c r="CY27" s="635"/>
      <c r="CZ27" s="624">
        <v>26.1</v>
      </c>
      <c r="DA27" s="636"/>
      <c r="DB27" s="636"/>
      <c r="DC27" s="637"/>
      <c r="DD27" s="627">
        <v>9274817</v>
      </c>
      <c r="DE27" s="634"/>
      <c r="DF27" s="634"/>
      <c r="DG27" s="634"/>
      <c r="DH27" s="634"/>
      <c r="DI27" s="634"/>
      <c r="DJ27" s="634"/>
      <c r="DK27" s="635"/>
      <c r="DL27" s="627">
        <v>6569220</v>
      </c>
      <c r="DM27" s="634"/>
      <c r="DN27" s="634"/>
      <c r="DO27" s="634"/>
      <c r="DP27" s="634"/>
      <c r="DQ27" s="634"/>
      <c r="DR27" s="634"/>
      <c r="DS27" s="634"/>
      <c r="DT27" s="634"/>
      <c r="DU27" s="634"/>
      <c r="DV27" s="635"/>
      <c r="DW27" s="624">
        <v>12.9</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1370467</v>
      </c>
      <c r="S28" s="622"/>
      <c r="T28" s="622"/>
      <c r="U28" s="622"/>
      <c r="V28" s="622"/>
      <c r="W28" s="622"/>
      <c r="X28" s="622"/>
      <c r="Y28" s="623"/>
      <c r="Z28" s="659">
        <v>1.4</v>
      </c>
      <c r="AA28" s="659"/>
      <c r="AB28" s="659"/>
      <c r="AC28" s="659"/>
      <c r="AD28" s="660">
        <v>163746</v>
      </c>
      <c r="AE28" s="660"/>
      <c r="AF28" s="660"/>
      <c r="AG28" s="660"/>
      <c r="AH28" s="660"/>
      <c r="AI28" s="660"/>
      <c r="AJ28" s="660"/>
      <c r="AK28" s="660"/>
      <c r="AL28" s="624">
        <v>0.3</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6842743</v>
      </c>
      <c r="CS28" s="622"/>
      <c r="CT28" s="622"/>
      <c r="CU28" s="622"/>
      <c r="CV28" s="622"/>
      <c r="CW28" s="622"/>
      <c r="CX28" s="622"/>
      <c r="CY28" s="623"/>
      <c r="CZ28" s="624">
        <v>7.5</v>
      </c>
      <c r="DA28" s="636"/>
      <c r="DB28" s="636"/>
      <c r="DC28" s="637"/>
      <c r="DD28" s="627">
        <v>6842743</v>
      </c>
      <c r="DE28" s="622"/>
      <c r="DF28" s="622"/>
      <c r="DG28" s="622"/>
      <c r="DH28" s="622"/>
      <c r="DI28" s="622"/>
      <c r="DJ28" s="622"/>
      <c r="DK28" s="623"/>
      <c r="DL28" s="627">
        <v>6842743</v>
      </c>
      <c r="DM28" s="622"/>
      <c r="DN28" s="622"/>
      <c r="DO28" s="622"/>
      <c r="DP28" s="622"/>
      <c r="DQ28" s="622"/>
      <c r="DR28" s="622"/>
      <c r="DS28" s="622"/>
      <c r="DT28" s="622"/>
      <c r="DU28" s="622"/>
      <c r="DV28" s="623"/>
      <c r="DW28" s="624">
        <v>13.5</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132753</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6842743</v>
      </c>
      <c r="CS29" s="634"/>
      <c r="CT29" s="634"/>
      <c r="CU29" s="634"/>
      <c r="CV29" s="634"/>
      <c r="CW29" s="634"/>
      <c r="CX29" s="634"/>
      <c r="CY29" s="635"/>
      <c r="CZ29" s="624">
        <v>7.5</v>
      </c>
      <c r="DA29" s="636"/>
      <c r="DB29" s="636"/>
      <c r="DC29" s="637"/>
      <c r="DD29" s="627">
        <v>6842743</v>
      </c>
      <c r="DE29" s="634"/>
      <c r="DF29" s="634"/>
      <c r="DG29" s="634"/>
      <c r="DH29" s="634"/>
      <c r="DI29" s="634"/>
      <c r="DJ29" s="634"/>
      <c r="DK29" s="635"/>
      <c r="DL29" s="627">
        <v>6842743</v>
      </c>
      <c r="DM29" s="634"/>
      <c r="DN29" s="634"/>
      <c r="DO29" s="634"/>
      <c r="DP29" s="634"/>
      <c r="DQ29" s="634"/>
      <c r="DR29" s="634"/>
      <c r="DS29" s="634"/>
      <c r="DT29" s="634"/>
      <c r="DU29" s="634"/>
      <c r="DV29" s="635"/>
      <c r="DW29" s="624">
        <v>13.5</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19565308</v>
      </c>
      <c r="S30" s="622"/>
      <c r="T30" s="622"/>
      <c r="U30" s="622"/>
      <c r="V30" s="622"/>
      <c r="W30" s="622"/>
      <c r="X30" s="622"/>
      <c r="Y30" s="623"/>
      <c r="Z30" s="659">
        <v>20.2</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6587695</v>
      </c>
      <c r="CS30" s="622"/>
      <c r="CT30" s="622"/>
      <c r="CU30" s="622"/>
      <c r="CV30" s="622"/>
      <c r="CW30" s="622"/>
      <c r="CX30" s="622"/>
      <c r="CY30" s="623"/>
      <c r="CZ30" s="624">
        <v>7.2</v>
      </c>
      <c r="DA30" s="636"/>
      <c r="DB30" s="636"/>
      <c r="DC30" s="637"/>
      <c r="DD30" s="627">
        <v>6587695</v>
      </c>
      <c r="DE30" s="622"/>
      <c r="DF30" s="622"/>
      <c r="DG30" s="622"/>
      <c r="DH30" s="622"/>
      <c r="DI30" s="622"/>
      <c r="DJ30" s="622"/>
      <c r="DK30" s="623"/>
      <c r="DL30" s="627">
        <v>6587695</v>
      </c>
      <c r="DM30" s="622"/>
      <c r="DN30" s="622"/>
      <c r="DO30" s="622"/>
      <c r="DP30" s="622"/>
      <c r="DQ30" s="622"/>
      <c r="DR30" s="622"/>
      <c r="DS30" s="622"/>
      <c r="DT30" s="622"/>
      <c r="DU30" s="622"/>
      <c r="DV30" s="623"/>
      <c r="DW30" s="624">
        <v>13</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298</v>
      </c>
      <c r="AQ31" s="694"/>
      <c r="AR31" s="694"/>
      <c r="AS31" s="694"/>
      <c r="AT31" s="695" t="s">
        <v>299</v>
      </c>
      <c r="AU31" s="206"/>
      <c r="AV31" s="206"/>
      <c r="AW31" s="206"/>
      <c r="AX31" s="679" t="s">
        <v>177</v>
      </c>
      <c r="AY31" s="680"/>
      <c r="AZ31" s="680"/>
      <c r="BA31" s="680"/>
      <c r="BB31" s="680"/>
      <c r="BC31" s="680"/>
      <c r="BD31" s="680"/>
      <c r="BE31" s="680"/>
      <c r="BF31" s="681"/>
      <c r="BG31" s="683">
        <v>99.2</v>
      </c>
      <c r="BH31" s="684"/>
      <c r="BI31" s="684"/>
      <c r="BJ31" s="684"/>
      <c r="BK31" s="684"/>
      <c r="BL31" s="684"/>
      <c r="BM31" s="685">
        <v>98.2</v>
      </c>
      <c r="BN31" s="684"/>
      <c r="BO31" s="684"/>
      <c r="BP31" s="684"/>
      <c r="BQ31" s="686"/>
      <c r="BR31" s="683">
        <v>99.1</v>
      </c>
      <c r="BS31" s="684"/>
      <c r="BT31" s="684"/>
      <c r="BU31" s="684"/>
      <c r="BV31" s="684"/>
      <c r="BW31" s="684"/>
      <c r="BX31" s="685">
        <v>98.1</v>
      </c>
      <c r="BY31" s="684"/>
      <c r="BZ31" s="684"/>
      <c r="CA31" s="684"/>
      <c r="CB31" s="686"/>
      <c r="CD31" s="642"/>
      <c r="CE31" s="643"/>
      <c r="CF31" s="618" t="s">
        <v>300</v>
      </c>
      <c r="CG31" s="619"/>
      <c r="CH31" s="619"/>
      <c r="CI31" s="619"/>
      <c r="CJ31" s="619"/>
      <c r="CK31" s="619"/>
      <c r="CL31" s="619"/>
      <c r="CM31" s="619"/>
      <c r="CN31" s="619"/>
      <c r="CO31" s="619"/>
      <c r="CP31" s="619"/>
      <c r="CQ31" s="620"/>
      <c r="CR31" s="621">
        <v>255048</v>
      </c>
      <c r="CS31" s="634"/>
      <c r="CT31" s="634"/>
      <c r="CU31" s="634"/>
      <c r="CV31" s="634"/>
      <c r="CW31" s="634"/>
      <c r="CX31" s="634"/>
      <c r="CY31" s="635"/>
      <c r="CZ31" s="624">
        <v>0.3</v>
      </c>
      <c r="DA31" s="636"/>
      <c r="DB31" s="636"/>
      <c r="DC31" s="637"/>
      <c r="DD31" s="627">
        <v>255048</v>
      </c>
      <c r="DE31" s="634"/>
      <c r="DF31" s="634"/>
      <c r="DG31" s="634"/>
      <c r="DH31" s="634"/>
      <c r="DI31" s="634"/>
      <c r="DJ31" s="634"/>
      <c r="DK31" s="635"/>
      <c r="DL31" s="627">
        <v>255048</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5903531</v>
      </c>
      <c r="S32" s="622"/>
      <c r="T32" s="622"/>
      <c r="U32" s="622"/>
      <c r="V32" s="622"/>
      <c r="W32" s="622"/>
      <c r="X32" s="622"/>
      <c r="Y32" s="623"/>
      <c r="Z32" s="659">
        <v>6.1</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02" t="s">
        <v>302</v>
      </c>
      <c r="AX32" s="618" t="s">
        <v>303</v>
      </c>
      <c r="AY32" s="619"/>
      <c r="AZ32" s="619"/>
      <c r="BA32" s="619"/>
      <c r="BB32" s="619"/>
      <c r="BC32" s="619"/>
      <c r="BD32" s="619"/>
      <c r="BE32" s="619"/>
      <c r="BF32" s="620"/>
      <c r="BG32" s="687">
        <v>98.9</v>
      </c>
      <c r="BH32" s="634"/>
      <c r="BI32" s="634"/>
      <c r="BJ32" s="634"/>
      <c r="BK32" s="634"/>
      <c r="BL32" s="634"/>
      <c r="BM32" s="625">
        <v>97.3</v>
      </c>
      <c r="BN32" s="634"/>
      <c r="BO32" s="634"/>
      <c r="BP32" s="634"/>
      <c r="BQ32" s="657"/>
      <c r="BR32" s="687">
        <v>98.8</v>
      </c>
      <c r="BS32" s="634"/>
      <c r="BT32" s="634"/>
      <c r="BU32" s="634"/>
      <c r="BV32" s="634"/>
      <c r="BW32" s="634"/>
      <c r="BX32" s="625">
        <v>97.3</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84392</v>
      </c>
      <c r="S33" s="622"/>
      <c r="T33" s="622"/>
      <c r="U33" s="622"/>
      <c r="V33" s="622"/>
      <c r="W33" s="622"/>
      <c r="X33" s="622"/>
      <c r="Y33" s="623"/>
      <c r="Z33" s="659">
        <v>0.1</v>
      </c>
      <c r="AA33" s="659"/>
      <c r="AB33" s="659"/>
      <c r="AC33" s="659"/>
      <c r="AD33" s="660">
        <v>6335</v>
      </c>
      <c r="AE33" s="660"/>
      <c r="AF33" s="660"/>
      <c r="AG33" s="660"/>
      <c r="AH33" s="660"/>
      <c r="AI33" s="660"/>
      <c r="AJ33" s="660"/>
      <c r="AK33" s="660"/>
      <c r="AL33" s="624">
        <v>0</v>
      </c>
      <c r="AM33" s="625"/>
      <c r="AN33" s="625"/>
      <c r="AO33" s="661"/>
      <c r="AP33" s="664"/>
      <c r="AQ33" s="665"/>
      <c r="AR33" s="665"/>
      <c r="AS33" s="665"/>
      <c r="AT33" s="697"/>
      <c r="AU33" s="207"/>
      <c r="AV33" s="207"/>
      <c r="AW33" s="207"/>
      <c r="AX33" s="602" t="s">
        <v>306</v>
      </c>
      <c r="AY33" s="603"/>
      <c r="AZ33" s="603"/>
      <c r="BA33" s="603"/>
      <c r="BB33" s="603"/>
      <c r="BC33" s="603"/>
      <c r="BD33" s="603"/>
      <c r="BE33" s="603"/>
      <c r="BF33" s="604"/>
      <c r="BG33" s="682">
        <v>99.5</v>
      </c>
      <c r="BH33" s="606"/>
      <c r="BI33" s="606"/>
      <c r="BJ33" s="606"/>
      <c r="BK33" s="606"/>
      <c r="BL33" s="606"/>
      <c r="BM33" s="652">
        <v>99</v>
      </c>
      <c r="BN33" s="606"/>
      <c r="BO33" s="606"/>
      <c r="BP33" s="606"/>
      <c r="BQ33" s="669"/>
      <c r="BR33" s="682">
        <v>99.4</v>
      </c>
      <c r="BS33" s="606"/>
      <c r="BT33" s="606"/>
      <c r="BU33" s="606"/>
      <c r="BV33" s="606"/>
      <c r="BW33" s="606"/>
      <c r="BX33" s="652">
        <v>98.9</v>
      </c>
      <c r="BY33" s="606"/>
      <c r="BZ33" s="606"/>
      <c r="CA33" s="606"/>
      <c r="CB33" s="669"/>
      <c r="CD33" s="618" t="s">
        <v>307</v>
      </c>
      <c r="CE33" s="619"/>
      <c r="CF33" s="619"/>
      <c r="CG33" s="619"/>
      <c r="CH33" s="619"/>
      <c r="CI33" s="619"/>
      <c r="CJ33" s="619"/>
      <c r="CK33" s="619"/>
      <c r="CL33" s="619"/>
      <c r="CM33" s="619"/>
      <c r="CN33" s="619"/>
      <c r="CO33" s="619"/>
      <c r="CP33" s="619"/>
      <c r="CQ33" s="620"/>
      <c r="CR33" s="621">
        <v>40639188</v>
      </c>
      <c r="CS33" s="634"/>
      <c r="CT33" s="634"/>
      <c r="CU33" s="634"/>
      <c r="CV33" s="634"/>
      <c r="CW33" s="634"/>
      <c r="CX33" s="634"/>
      <c r="CY33" s="635"/>
      <c r="CZ33" s="624">
        <v>44.3</v>
      </c>
      <c r="DA33" s="636"/>
      <c r="DB33" s="636"/>
      <c r="DC33" s="637"/>
      <c r="DD33" s="627">
        <v>31953955</v>
      </c>
      <c r="DE33" s="634"/>
      <c r="DF33" s="634"/>
      <c r="DG33" s="634"/>
      <c r="DH33" s="634"/>
      <c r="DI33" s="634"/>
      <c r="DJ33" s="634"/>
      <c r="DK33" s="635"/>
      <c r="DL33" s="627">
        <v>25210075</v>
      </c>
      <c r="DM33" s="634"/>
      <c r="DN33" s="634"/>
      <c r="DO33" s="634"/>
      <c r="DP33" s="634"/>
      <c r="DQ33" s="634"/>
      <c r="DR33" s="634"/>
      <c r="DS33" s="634"/>
      <c r="DT33" s="634"/>
      <c r="DU33" s="634"/>
      <c r="DV33" s="635"/>
      <c r="DW33" s="624">
        <v>49.7</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1718098</v>
      </c>
      <c r="S34" s="622"/>
      <c r="T34" s="622"/>
      <c r="U34" s="622"/>
      <c r="V34" s="622"/>
      <c r="W34" s="622"/>
      <c r="X34" s="622"/>
      <c r="Y34" s="623"/>
      <c r="Z34" s="659">
        <v>1.8</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12347290</v>
      </c>
      <c r="CS34" s="622"/>
      <c r="CT34" s="622"/>
      <c r="CU34" s="622"/>
      <c r="CV34" s="622"/>
      <c r="CW34" s="622"/>
      <c r="CX34" s="622"/>
      <c r="CY34" s="623"/>
      <c r="CZ34" s="624">
        <v>13.5</v>
      </c>
      <c r="DA34" s="636"/>
      <c r="DB34" s="636"/>
      <c r="DC34" s="637"/>
      <c r="DD34" s="627">
        <v>10400810</v>
      </c>
      <c r="DE34" s="622"/>
      <c r="DF34" s="622"/>
      <c r="DG34" s="622"/>
      <c r="DH34" s="622"/>
      <c r="DI34" s="622"/>
      <c r="DJ34" s="622"/>
      <c r="DK34" s="623"/>
      <c r="DL34" s="627">
        <v>8692581</v>
      </c>
      <c r="DM34" s="622"/>
      <c r="DN34" s="622"/>
      <c r="DO34" s="622"/>
      <c r="DP34" s="622"/>
      <c r="DQ34" s="622"/>
      <c r="DR34" s="622"/>
      <c r="DS34" s="622"/>
      <c r="DT34" s="622"/>
      <c r="DU34" s="622"/>
      <c r="DV34" s="623"/>
      <c r="DW34" s="624">
        <v>17.100000000000001</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3171385</v>
      </c>
      <c r="S35" s="622"/>
      <c r="T35" s="622"/>
      <c r="U35" s="622"/>
      <c r="V35" s="622"/>
      <c r="W35" s="622"/>
      <c r="X35" s="622"/>
      <c r="Y35" s="623"/>
      <c r="Z35" s="659">
        <v>3.3</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151859</v>
      </c>
      <c r="CS35" s="634"/>
      <c r="CT35" s="634"/>
      <c r="CU35" s="634"/>
      <c r="CV35" s="634"/>
      <c r="CW35" s="634"/>
      <c r="CX35" s="634"/>
      <c r="CY35" s="635"/>
      <c r="CZ35" s="624">
        <v>0.2</v>
      </c>
      <c r="DA35" s="636"/>
      <c r="DB35" s="636"/>
      <c r="DC35" s="637"/>
      <c r="DD35" s="627">
        <v>130340</v>
      </c>
      <c r="DE35" s="634"/>
      <c r="DF35" s="634"/>
      <c r="DG35" s="634"/>
      <c r="DH35" s="634"/>
      <c r="DI35" s="634"/>
      <c r="DJ35" s="634"/>
      <c r="DK35" s="635"/>
      <c r="DL35" s="627">
        <v>130340</v>
      </c>
      <c r="DM35" s="634"/>
      <c r="DN35" s="634"/>
      <c r="DO35" s="634"/>
      <c r="DP35" s="634"/>
      <c r="DQ35" s="634"/>
      <c r="DR35" s="634"/>
      <c r="DS35" s="634"/>
      <c r="DT35" s="634"/>
      <c r="DU35" s="634"/>
      <c r="DV35" s="635"/>
      <c r="DW35" s="624">
        <v>0.3</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5724820</v>
      </c>
      <c r="S36" s="622"/>
      <c r="T36" s="622"/>
      <c r="U36" s="622"/>
      <c r="V36" s="622"/>
      <c r="W36" s="622"/>
      <c r="X36" s="622"/>
      <c r="Y36" s="623"/>
      <c r="Z36" s="659">
        <v>5.9</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10183926</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158182</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21763184</v>
      </c>
      <c r="CS36" s="622"/>
      <c r="CT36" s="622"/>
      <c r="CU36" s="622"/>
      <c r="CV36" s="622"/>
      <c r="CW36" s="622"/>
      <c r="CX36" s="622"/>
      <c r="CY36" s="623"/>
      <c r="CZ36" s="624">
        <v>23.7</v>
      </c>
      <c r="DA36" s="636"/>
      <c r="DB36" s="636"/>
      <c r="DC36" s="637"/>
      <c r="DD36" s="627">
        <v>16498783</v>
      </c>
      <c r="DE36" s="622"/>
      <c r="DF36" s="622"/>
      <c r="DG36" s="622"/>
      <c r="DH36" s="622"/>
      <c r="DI36" s="622"/>
      <c r="DJ36" s="622"/>
      <c r="DK36" s="623"/>
      <c r="DL36" s="627">
        <v>12924382</v>
      </c>
      <c r="DM36" s="622"/>
      <c r="DN36" s="622"/>
      <c r="DO36" s="622"/>
      <c r="DP36" s="622"/>
      <c r="DQ36" s="622"/>
      <c r="DR36" s="622"/>
      <c r="DS36" s="622"/>
      <c r="DT36" s="622"/>
      <c r="DU36" s="622"/>
      <c r="DV36" s="623"/>
      <c r="DW36" s="624">
        <v>25.5</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1681139</v>
      </c>
      <c r="S37" s="622"/>
      <c r="T37" s="622"/>
      <c r="U37" s="622"/>
      <c r="V37" s="622"/>
      <c r="W37" s="622"/>
      <c r="X37" s="622"/>
      <c r="Y37" s="623"/>
      <c r="Z37" s="659">
        <v>1.7</v>
      </c>
      <c r="AA37" s="659"/>
      <c r="AB37" s="659"/>
      <c r="AC37" s="659"/>
      <c r="AD37" s="660">
        <v>63284</v>
      </c>
      <c r="AE37" s="660"/>
      <c r="AF37" s="660"/>
      <c r="AG37" s="660"/>
      <c r="AH37" s="660"/>
      <c r="AI37" s="660"/>
      <c r="AJ37" s="660"/>
      <c r="AK37" s="660"/>
      <c r="AL37" s="624">
        <v>0.1</v>
      </c>
      <c r="AM37" s="625"/>
      <c r="AN37" s="625"/>
      <c r="AO37" s="661"/>
      <c r="AQ37" s="654" t="s">
        <v>319</v>
      </c>
      <c r="AR37" s="655"/>
      <c r="AS37" s="655"/>
      <c r="AT37" s="655"/>
      <c r="AU37" s="655"/>
      <c r="AV37" s="655"/>
      <c r="AW37" s="655"/>
      <c r="AX37" s="655"/>
      <c r="AY37" s="656"/>
      <c r="AZ37" s="621">
        <v>2703337</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146480</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4583405</v>
      </c>
      <c r="CS37" s="634"/>
      <c r="CT37" s="634"/>
      <c r="CU37" s="634"/>
      <c r="CV37" s="634"/>
      <c r="CW37" s="634"/>
      <c r="CX37" s="634"/>
      <c r="CY37" s="635"/>
      <c r="CZ37" s="624">
        <v>5</v>
      </c>
      <c r="DA37" s="636"/>
      <c r="DB37" s="636"/>
      <c r="DC37" s="637"/>
      <c r="DD37" s="627">
        <v>4005200</v>
      </c>
      <c r="DE37" s="634"/>
      <c r="DF37" s="634"/>
      <c r="DG37" s="634"/>
      <c r="DH37" s="634"/>
      <c r="DI37" s="634"/>
      <c r="DJ37" s="634"/>
      <c r="DK37" s="635"/>
      <c r="DL37" s="627">
        <v>3996022</v>
      </c>
      <c r="DM37" s="634"/>
      <c r="DN37" s="634"/>
      <c r="DO37" s="634"/>
      <c r="DP37" s="634"/>
      <c r="DQ37" s="634"/>
      <c r="DR37" s="634"/>
      <c r="DS37" s="634"/>
      <c r="DT37" s="634"/>
      <c r="DU37" s="634"/>
      <c r="DV37" s="635"/>
      <c r="DW37" s="624">
        <v>7.9</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4096100</v>
      </c>
      <c r="S38" s="622"/>
      <c r="T38" s="622"/>
      <c r="U38" s="622"/>
      <c r="V38" s="622"/>
      <c r="W38" s="622"/>
      <c r="X38" s="622"/>
      <c r="Y38" s="623"/>
      <c r="Z38" s="659">
        <v>4.2</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1600000</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30397</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5858977</v>
      </c>
      <c r="CS38" s="622"/>
      <c r="CT38" s="622"/>
      <c r="CU38" s="622"/>
      <c r="CV38" s="622"/>
      <c r="CW38" s="622"/>
      <c r="CX38" s="622"/>
      <c r="CY38" s="623"/>
      <c r="CZ38" s="624">
        <v>6.4</v>
      </c>
      <c r="DA38" s="636"/>
      <c r="DB38" s="636"/>
      <c r="DC38" s="637"/>
      <c r="DD38" s="627">
        <v>4653518</v>
      </c>
      <c r="DE38" s="622"/>
      <c r="DF38" s="622"/>
      <c r="DG38" s="622"/>
      <c r="DH38" s="622"/>
      <c r="DI38" s="622"/>
      <c r="DJ38" s="622"/>
      <c r="DK38" s="623"/>
      <c r="DL38" s="627">
        <v>3462772</v>
      </c>
      <c r="DM38" s="622"/>
      <c r="DN38" s="622"/>
      <c r="DO38" s="622"/>
      <c r="DP38" s="622"/>
      <c r="DQ38" s="622"/>
      <c r="DR38" s="622"/>
      <c r="DS38" s="622"/>
      <c r="DT38" s="622"/>
      <c r="DU38" s="622"/>
      <c r="DV38" s="623"/>
      <c r="DW38" s="624">
        <v>6.8</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21612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42765</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134804</v>
      </c>
      <c r="CS39" s="634"/>
      <c r="CT39" s="634"/>
      <c r="CU39" s="634"/>
      <c r="CV39" s="634"/>
      <c r="CW39" s="634"/>
      <c r="CX39" s="634"/>
      <c r="CY39" s="635"/>
      <c r="CZ39" s="624">
        <v>0.1</v>
      </c>
      <c r="DA39" s="636"/>
      <c r="DB39" s="636"/>
      <c r="DC39" s="637"/>
      <c r="DD39" s="627">
        <v>37850</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340200</v>
      </c>
      <c r="S40" s="622"/>
      <c r="T40" s="622"/>
      <c r="U40" s="622"/>
      <c r="V40" s="622"/>
      <c r="W40" s="622"/>
      <c r="X40" s="622"/>
      <c r="Y40" s="623"/>
      <c r="Z40" s="659">
        <v>0.4</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1</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105</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383074</v>
      </c>
      <c r="CS40" s="622"/>
      <c r="CT40" s="622"/>
      <c r="CU40" s="622"/>
      <c r="CV40" s="622"/>
      <c r="CW40" s="622"/>
      <c r="CX40" s="622"/>
      <c r="CY40" s="623"/>
      <c r="CZ40" s="624">
        <v>0.4</v>
      </c>
      <c r="DA40" s="636"/>
      <c r="DB40" s="636"/>
      <c r="DC40" s="637"/>
      <c r="DD40" s="627">
        <v>232654</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96931504</v>
      </c>
      <c r="S41" s="646"/>
      <c r="T41" s="646"/>
      <c r="U41" s="646"/>
      <c r="V41" s="646"/>
      <c r="W41" s="646"/>
      <c r="X41" s="646"/>
      <c r="Y41" s="649"/>
      <c r="Z41" s="650">
        <v>100</v>
      </c>
      <c r="AA41" s="650"/>
      <c r="AB41" s="650"/>
      <c r="AC41" s="650"/>
      <c r="AD41" s="651">
        <v>50421839</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2242410</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3616566</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326</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6595729</v>
      </c>
      <c r="CS42" s="634"/>
      <c r="CT42" s="634"/>
      <c r="CU42" s="634"/>
      <c r="CV42" s="634"/>
      <c r="CW42" s="634"/>
      <c r="CX42" s="634"/>
      <c r="CY42" s="635"/>
      <c r="CZ42" s="624">
        <v>7.2</v>
      </c>
      <c r="DA42" s="636"/>
      <c r="DB42" s="636"/>
      <c r="DC42" s="637"/>
      <c r="DD42" s="627">
        <v>1184721</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117500</v>
      </c>
      <c r="CS43" s="634"/>
      <c r="CT43" s="634"/>
      <c r="CU43" s="634"/>
      <c r="CV43" s="634"/>
      <c r="CW43" s="634"/>
      <c r="CX43" s="634"/>
      <c r="CY43" s="635"/>
      <c r="CZ43" s="624">
        <v>0.1</v>
      </c>
      <c r="DA43" s="636"/>
      <c r="DB43" s="636"/>
      <c r="DC43" s="637"/>
      <c r="DD43" s="627">
        <v>117500</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6595729</v>
      </c>
      <c r="CS44" s="622"/>
      <c r="CT44" s="622"/>
      <c r="CU44" s="622"/>
      <c r="CV44" s="622"/>
      <c r="CW44" s="622"/>
      <c r="CX44" s="622"/>
      <c r="CY44" s="623"/>
      <c r="CZ44" s="624">
        <v>7.2</v>
      </c>
      <c r="DA44" s="625"/>
      <c r="DB44" s="625"/>
      <c r="DC44" s="626"/>
      <c r="DD44" s="627">
        <v>1184721</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1772690</v>
      </c>
      <c r="CS45" s="634"/>
      <c r="CT45" s="634"/>
      <c r="CU45" s="634"/>
      <c r="CV45" s="634"/>
      <c r="CW45" s="634"/>
      <c r="CX45" s="634"/>
      <c r="CY45" s="635"/>
      <c r="CZ45" s="624">
        <v>1.9</v>
      </c>
      <c r="DA45" s="636"/>
      <c r="DB45" s="636"/>
      <c r="DC45" s="637"/>
      <c r="DD45" s="627">
        <v>393438</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4795352</v>
      </c>
      <c r="CS46" s="622"/>
      <c r="CT46" s="622"/>
      <c r="CU46" s="622"/>
      <c r="CV46" s="622"/>
      <c r="CW46" s="622"/>
      <c r="CX46" s="622"/>
      <c r="CY46" s="623"/>
      <c r="CZ46" s="624">
        <v>5.2</v>
      </c>
      <c r="DA46" s="625"/>
      <c r="DB46" s="625"/>
      <c r="DC46" s="626"/>
      <c r="DD46" s="627">
        <v>776196</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91747417</v>
      </c>
      <c r="CS49" s="606"/>
      <c r="CT49" s="606"/>
      <c r="CU49" s="606"/>
      <c r="CV49" s="606"/>
      <c r="CW49" s="606"/>
      <c r="CX49" s="606"/>
      <c r="CY49" s="607"/>
      <c r="CZ49" s="608">
        <v>100</v>
      </c>
      <c r="DA49" s="609"/>
      <c r="DB49" s="609"/>
      <c r="DC49" s="610"/>
      <c r="DD49" s="611">
        <v>61737646</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VGOnI+pZLjhPtZ4BcovH9cWG9L39N02tn143muUveApwUYm4PScXCaNXYGvt98nuKeul/i3Yye9FMD6IaQjDyA==" saltValue="vHxOGdh47AuHp+suniofv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G76" zoomScale="70" zoomScaleNormal="25" zoomScaleSheetLayoutView="70" workbookViewId="0">
      <selection activeCell="BQ104" sqref="BQ104:DZ104"/>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2" t="s">
        <v>352</v>
      </c>
      <c r="B2" s="1092"/>
      <c r="C2" s="1092"/>
      <c r="D2" s="1092"/>
      <c r="E2" s="1092"/>
      <c r="F2" s="1092"/>
      <c r="G2" s="1092"/>
      <c r="H2" s="1092"/>
      <c r="I2" s="1092"/>
      <c r="J2" s="1092"/>
      <c r="K2" s="1092"/>
      <c r="L2" s="1092"/>
      <c r="M2" s="1092"/>
      <c r="N2" s="1092"/>
      <c r="O2" s="1092"/>
      <c r="P2" s="1092"/>
      <c r="Q2" s="1092"/>
      <c r="R2" s="1092"/>
      <c r="S2" s="1092"/>
      <c r="T2" s="1092"/>
      <c r="U2" s="1092"/>
      <c r="V2" s="1092"/>
      <c r="W2" s="1092"/>
      <c r="X2" s="1092"/>
      <c r="Y2" s="1092"/>
      <c r="Z2" s="1092"/>
      <c r="AA2" s="1092"/>
      <c r="AB2" s="1092"/>
      <c r="AC2" s="1092"/>
      <c r="AD2" s="1092"/>
      <c r="AE2" s="1092"/>
      <c r="AF2" s="1092"/>
      <c r="AG2" s="1092"/>
      <c r="AH2" s="1092"/>
      <c r="AI2" s="1092"/>
      <c r="AJ2" s="1092"/>
      <c r="AK2" s="1092"/>
      <c r="AL2" s="1092"/>
      <c r="AM2" s="1092"/>
      <c r="AN2" s="1092"/>
      <c r="AO2" s="1092"/>
      <c r="AP2" s="1092"/>
      <c r="AQ2" s="1092"/>
      <c r="AR2" s="1092"/>
      <c r="AS2" s="1092"/>
      <c r="AT2" s="1092"/>
      <c r="AU2" s="1092"/>
      <c r="AV2" s="1092"/>
      <c r="AW2" s="1092"/>
      <c r="AX2" s="1092"/>
      <c r="AY2" s="1092"/>
      <c r="AZ2" s="1092"/>
      <c r="BA2" s="1092"/>
      <c r="BB2" s="1092"/>
      <c r="BC2" s="1092"/>
      <c r="BD2" s="1092"/>
      <c r="BE2" s="1092"/>
      <c r="BF2" s="1092"/>
      <c r="BG2" s="1092"/>
      <c r="BH2" s="1092"/>
      <c r="BI2" s="1092"/>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3" t="s">
        <v>353</v>
      </c>
      <c r="DK2" s="1094"/>
      <c r="DL2" s="1094"/>
      <c r="DM2" s="1094"/>
      <c r="DN2" s="1094"/>
      <c r="DO2" s="1095"/>
      <c r="DP2" s="216"/>
      <c r="DQ2" s="1093" t="s">
        <v>354</v>
      </c>
      <c r="DR2" s="1094"/>
      <c r="DS2" s="1094"/>
      <c r="DT2" s="1094"/>
      <c r="DU2" s="1094"/>
      <c r="DV2" s="1094"/>
      <c r="DW2" s="1094"/>
      <c r="DX2" s="1094"/>
      <c r="DY2" s="1094"/>
      <c r="DZ2" s="1095"/>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61" t="s">
        <v>355</v>
      </c>
      <c r="B4" s="1061"/>
      <c r="C4" s="1061"/>
      <c r="D4" s="1061"/>
      <c r="E4" s="1061"/>
      <c r="F4" s="1061"/>
      <c r="G4" s="1061"/>
      <c r="H4" s="1061"/>
      <c r="I4" s="1061"/>
      <c r="J4" s="1061"/>
      <c r="K4" s="1061"/>
      <c r="L4" s="1061"/>
      <c r="M4" s="1061"/>
      <c r="N4" s="1061"/>
      <c r="O4" s="1061"/>
      <c r="P4" s="1061"/>
      <c r="Q4" s="1061"/>
      <c r="R4" s="1061"/>
      <c r="S4" s="1061"/>
      <c r="T4" s="1061"/>
      <c r="U4" s="1061"/>
      <c r="V4" s="1061"/>
      <c r="W4" s="1061"/>
      <c r="X4" s="1061"/>
      <c r="Y4" s="1061"/>
      <c r="Z4" s="1061"/>
      <c r="AA4" s="1061"/>
      <c r="AB4" s="1061"/>
      <c r="AC4" s="1061"/>
      <c r="AD4" s="1061"/>
      <c r="AE4" s="1061"/>
      <c r="AF4" s="1061"/>
      <c r="AG4" s="1061"/>
      <c r="AH4" s="1061"/>
      <c r="AI4" s="1061"/>
      <c r="AJ4" s="1061"/>
      <c r="AK4" s="1061"/>
      <c r="AL4" s="1061"/>
      <c r="AM4" s="1061"/>
      <c r="AN4" s="1061"/>
      <c r="AO4" s="1061"/>
      <c r="AP4" s="1061"/>
      <c r="AQ4" s="1061"/>
      <c r="AR4" s="1061"/>
      <c r="AS4" s="1061"/>
      <c r="AT4" s="1061"/>
      <c r="AU4" s="1061"/>
      <c r="AV4" s="1061"/>
      <c r="AW4" s="1061"/>
      <c r="AX4" s="1061"/>
      <c r="AY4" s="1061"/>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6"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6" t="s">
        <v>371</v>
      </c>
      <c r="DH5" s="1087"/>
      <c r="DI5" s="1087"/>
      <c r="DJ5" s="1087"/>
      <c r="DK5" s="1088"/>
      <c r="DL5" s="1086" t="s">
        <v>372</v>
      </c>
      <c r="DM5" s="1087"/>
      <c r="DN5" s="1087"/>
      <c r="DO5" s="1087"/>
      <c r="DP5" s="1088"/>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7"/>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9"/>
      <c r="DH6" s="1090"/>
      <c r="DI6" s="1090"/>
      <c r="DJ6" s="1090"/>
      <c r="DK6" s="1091"/>
      <c r="DL6" s="1089"/>
      <c r="DM6" s="1090"/>
      <c r="DN6" s="1090"/>
      <c r="DO6" s="1090"/>
      <c r="DP6" s="1091"/>
      <c r="DQ6" s="1004"/>
      <c r="DR6" s="1005"/>
      <c r="DS6" s="1005"/>
      <c r="DT6" s="1005"/>
      <c r="DU6" s="1006"/>
      <c r="DV6" s="1004"/>
      <c r="DW6" s="1005"/>
      <c r="DX6" s="1005"/>
      <c r="DY6" s="1005"/>
      <c r="DZ6" s="1016"/>
      <c r="EA6" s="222"/>
    </row>
    <row r="7" spans="1:131" s="223" customFormat="1" ht="26.25" customHeight="1" thickTop="1" x14ac:dyDescent="0.15">
      <c r="A7" s="224">
        <v>1</v>
      </c>
      <c r="B7" s="1049" t="s">
        <v>374</v>
      </c>
      <c r="C7" s="1050"/>
      <c r="D7" s="1050"/>
      <c r="E7" s="1050"/>
      <c r="F7" s="1050"/>
      <c r="G7" s="1050"/>
      <c r="H7" s="1050"/>
      <c r="I7" s="1050"/>
      <c r="J7" s="1050"/>
      <c r="K7" s="1050"/>
      <c r="L7" s="1050"/>
      <c r="M7" s="1050"/>
      <c r="N7" s="1050"/>
      <c r="O7" s="1050"/>
      <c r="P7" s="1051"/>
      <c r="Q7" s="1104">
        <v>95839</v>
      </c>
      <c r="R7" s="1105"/>
      <c r="S7" s="1105"/>
      <c r="T7" s="1105"/>
      <c r="U7" s="1105"/>
      <c r="V7" s="1105">
        <v>91249</v>
      </c>
      <c r="W7" s="1105"/>
      <c r="X7" s="1105"/>
      <c r="Y7" s="1105"/>
      <c r="Z7" s="1105"/>
      <c r="AA7" s="1105">
        <v>4590</v>
      </c>
      <c r="AB7" s="1105"/>
      <c r="AC7" s="1105"/>
      <c r="AD7" s="1105"/>
      <c r="AE7" s="1106"/>
      <c r="AF7" s="1107">
        <v>4220</v>
      </c>
      <c r="AG7" s="1108"/>
      <c r="AH7" s="1108"/>
      <c r="AI7" s="1108"/>
      <c r="AJ7" s="1109"/>
      <c r="AK7" s="1110">
        <v>3171</v>
      </c>
      <c r="AL7" s="1111"/>
      <c r="AM7" s="1111"/>
      <c r="AN7" s="1111"/>
      <c r="AO7" s="1111"/>
      <c r="AP7" s="1111">
        <v>64321</v>
      </c>
      <c r="AQ7" s="1111"/>
      <c r="AR7" s="1111"/>
      <c r="AS7" s="1111"/>
      <c r="AT7" s="1111"/>
      <c r="AU7" s="1112"/>
      <c r="AV7" s="1112"/>
      <c r="AW7" s="1112"/>
      <c r="AX7" s="1112"/>
      <c r="AY7" s="1113"/>
      <c r="AZ7" s="220"/>
      <c r="BA7" s="220"/>
      <c r="BB7" s="220"/>
      <c r="BC7" s="220"/>
      <c r="BD7" s="220"/>
      <c r="BE7" s="221"/>
      <c r="BF7" s="221"/>
      <c r="BG7" s="221"/>
      <c r="BH7" s="221"/>
      <c r="BI7" s="221"/>
      <c r="BJ7" s="221"/>
      <c r="BK7" s="221"/>
      <c r="BL7" s="221"/>
      <c r="BM7" s="221"/>
      <c r="BN7" s="221"/>
      <c r="BO7" s="221"/>
      <c r="BP7" s="221"/>
      <c r="BQ7" s="224">
        <v>1</v>
      </c>
      <c r="BR7" s="225"/>
      <c r="BS7" s="1101" t="s">
        <v>566</v>
      </c>
      <c r="BT7" s="1102"/>
      <c r="BU7" s="1102"/>
      <c r="BV7" s="1102"/>
      <c r="BW7" s="1102"/>
      <c r="BX7" s="1102"/>
      <c r="BY7" s="1102"/>
      <c r="BZ7" s="1102"/>
      <c r="CA7" s="1102"/>
      <c r="CB7" s="1102"/>
      <c r="CC7" s="1102"/>
      <c r="CD7" s="1102"/>
      <c r="CE7" s="1102"/>
      <c r="CF7" s="1102"/>
      <c r="CG7" s="1114"/>
      <c r="CH7" s="1098">
        <v>2</v>
      </c>
      <c r="CI7" s="1099"/>
      <c r="CJ7" s="1099"/>
      <c r="CK7" s="1099"/>
      <c r="CL7" s="1100"/>
      <c r="CM7" s="1098">
        <v>4472</v>
      </c>
      <c r="CN7" s="1099"/>
      <c r="CO7" s="1099"/>
      <c r="CP7" s="1099"/>
      <c r="CQ7" s="1100"/>
      <c r="CR7" s="1098">
        <v>5</v>
      </c>
      <c r="CS7" s="1099"/>
      <c r="CT7" s="1099"/>
      <c r="CU7" s="1099"/>
      <c r="CV7" s="1100"/>
      <c r="CW7" s="1098" t="s">
        <v>565</v>
      </c>
      <c r="CX7" s="1099"/>
      <c r="CY7" s="1099"/>
      <c r="CZ7" s="1099"/>
      <c r="DA7" s="1100"/>
      <c r="DB7" s="1098" t="s">
        <v>565</v>
      </c>
      <c r="DC7" s="1099"/>
      <c r="DD7" s="1099"/>
      <c r="DE7" s="1099"/>
      <c r="DF7" s="1100"/>
      <c r="DG7" s="1098" t="s">
        <v>565</v>
      </c>
      <c r="DH7" s="1099"/>
      <c r="DI7" s="1099"/>
      <c r="DJ7" s="1099"/>
      <c r="DK7" s="1100"/>
      <c r="DL7" s="1098" t="s">
        <v>565</v>
      </c>
      <c r="DM7" s="1099"/>
      <c r="DN7" s="1099"/>
      <c r="DO7" s="1099"/>
      <c r="DP7" s="1100"/>
      <c r="DQ7" s="1098" t="s">
        <v>565</v>
      </c>
      <c r="DR7" s="1099"/>
      <c r="DS7" s="1099"/>
      <c r="DT7" s="1099"/>
      <c r="DU7" s="1100"/>
      <c r="DV7" s="1101"/>
      <c r="DW7" s="1102"/>
      <c r="DX7" s="1102"/>
      <c r="DY7" s="1102"/>
      <c r="DZ7" s="1103"/>
      <c r="EA7" s="222"/>
    </row>
    <row r="8" spans="1:131" s="223" customFormat="1" ht="26.25" customHeight="1" x14ac:dyDescent="0.15">
      <c r="A8" s="226">
        <v>2</v>
      </c>
      <c r="B8" s="1032" t="s">
        <v>375</v>
      </c>
      <c r="C8" s="1033"/>
      <c r="D8" s="1033"/>
      <c r="E8" s="1033"/>
      <c r="F8" s="1033"/>
      <c r="G8" s="1033"/>
      <c r="H8" s="1033"/>
      <c r="I8" s="1033"/>
      <c r="J8" s="1033"/>
      <c r="K8" s="1033"/>
      <c r="L8" s="1033"/>
      <c r="M8" s="1033"/>
      <c r="N8" s="1033"/>
      <c r="O8" s="1033"/>
      <c r="P8" s="1034"/>
      <c r="Q8" s="1040">
        <v>51</v>
      </c>
      <c r="R8" s="1041"/>
      <c r="S8" s="1041"/>
      <c r="T8" s="1041"/>
      <c r="U8" s="1041"/>
      <c r="V8" s="1041">
        <v>35</v>
      </c>
      <c r="W8" s="1041"/>
      <c r="X8" s="1041"/>
      <c r="Y8" s="1041"/>
      <c r="Z8" s="1041"/>
      <c r="AA8" s="1041">
        <v>16</v>
      </c>
      <c r="AB8" s="1041"/>
      <c r="AC8" s="1041"/>
      <c r="AD8" s="1041"/>
      <c r="AE8" s="1042"/>
      <c r="AF8" s="1037">
        <v>16</v>
      </c>
      <c r="AG8" s="1038"/>
      <c r="AH8" s="1038"/>
      <c r="AI8" s="1038"/>
      <c r="AJ8" s="1039"/>
      <c r="AK8" s="1082">
        <v>24</v>
      </c>
      <c r="AL8" s="1083"/>
      <c r="AM8" s="1083"/>
      <c r="AN8" s="1083"/>
      <c r="AO8" s="1083"/>
      <c r="AP8" s="1083">
        <v>0</v>
      </c>
      <c r="AQ8" s="1083"/>
      <c r="AR8" s="1083"/>
      <c r="AS8" s="1083"/>
      <c r="AT8" s="1083"/>
      <c r="AU8" s="1084"/>
      <c r="AV8" s="1084"/>
      <c r="AW8" s="1084"/>
      <c r="AX8" s="1084"/>
      <c r="AY8" s="1085"/>
      <c r="AZ8" s="220"/>
      <c r="BA8" s="220"/>
      <c r="BB8" s="220"/>
      <c r="BC8" s="220"/>
      <c r="BD8" s="220"/>
      <c r="BE8" s="221"/>
      <c r="BF8" s="221"/>
      <c r="BG8" s="221"/>
      <c r="BH8" s="221"/>
      <c r="BI8" s="221"/>
      <c r="BJ8" s="221"/>
      <c r="BK8" s="221"/>
      <c r="BL8" s="221"/>
      <c r="BM8" s="221"/>
      <c r="BN8" s="221"/>
      <c r="BO8" s="221"/>
      <c r="BP8" s="221"/>
      <c r="BQ8" s="226">
        <v>2</v>
      </c>
      <c r="BR8" s="227"/>
      <c r="BS8" s="992" t="s">
        <v>567</v>
      </c>
      <c r="BT8" s="993"/>
      <c r="BU8" s="993"/>
      <c r="BV8" s="993"/>
      <c r="BW8" s="993"/>
      <c r="BX8" s="993"/>
      <c r="BY8" s="993"/>
      <c r="BZ8" s="993"/>
      <c r="CA8" s="993"/>
      <c r="CB8" s="993"/>
      <c r="CC8" s="993"/>
      <c r="CD8" s="993"/>
      <c r="CE8" s="993"/>
      <c r="CF8" s="993"/>
      <c r="CG8" s="1014"/>
      <c r="CH8" s="989">
        <v>37</v>
      </c>
      <c r="CI8" s="990"/>
      <c r="CJ8" s="990"/>
      <c r="CK8" s="990"/>
      <c r="CL8" s="991"/>
      <c r="CM8" s="989">
        <v>2326</v>
      </c>
      <c r="CN8" s="990"/>
      <c r="CO8" s="990"/>
      <c r="CP8" s="990"/>
      <c r="CQ8" s="991"/>
      <c r="CR8" s="989">
        <v>65</v>
      </c>
      <c r="CS8" s="990"/>
      <c r="CT8" s="990"/>
      <c r="CU8" s="990"/>
      <c r="CV8" s="991"/>
      <c r="CW8" s="989" t="s">
        <v>565</v>
      </c>
      <c r="CX8" s="990"/>
      <c r="CY8" s="990"/>
      <c r="CZ8" s="990"/>
      <c r="DA8" s="991"/>
      <c r="DB8" s="989" t="s">
        <v>565</v>
      </c>
      <c r="DC8" s="990"/>
      <c r="DD8" s="990"/>
      <c r="DE8" s="990"/>
      <c r="DF8" s="991"/>
      <c r="DG8" s="989" t="s">
        <v>565</v>
      </c>
      <c r="DH8" s="990"/>
      <c r="DI8" s="990"/>
      <c r="DJ8" s="990"/>
      <c r="DK8" s="991"/>
      <c r="DL8" s="989" t="s">
        <v>565</v>
      </c>
      <c r="DM8" s="990"/>
      <c r="DN8" s="990"/>
      <c r="DO8" s="990"/>
      <c r="DP8" s="991"/>
      <c r="DQ8" s="989" t="s">
        <v>565</v>
      </c>
      <c r="DR8" s="990"/>
      <c r="DS8" s="990"/>
      <c r="DT8" s="990"/>
      <c r="DU8" s="991"/>
      <c r="DV8" s="992"/>
      <c r="DW8" s="993"/>
      <c r="DX8" s="993"/>
      <c r="DY8" s="993"/>
      <c r="DZ8" s="994"/>
      <c r="EA8" s="222"/>
    </row>
    <row r="9" spans="1:131" s="223" customFormat="1" ht="26.25" customHeight="1" x14ac:dyDescent="0.15">
      <c r="A9" s="226">
        <v>3</v>
      </c>
      <c r="B9" s="1032" t="s">
        <v>376</v>
      </c>
      <c r="C9" s="1033"/>
      <c r="D9" s="1033"/>
      <c r="E9" s="1033"/>
      <c r="F9" s="1033"/>
      <c r="G9" s="1033"/>
      <c r="H9" s="1033"/>
      <c r="I9" s="1033"/>
      <c r="J9" s="1033"/>
      <c r="K9" s="1033"/>
      <c r="L9" s="1033"/>
      <c r="M9" s="1033"/>
      <c r="N9" s="1033"/>
      <c r="O9" s="1033"/>
      <c r="P9" s="1034"/>
      <c r="Q9" s="1040">
        <v>1675</v>
      </c>
      <c r="R9" s="1041"/>
      <c r="S9" s="1041"/>
      <c r="T9" s="1041"/>
      <c r="U9" s="1041"/>
      <c r="V9" s="1041">
        <v>1097</v>
      </c>
      <c r="W9" s="1041"/>
      <c r="X9" s="1041"/>
      <c r="Y9" s="1041"/>
      <c r="Z9" s="1041"/>
      <c r="AA9" s="1041">
        <v>578</v>
      </c>
      <c r="AB9" s="1041"/>
      <c r="AC9" s="1041"/>
      <c r="AD9" s="1041"/>
      <c r="AE9" s="1042"/>
      <c r="AF9" s="1037">
        <v>375</v>
      </c>
      <c r="AG9" s="1038"/>
      <c r="AH9" s="1038"/>
      <c r="AI9" s="1038"/>
      <c r="AJ9" s="1039"/>
      <c r="AK9" s="1082">
        <v>610</v>
      </c>
      <c r="AL9" s="1083"/>
      <c r="AM9" s="1083"/>
      <c r="AN9" s="1083"/>
      <c r="AO9" s="1083"/>
      <c r="AP9" s="1083">
        <v>2193</v>
      </c>
      <c r="AQ9" s="1083"/>
      <c r="AR9" s="1083"/>
      <c r="AS9" s="1083"/>
      <c r="AT9" s="1083"/>
      <c r="AU9" s="1084"/>
      <c r="AV9" s="1084"/>
      <c r="AW9" s="1084"/>
      <c r="AX9" s="1084"/>
      <c r="AY9" s="1085"/>
      <c r="AZ9" s="220"/>
      <c r="BA9" s="220"/>
      <c r="BB9" s="220"/>
      <c r="BC9" s="220"/>
      <c r="BD9" s="220"/>
      <c r="BE9" s="221"/>
      <c r="BF9" s="221"/>
      <c r="BG9" s="221"/>
      <c r="BH9" s="221"/>
      <c r="BI9" s="221"/>
      <c r="BJ9" s="221"/>
      <c r="BK9" s="221"/>
      <c r="BL9" s="221"/>
      <c r="BM9" s="221"/>
      <c r="BN9" s="221"/>
      <c r="BO9" s="221"/>
      <c r="BP9" s="221"/>
      <c r="BQ9" s="226">
        <v>3</v>
      </c>
      <c r="BR9" s="227"/>
      <c r="BS9" s="992" t="s">
        <v>568</v>
      </c>
      <c r="BT9" s="993"/>
      <c r="BU9" s="993"/>
      <c r="BV9" s="993"/>
      <c r="BW9" s="993"/>
      <c r="BX9" s="993"/>
      <c r="BY9" s="993"/>
      <c r="BZ9" s="993"/>
      <c r="CA9" s="993"/>
      <c r="CB9" s="993"/>
      <c r="CC9" s="993"/>
      <c r="CD9" s="993"/>
      <c r="CE9" s="993"/>
      <c r="CF9" s="993"/>
      <c r="CG9" s="1014"/>
      <c r="CH9" s="989">
        <v>-3</v>
      </c>
      <c r="CI9" s="990"/>
      <c r="CJ9" s="990"/>
      <c r="CK9" s="990"/>
      <c r="CL9" s="991"/>
      <c r="CM9" s="989">
        <v>99</v>
      </c>
      <c r="CN9" s="990"/>
      <c r="CO9" s="990"/>
      <c r="CP9" s="990"/>
      <c r="CQ9" s="991"/>
      <c r="CR9" s="989">
        <v>30</v>
      </c>
      <c r="CS9" s="990"/>
      <c r="CT9" s="990"/>
      <c r="CU9" s="990"/>
      <c r="CV9" s="991"/>
      <c r="CW9" s="989" t="s">
        <v>565</v>
      </c>
      <c r="CX9" s="990"/>
      <c r="CY9" s="990"/>
      <c r="CZ9" s="990"/>
      <c r="DA9" s="991"/>
      <c r="DB9" s="989" t="s">
        <v>565</v>
      </c>
      <c r="DC9" s="990"/>
      <c r="DD9" s="990"/>
      <c r="DE9" s="990"/>
      <c r="DF9" s="991"/>
      <c r="DG9" s="989" t="s">
        <v>565</v>
      </c>
      <c r="DH9" s="990"/>
      <c r="DI9" s="990"/>
      <c r="DJ9" s="990"/>
      <c r="DK9" s="991"/>
      <c r="DL9" s="989" t="s">
        <v>565</v>
      </c>
      <c r="DM9" s="990"/>
      <c r="DN9" s="990"/>
      <c r="DO9" s="990"/>
      <c r="DP9" s="991"/>
      <c r="DQ9" s="989" t="s">
        <v>565</v>
      </c>
      <c r="DR9" s="990"/>
      <c r="DS9" s="990"/>
      <c r="DT9" s="990"/>
      <c r="DU9" s="991"/>
      <c r="DV9" s="992"/>
      <c r="DW9" s="993"/>
      <c r="DX9" s="993"/>
      <c r="DY9" s="993"/>
      <c r="DZ9" s="994"/>
      <c r="EA9" s="222"/>
    </row>
    <row r="10" spans="1:131" s="223" customFormat="1" ht="26.25" customHeight="1" x14ac:dyDescent="0.15">
      <c r="A10" s="226">
        <v>4</v>
      </c>
      <c r="B10" s="1032"/>
      <c r="C10" s="1033"/>
      <c r="D10" s="1033"/>
      <c r="E10" s="1033"/>
      <c r="F10" s="1033"/>
      <c r="G10" s="1033"/>
      <c r="H10" s="1033"/>
      <c r="I10" s="1033"/>
      <c r="J10" s="1033"/>
      <c r="K10" s="1033"/>
      <c r="L10" s="1033"/>
      <c r="M10" s="1033"/>
      <c r="N10" s="1033"/>
      <c r="O10" s="1033"/>
      <c r="P10" s="1034"/>
      <c r="Q10" s="1040"/>
      <c r="R10" s="1041"/>
      <c r="S10" s="1041"/>
      <c r="T10" s="1041"/>
      <c r="U10" s="1041"/>
      <c r="V10" s="1041"/>
      <c r="W10" s="1041"/>
      <c r="X10" s="1041"/>
      <c r="Y10" s="1041"/>
      <c r="Z10" s="1041"/>
      <c r="AA10" s="1041"/>
      <c r="AB10" s="1041"/>
      <c r="AC10" s="1041"/>
      <c r="AD10" s="1041"/>
      <c r="AE10" s="1042"/>
      <c r="AF10" s="1037"/>
      <c r="AG10" s="1038"/>
      <c r="AH10" s="1038"/>
      <c r="AI10" s="1038"/>
      <c r="AJ10" s="1039"/>
      <c r="AK10" s="1082"/>
      <c r="AL10" s="1083"/>
      <c r="AM10" s="1083"/>
      <c r="AN10" s="1083"/>
      <c r="AO10" s="1083"/>
      <c r="AP10" s="1083"/>
      <c r="AQ10" s="1083"/>
      <c r="AR10" s="1083"/>
      <c r="AS10" s="1083"/>
      <c r="AT10" s="1083"/>
      <c r="AU10" s="1084"/>
      <c r="AV10" s="1084"/>
      <c r="AW10" s="1084"/>
      <c r="AX10" s="1084"/>
      <c r="AY10" s="1085"/>
      <c r="AZ10" s="220"/>
      <c r="BA10" s="220"/>
      <c r="BB10" s="220"/>
      <c r="BC10" s="220"/>
      <c r="BD10" s="220"/>
      <c r="BE10" s="221"/>
      <c r="BF10" s="221"/>
      <c r="BG10" s="221"/>
      <c r="BH10" s="221"/>
      <c r="BI10" s="221"/>
      <c r="BJ10" s="221"/>
      <c r="BK10" s="221"/>
      <c r="BL10" s="221"/>
      <c r="BM10" s="221"/>
      <c r="BN10" s="221"/>
      <c r="BO10" s="221"/>
      <c r="BP10" s="221"/>
      <c r="BQ10" s="226">
        <v>4</v>
      </c>
      <c r="BR10" s="227"/>
      <c r="BS10" s="992" t="s">
        <v>569</v>
      </c>
      <c r="BT10" s="993"/>
      <c r="BU10" s="993"/>
      <c r="BV10" s="993"/>
      <c r="BW10" s="993"/>
      <c r="BX10" s="993"/>
      <c r="BY10" s="993"/>
      <c r="BZ10" s="993"/>
      <c r="CA10" s="993"/>
      <c r="CB10" s="993"/>
      <c r="CC10" s="993"/>
      <c r="CD10" s="993"/>
      <c r="CE10" s="993"/>
      <c r="CF10" s="993"/>
      <c r="CG10" s="1014"/>
      <c r="CH10" s="989">
        <v>9</v>
      </c>
      <c r="CI10" s="990"/>
      <c r="CJ10" s="990"/>
      <c r="CK10" s="990"/>
      <c r="CL10" s="991"/>
      <c r="CM10" s="989">
        <v>99</v>
      </c>
      <c r="CN10" s="990"/>
      <c r="CO10" s="990"/>
      <c r="CP10" s="990"/>
      <c r="CQ10" s="991"/>
      <c r="CR10" s="989">
        <v>2</v>
      </c>
      <c r="CS10" s="990"/>
      <c r="CT10" s="990"/>
      <c r="CU10" s="990"/>
      <c r="CV10" s="991"/>
      <c r="CW10" s="989" t="s">
        <v>565</v>
      </c>
      <c r="CX10" s="990"/>
      <c r="CY10" s="990"/>
      <c r="CZ10" s="990"/>
      <c r="DA10" s="991"/>
      <c r="DB10" s="989" t="s">
        <v>565</v>
      </c>
      <c r="DC10" s="990"/>
      <c r="DD10" s="990"/>
      <c r="DE10" s="990"/>
      <c r="DF10" s="991"/>
      <c r="DG10" s="989" t="s">
        <v>565</v>
      </c>
      <c r="DH10" s="990"/>
      <c r="DI10" s="990"/>
      <c r="DJ10" s="990"/>
      <c r="DK10" s="991"/>
      <c r="DL10" s="989" t="s">
        <v>565</v>
      </c>
      <c r="DM10" s="990"/>
      <c r="DN10" s="990"/>
      <c r="DO10" s="990"/>
      <c r="DP10" s="991"/>
      <c r="DQ10" s="989" t="s">
        <v>565</v>
      </c>
      <c r="DR10" s="990"/>
      <c r="DS10" s="990"/>
      <c r="DT10" s="990"/>
      <c r="DU10" s="991"/>
      <c r="DV10" s="992"/>
      <c r="DW10" s="993"/>
      <c r="DX10" s="993"/>
      <c r="DY10" s="993"/>
      <c r="DZ10" s="994"/>
      <c r="EA10" s="222"/>
    </row>
    <row r="11" spans="1:131" s="223" customFormat="1" ht="26.25" customHeight="1" x14ac:dyDescent="0.15">
      <c r="A11" s="226">
        <v>5</v>
      </c>
      <c r="B11" s="1032"/>
      <c r="C11" s="1033"/>
      <c r="D11" s="1033"/>
      <c r="E11" s="1033"/>
      <c r="F11" s="1033"/>
      <c r="G11" s="1033"/>
      <c r="H11" s="1033"/>
      <c r="I11" s="1033"/>
      <c r="J11" s="1033"/>
      <c r="K11" s="1033"/>
      <c r="L11" s="1033"/>
      <c r="M11" s="1033"/>
      <c r="N11" s="1033"/>
      <c r="O11" s="1033"/>
      <c r="P11" s="1034"/>
      <c r="Q11" s="1040"/>
      <c r="R11" s="1041"/>
      <c r="S11" s="1041"/>
      <c r="T11" s="1041"/>
      <c r="U11" s="1041"/>
      <c r="V11" s="1041"/>
      <c r="W11" s="1041"/>
      <c r="X11" s="1041"/>
      <c r="Y11" s="1041"/>
      <c r="Z11" s="1041"/>
      <c r="AA11" s="1041"/>
      <c r="AB11" s="1041"/>
      <c r="AC11" s="1041"/>
      <c r="AD11" s="1041"/>
      <c r="AE11" s="1042"/>
      <c r="AF11" s="1037"/>
      <c r="AG11" s="1038"/>
      <c r="AH11" s="1038"/>
      <c r="AI11" s="1038"/>
      <c r="AJ11" s="1039"/>
      <c r="AK11" s="1082"/>
      <c r="AL11" s="1083"/>
      <c r="AM11" s="1083"/>
      <c r="AN11" s="1083"/>
      <c r="AO11" s="1083"/>
      <c r="AP11" s="1083"/>
      <c r="AQ11" s="1083"/>
      <c r="AR11" s="1083"/>
      <c r="AS11" s="1083"/>
      <c r="AT11" s="1083"/>
      <c r="AU11" s="1084"/>
      <c r="AV11" s="1084"/>
      <c r="AW11" s="1084"/>
      <c r="AX11" s="1084"/>
      <c r="AY11" s="1085"/>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2"/>
      <c r="C12" s="1033"/>
      <c r="D12" s="1033"/>
      <c r="E12" s="1033"/>
      <c r="F12" s="1033"/>
      <c r="G12" s="1033"/>
      <c r="H12" s="1033"/>
      <c r="I12" s="1033"/>
      <c r="J12" s="1033"/>
      <c r="K12" s="1033"/>
      <c r="L12" s="1033"/>
      <c r="M12" s="1033"/>
      <c r="N12" s="1033"/>
      <c r="O12" s="1033"/>
      <c r="P12" s="1034"/>
      <c r="Q12" s="1040"/>
      <c r="R12" s="1041"/>
      <c r="S12" s="1041"/>
      <c r="T12" s="1041"/>
      <c r="U12" s="1041"/>
      <c r="V12" s="1041"/>
      <c r="W12" s="1041"/>
      <c r="X12" s="1041"/>
      <c r="Y12" s="1041"/>
      <c r="Z12" s="1041"/>
      <c r="AA12" s="1041"/>
      <c r="AB12" s="1041"/>
      <c r="AC12" s="1041"/>
      <c r="AD12" s="1041"/>
      <c r="AE12" s="1042"/>
      <c r="AF12" s="1037"/>
      <c r="AG12" s="1038"/>
      <c r="AH12" s="1038"/>
      <c r="AI12" s="1038"/>
      <c r="AJ12" s="1039"/>
      <c r="AK12" s="1082"/>
      <c r="AL12" s="1083"/>
      <c r="AM12" s="1083"/>
      <c r="AN12" s="1083"/>
      <c r="AO12" s="1083"/>
      <c r="AP12" s="1083"/>
      <c r="AQ12" s="1083"/>
      <c r="AR12" s="1083"/>
      <c r="AS12" s="1083"/>
      <c r="AT12" s="1083"/>
      <c r="AU12" s="1084"/>
      <c r="AV12" s="1084"/>
      <c r="AW12" s="1084"/>
      <c r="AX12" s="1084"/>
      <c r="AY12" s="1085"/>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2"/>
      <c r="C13" s="1033"/>
      <c r="D13" s="1033"/>
      <c r="E13" s="1033"/>
      <c r="F13" s="1033"/>
      <c r="G13" s="1033"/>
      <c r="H13" s="1033"/>
      <c r="I13" s="1033"/>
      <c r="J13" s="1033"/>
      <c r="K13" s="1033"/>
      <c r="L13" s="1033"/>
      <c r="M13" s="1033"/>
      <c r="N13" s="1033"/>
      <c r="O13" s="1033"/>
      <c r="P13" s="1034"/>
      <c r="Q13" s="1040"/>
      <c r="R13" s="1041"/>
      <c r="S13" s="1041"/>
      <c r="T13" s="1041"/>
      <c r="U13" s="1041"/>
      <c r="V13" s="1041"/>
      <c r="W13" s="1041"/>
      <c r="X13" s="1041"/>
      <c r="Y13" s="1041"/>
      <c r="Z13" s="1041"/>
      <c r="AA13" s="1041"/>
      <c r="AB13" s="1041"/>
      <c r="AC13" s="1041"/>
      <c r="AD13" s="1041"/>
      <c r="AE13" s="1042"/>
      <c r="AF13" s="1037"/>
      <c r="AG13" s="1038"/>
      <c r="AH13" s="1038"/>
      <c r="AI13" s="1038"/>
      <c r="AJ13" s="1039"/>
      <c r="AK13" s="1082"/>
      <c r="AL13" s="1083"/>
      <c r="AM13" s="1083"/>
      <c r="AN13" s="1083"/>
      <c r="AO13" s="1083"/>
      <c r="AP13" s="1083"/>
      <c r="AQ13" s="1083"/>
      <c r="AR13" s="1083"/>
      <c r="AS13" s="1083"/>
      <c r="AT13" s="1083"/>
      <c r="AU13" s="1084"/>
      <c r="AV13" s="1084"/>
      <c r="AW13" s="1084"/>
      <c r="AX13" s="1084"/>
      <c r="AY13" s="1085"/>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2"/>
      <c r="C14" s="1033"/>
      <c r="D14" s="1033"/>
      <c r="E14" s="1033"/>
      <c r="F14" s="1033"/>
      <c r="G14" s="1033"/>
      <c r="H14" s="1033"/>
      <c r="I14" s="1033"/>
      <c r="J14" s="1033"/>
      <c r="K14" s="1033"/>
      <c r="L14" s="1033"/>
      <c r="M14" s="1033"/>
      <c r="N14" s="1033"/>
      <c r="O14" s="1033"/>
      <c r="P14" s="1034"/>
      <c r="Q14" s="1040"/>
      <c r="R14" s="1041"/>
      <c r="S14" s="1041"/>
      <c r="T14" s="1041"/>
      <c r="U14" s="1041"/>
      <c r="V14" s="1041"/>
      <c r="W14" s="1041"/>
      <c r="X14" s="1041"/>
      <c r="Y14" s="1041"/>
      <c r="Z14" s="1041"/>
      <c r="AA14" s="1041"/>
      <c r="AB14" s="1041"/>
      <c r="AC14" s="1041"/>
      <c r="AD14" s="1041"/>
      <c r="AE14" s="1042"/>
      <c r="AF14" s="1037"/>
      <c r="AG14" s="1038"/>
      <c r="AH14" s="1038"/>
      <c r="AI14" s="1038"/>
      <c r="AJ14" s="1039"/>
      <c r="AK14" s="1082"/>
      <c r="AL14" s="1083"/>
      <c r="AM14" s="1083"/>
      <c r="AN14" s="1083"/>
      <c r="AO14" s="1083"/>
      <c r="AP14" s="1083"/>
      <c r="AQ14" s="1083"/>
      <c r="AR14" s="1083"/>
      <c r="AS14" s="1083"/>
      <c r="AT14" s="1083"/>
      <c r="AU14" s="1084"/>
      <c r="AV14" s="1084"/>
      <c r="AW14" s="1084"/>
      <c r="AX14" s="1084"/>
      <c r="AY14" s="1085"/>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2"/>
      <c r="C15" s="1033"/>
      <c r="D15" s="1033"/>
      <c r="E15" s="1033"/>
      <c r="F15" s="1033"/>
      <c r="G15" s="1033"/>
      <c r="H15" s="1033"/>
      <c r="I15" s="1033"/>
      <c r="J15" s="1033"/>
      <c r="K15" s="1033"/>
      <c r="L15" s="1033"/>
      <c r="M15" s="1033"/>
      <c r="N15" s="1033"/>
      <c r="O15" s="1033"/>
      <c r="P15" s="1034"/>
      <c r="Q15" s="1040"/>
      <c r="R15" s="1041"/>
      <c r="S15" s="1041"/>
      <c r="T15" s="1041"/>
      <c r="U15" s="1041"/>
      <c r="V15" s="1041"/>
      <c r="W15" s="1041"/>
      <c r="X15" s="1041"/>
      <c r="Y15" s="1041"/>
      <c r="Z15" s="1041"/>
      <c r="AA15" s="1041"/>
      <c r="AB15" s="1041"/>
      <c r="AC15" s="1041"/>
      <c r="AD15" s="1041"/>
      <c r="AE15" s="1042"/>
      <c r="AF15" s="1037"/>
      <c r="AG15" s="1038"/>
      <c r="AH15" s="1038"/>
      <c r="AI15" s="1038"/>
      <c r="AJ15" s="1039"/>
      <c r="AK15" s="1082"/>
      <c r="AL15" s="1083"/>
      <c r="AM15" s="1083"/>
      <c r="AN15" s="1083"/>
      <c r="AO15" s="1083"/>
      <c r="AP15" s="1083"/>
      <c r="AQ15" s="1083"/>
      <c r="AR15" s="1083"/>
      <c r="AS15" s="1083"/>
      <c r="AT15" s="1083"/>
      <c r="AU15" s="1084"/>
      <c r="AV15" s="1084"/>
      <c r="AW15" s="1084"/>
      <c r="AX15" s="1084"/>
      <c r="AY15" s="1085"/>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2"/>
      <c r="C16" s="1033"/>
      <c r="D16" s="1033"/>
      <c r="E16" s="1033"/>
      <c r="F16" s="1033"/>
      <c r="G16" s="1033"/>
      <c r="H16" s="1033"/>
      <c r="I16" s="1033"/>
      <c r="J16" s="1033"/>
      <c r="K16" s="1033"/>
      <c r="L16" s="1033"/>
      <c r="M16" s="1033"/>
      <c r="N16" s="1033"/>
      <c r="O16" s="1033"/>
      <c r="P16" s="1034"/>
      <c r="Q16" s="1040"/>
      <c r="R16" s="1041"/>
      <c r="S16" s="1041"/>
      <c r="T16" s="1041"/>
      <c r="U16" s="1041"/>
      <c r="V16" s="1041"/>
      <c r="W16" s="1041"/>
      <c r="X16" s="1041"/>
      <c r="Y16" s="1041"/>
      <c r="Z16" s="1041"/>
      <c r="AA16" s="1041"/>
      <c r="AB16" s="1041"/>
      <c r="AC16" s="1041"/>
      <c r="AD16" s="1041"/>
      <c r="AE16" s="1042"/>
      <c r="AF16" s="1037"/>
      <c r="AG16" s="1038"/>
      <c r="AH16" s="1038"/>
      <c r="AI16" s="1038"/>
      <c r="AJ16" s="1039"/>
      <c r="AK16" s="1082"/>
      <c r="AL16" s="1083"/>
      <c r="AM16" s="1083"/>
      <c r="AN16" s="1083"/>
      <c r="AO16" s="1083"/>
      <c r="AP16" s="1083"/>
      <c r="AQ16" s="1083"/>
      <c r="AR16" s="1083"/>
      <c r="AS16" s="1083"/>
      <c r="AT16" s="1083"/>
      <c r="AU16" s="1084"/>
      <c r="AV16" s="1084"/>
      <c r="AW16" s="1084"/>
      <c r="AX16" s="1084"/>
      <c r="AY16" s="1085"/>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2"/>
      <c r="C17" s="1033"/>
      <c r="D17" s="1033"/>
      <c r="E17" s="1033"/>
      <c r="F17" s="1033"/>
      <c r="G17" s="1033"/>
      <c r="H17" s="1033"/>
      <c r="I17" s="1033"/>
      <c r="J17" s="1033"/>
      <c r="K17" s="1033"/>
      <c r="L17" s="1033"/>
      <c r="M17" s="1033"/>
      <c r="N17" s="1033"/>
      <c r="O17" s="1033"/>
      <c r="P17" s="1034"/>
      <c r="Q17" s="1040"/>
      <c r="R17" s="1041"/>
      <c r="S17" s="1041"/>
      <c r="T17" s="1041"/>
      <c r="U17" s="1041"/>
      <c r="V17" s="1041"/>
      <c r="W17" s="1041"/>
      <c r="X17" s="1041"/>
      <c r="Y17" s="1041"/>
      <c r="Z17" s="1041"/>
      <c r="AA17" s="1041"/>
      <c r="AB17" s="1041"/>
      <c r="AC17" s="1041"/>
      <c r="AD17" s="1041"/>
      <c r="AE17" s="1042"/>
      <c r="AF17" s="1037"/>
      <c r="AG17" s="1038"/>
      <c r="AH17" s="1038"/>
      <c r="AI17" s="1038"/>
      <c r="AJ17" s="1039"/>
      <c r="AK17" s="1082"/>
      <c r="AL17" s="1083"/>
      <c r="AM17" s="1083"/>
      <c r="AN17" s="1083"/>
      <c r="AO17" s="1083"/>
      <c r="AP17" s="1083"/>
      <c r="AQ17" s="1083"/>
      <c r="AR17" s="1083"/>
      <c r="AS17" s="1083"/>
      <c r="AT17" s="1083"/>
      <c r="AU17" s="1084"/>
      <c r="AV17" s="1084"/>
      <c r="AW17" s="1084"/>
      <c r="AX17" s="1084"/>
      <c r="AY17" s="1085"/>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2"/>
      <c r="C18" s="1033"/>
      <c r="D18" s="1033"/>
      <c r="E18" s="1033"/>
      <c r="F18" s="1033"/>
      <c r="G18" s="1033"/>
      <c r="H18" s="1033"/>
      <c r="I18" s="1033"/>
      <c r="J18" s="1033"/>
      <c r="K18" s="1033"/>
      <c r="L18" s="1033"/>
      <c r="M18" s="1033"/>
      <c r="N18" s="1033"/>
      <c r="O18" s="1033"/>
      <c r="P18" s="1034"/>
      <c r="Q18" s="1040"/>
      <c r="R18" s="1041"/>
      <c r="S18" s="1041"/>
      <c r="T18" s="1041"/>
      <c r="U18" s="1041"/>
      <c r="V18" s="1041"/>
      <c r="W18" s="1041"/>
      <c r="X18" s="1041"/>
      <c r="Y18" s="1041"/>
      <c r="Z18" s="1041"/>
      <c r="AA18" s="1041"/>
      <c r="AB18" s="1041"/>
      <c r="AC18" s="1041"/>
      <c r="AD18" s="1041"/>
      <c r="AE18" s="1042"/>
      <c r="AF18" s="1037"/>
      <c r="AG18" s="1038"/>
      <c r="AH18" s="1038"/>
      <c r="AI18" s="1038"/>
      <c r="AJ18" s="1039"/>
      <c r="AK18" s="1082"/>
      <c r="AL18" s="1083"/>
      <c r="AM18" s="1083"/>
      <c r="AN18" s="1083"/>
      <c r="AO18" s="1083"/>
      <c r="AP18" s="1083"/>
      <c r="AQ18" s="1083"/>
      <c r="AR18" s="1083"/>
      <c r="AS18" s="1083"/>
      <c r="AT18" s="1083"/>
      <c r="AU18" s="1084"/>
      <c r="AV18" s="1084"/>
      <c r="AW18" s="1084"/>
      <c r="AX18" s="1084"/>
      <c r="AY18" s="1085"/>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2"/>
      <c r="C19" s="1033"/>
      <c r="D19" s="1033"/>
      <c r="E19" s="1033"/>
      <c r="F19" s="1033"/>
      <c r="G19" s="1033"/>
      <c r="H19" s="1033"/>
      <c r="I19" s="1033"/>
      <c r="J19" s="1033"/>
      <c r="K19" s="1033"/>
      <c r="L19" s="1033"/>
      <c r="M19" s="1033"/>
      <c r="N19" s="1033"/>
      <c r="O19" s="1033"/>
      <c r="P19" s="1034"/>
      <c r="Q19" s="1040"/>
      <c r="R19" s="1041"/>
      <c r="S19" s="1041"/>
      <c r="T19" s="1041"/>
      <c r="U19" s="1041"/>
      <c r="V19" s="1041"/>
      <c r="W19" s="1041"/>
      <c r="X19" s="1041"/>
      <c r="Y19" s="1041"/>
      <c r="Z19" s="1041"/>
      <c r="AA19" s="1041"/>
      <c r="AB19" s="1041"/>
      <c r="AC19" s="1041"/>
      <c r="AD19" s="1041"/>
      <c r="AE19" s="1042"/>
      <c r="AF19" s="1037"/>
      <c r="AG19" s="1038"/>
      <c r="AH19" s="1038"/>
      <c r="AI19" s="1038"/>
      <c r="AJ19" s="1039"/>
      <c r="AK19" s="1082"/>
      <c r="AL19" s="1083"/>
      <c r="AM19" s="1083"/>
      <c r="AN19" s="1083"/>
      <c r="AO19" s="1083"/>
      <c r="AP19" s="1083"/>
      <c r="AQ19" s="1083"/>
      <c r="AR19" s="1083"/>
      <c r="AS19" s="1083"/>
      <c r="AT19" s="1083"/>
      <c r="AU19" s="1084"/>
      <c r="AV19" s="1084"/>
      <c r="AW19" s="1084"/>
      <c r="AX19" s="1084"/>
      <c r="AY19" s="1085"/>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2"/>
      <c r="C20" s="1033"/>
      <c r="D20" s="1033"/>
      <c r="E20" s="1033"/>
      <c r="F20" s="1033"/>
      <c r="G20" s="1033"/>
      <c r="H20" s="1033"/>
      <c r="I20" s="1033"/>
      <c r="J20" s="1033"/>
      <c r="K20" s="1033"/>
      <c r="L20" s="1033"/>
      <c r="M20" s="1033"/>
      <c r="N20" s="1033"/>
      <c r="O20" s="1033"/>
      <c r="P20" s="1034"/>
      <c r="Q20" s="1040"/>
      <c r="R20" s="1041"/>
      <c r="S20" s="1041"/>
      <c r="T20" s="1041"/>
      <c r="U20" s="1041"/>
      <c r="V20" s="1041"/>
      <c r="W20" s="1041"/>
      <c r="X20" s="1041"/>
      <c r="Y20" s="1041"/>
      <c r="Z20" s="1041"/>
      <c r="AA20" s="1041"/>
      <c r="AB20" s="1041"/>
      <c r="AC20" s="1041"/>
      <c r="AD20" s="1041"/>
      <c r="AE20" s="1042"/>
      <c r="AF20" s="1037"/>
      <c r="AG20" s="1038"/>
      <c r="AH20" s="1038"/>
      <c r="AI20" s="1038"/>
      <c r="AJ20" s="1039"/>
      <c r="AK20" s="1082"/>
      <c r="AL20" s="1083"/>
      <c r="AM20" s="1083"/>
      <c r="AN20" s="1083"/>
      <c r="AO20" s="1083"/>
      <c r="AP20" s="1083"/>
      <c r="AQ20" s="1083"/>
      <c r="AR20" s="1083"/>
      <c r="AS20" s="1083"/>
      <c r="AT20" s="1083"/>
      <c r="AU20" s="1084"/>
      <c r="AV20" s="1084"/>
      <c r="AW20" s="1084"/>
      <c r="AX20" s="1084"/>
      <c r="AY20" s="1085"/>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2"/>
      <c r="C21" s="1033"/>
      <c r="D21" s="1033"/>
      <c r="E21" s="1033"/>
      <c r="F21" s="1033"/>
      <c r="G21" s="1033"/>
      <c r="H21" s="1033"/>
      <c r="I21" s="1033"/>
      <c r="J21" s="1033"/>
      <c r="K21" s="1033"/>
      <c r="L21" s="1033"/>
      <c r="M21" s="1033"/>
      <c r="N21" s="1033"/>
      <c r="O21" s="1033"/>
      <c r="P21" s="1034"/>
      <c r="Q21" s="1040"/>
      <c r="R21" s="1041"/>
      <c r="S21" s="1041"/>
      <c r="T21" s="1041"/>
      <c r="U21" s="1041"/>
      <c r="V21" s="1041"/>
      <c r="W21" s="1041"/>
      <c r="X21" s="1041"/>
      <c r="Y21" s="1041"/>
      <c r="Z21" s="1041"/>
      <c r="AA21" s="1041"/>
      <c r="AB21" s="1041"/>
      <c r="AC21" s="1041"/>
      <c r="AD21" s="1041"/>
      <c r="AE21" s="1042"/>
      <c r="AF21" s="1037"/>
      <c r="AG21" s="1038"/>
      <c r="AH21" s="1038"/>
      <c r="AI21" s="1038"/>
      <c r="AJ21" s="1039"/>
      <c r="AK21" s="1082"/>
      <c r="AL21" s="1083"/>
      <c r="AM21" s="1083"/>
      <c r="AN21" s="1083"/>
      <c r="AO21" s="1083"/>
      <c r="AP21" s="1083"/>
      <c r="AQ21" s="1083"/>
      <c r="AR21" s="1083"/>
      <c r="AS21" s="1083"/>
      <c r="AT21" s="1083"/>
      <c r="AU21" s="1084"/>
      <c r="AV21" s="1084"/>
      <c r="AW21" s="1084"/>
      <c r="AX21" s="1084"/>
      <c r="AY21" s="1085"/>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2"/>
      <c r="C22" s="1033"/>
      <c r="D22" s="1033"/>
      <c r="E22" s="1033"/>
      <c r="F22" s="1033"/>
      <c r="G22" s="1033"/>
      <c r="H22" s="1033"/>
      <c r="I22" s="1033"/>
      <c r="J22" s="1033"/>
      <c r="K22" s="1033"/>
      <c r="L22" s="1033"/>
      <c r="M22" s="1033"/>
      <c r="N22" s="1033"/>
      <c r="O22" s="1033"/>
      <c r="P22" s="1034"/>
      <c r="Q22" s="1075"/>
      <c r="R22" s="1076"/>
      <c r="S22" s="1076"/>
      <c r="T22" s="1076"/>
      <c r="U22" s="1076"/>
      <c r="V22" s="1076"/>
      <c r="W22" s="1076"/>
      <c r="X22" s="1076"/>
      <c r="Y22" s="1076"/>
      <c r="Z22" s="1076"/>
      <c r="AA22" s="1076"/>
      <c r="AB22" s="1076"/>
      <c r="AC22" s="1076"/>
      <c r="AD22" s="1076"/>
      <c r="AE22" s="1077"/>
      <c r="AF22" s="1037"/>
      <c r="AG22" s="1038"/>
      <c r="AH22" s="1038"/>
      <c r="AI22" s="1038"/>
      <c r="AJ22" s="1039"/>
      <c r="AK22" s="1078"/>
      <c r="AL22" s="1079"/>
      <c r="AM22" s="1079"/>
      <c r="AN22" s="1079"/>
      <c r="AO22" s="1079"/>
      <c r="AP22" s="1079"/>
      <c r="AQ22" s="1079"/>
      <c r="AR22" s="1079"/>
      <c r="AS22" s="1079"/>
      <c r="AT22" s="1079"/>
      <c r="AU22" s="1080"/>
      <c r="AV22" s="1080"/>
      <c r="AW22" s="1080"/>
      <c r="AX22" s="1080"/>
      <c r="AY22" s="1081"/>
      <c r="AZ22" s="1030" t="s">
        <v>377</v>
      </c>
      <c r="BA22" s="1030"/>
      <c r="BB22" s="1030"/>
      <c r="BC22" s="1030"/>
      <c r="BD22" s="1031"/>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378</v>
      </c>
      <c r="B23" s="937" t="s">
        <v>379</v>
      </c>
      <c r="C23" s="938"/>
      <c r="D23" s="938"/>
      <c r="E23" s="938"/>
      <c r="F23" s="938"/>
      <c r="G23" s="938"/>
      <c r="H23" s="938"/>
      <c r="I23" s="938"/>
      <c r="J23" s="938"/>
      <c r="K23" s="938"/>
      <c r="L23" s="938"/>
      <c r="M23" s="938"/>
      <c r="N23" s="938"/>
      <c r="O23" s="938"/>
      <c r="P23" s="948"/>
      <c r="Q23" s="1069">
        <v>96932</v>
      </c>
      <c r="R23" s="1063"/>
      <c r="S23" s="1063"/>
      <c r="T23" s="1063"/>
      <c r="U23" s="1063"/>
      <c r="V23" s="1063">
        <v>91747</v>
      </c>
      <c r="W23" s="1063"/>
      <c r="X23" s="1063"/>
      <c r="Y23" s="1063"/>
      <c r="Z23" s="1063"/>
      <c r="AA23" s="1063">
        <v>5184</v>
      </c>
      <c r="AB23" s="1063"/>
      <c r="AC23" s="1063"/>
      <c r="AD23" s="1063"/>
      <c r="AE23" s="1070"/>
      <c r="AF23" s="1071">
        <v>4611</v>
      </c>
      <c r="AG23" s="1063"/>
      <c r="AH23" s="1063"/>
      <c r="AI23" s="1063"/>
      <c r="AJ23" s="1072"/>
      <c r="AK23" s="1073"/>
      <c r="AL23" s="1074"/>
      <c r="AM23" s="1074"/>
      <c r="AN23" s="1074"/>
      <c r="AO23" s="1074"/>
      <c r="AP23" s="1063">
        <f>SUM(AP7:AP9)</f>
        <v>66514</v>
      </c>
      <c r="AQ23" s="1063"/>
      <c r="AR23" s="1063"/>
      <c r="AS23" s="1063"/>
      <c r="AT23" s="1063"/>
      <c r="AU23" s="1064"/>
      <c r="AV23" s="1064"/>
      <c r="AW23" s="1064"/>
      <c r="AX23" s="1064"/>
      <c r="AY23" s="1065"/>
      <c r="AZ23" s="1066" t="s">
        <v>122</v>
      </c>
      <c r="BA23" s="1067"/>
      <c r="BB23" s="1067"/>
      <c r="BC23" s="1067"/>
      <c r="BD23" s="1068"/>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2" t="s">
        <v>380</v>
      </c>
      <c r="B24" s="1062"/>
      <c r="C24" s="1062"/>
      <c r="D24" s="1062"/>
      <c r="E24" s="1062"/>
      <c r="F24" s="1062"/>
      <c r="G24" s="1062"/>
      <c r="H24" s="1062"/>
      <c r="I24" s="1062"/>
      <c r="J24" s="1062"/>
      <c r="K24" s="1062"/>
      <c r="L24" s="1062"/>
      <c r="M24" s="1062"/>
      <c r="N24" s="1062"/>
      <c r="O24" s="1062"/>
      <c r="P24" s="1062"/>
      <c r="Q24" s="1062"/>
      <c r="R24" s="1062"/>
      <c r="S24" s="1062"/>
      <c r="T24" s="1062"/>
      <c r="U24" s="1062"/>
      <c r="V24" s="1062"/>
      <c r="W24" s="1062"/>
      <c r="X24" s="1062"/>
      <c r="Y24" s="1062"/>
      <c r="Z24" s="1062"/>
      <c r="AA24" s="1062"/>
      <c r="AB24" s="1062"/>
      <c r="AC24" s="1062"/>
      <c r="AD24" s="1062"/>
      <c r="AE24" s="1062"/>
      <c r="AF24" s="1062"/>
      <c r="AG24" s="1062"/>
      <c r="AH24" s="1062"/>
      <c r="AI24" s="1062"/>
      <c r="AJ24" s="1062"/>
      <c r="AK24" s="1062"/>
      <c r="AL24" s="1062"/>
      <c r="AM24" s="1062"/>
      <c r="AN24" s="1062"/>
      <c r="AO24" s="1062"/>
      <c r="AP24" s="1062"/>
      <c r="AQ24" s="1062"/>
      <c r="AR24" s="1062"/>
      <c r="AS24" s="1062"/>
      <c r="AT24" s="1062"/>
      <c r="AU24" s="1062"/>
      <c r="AV24" s="1062"/>
      <c r="AW24" s="1062"/>
      <c r="AX24" s="1062"/>
      <c r="AY24" s="1062"/>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61" t="s">
        <v>381</v>
      </c>
      <c r="B25" s="1061"/>
      <c r="C25" s="1061"/>
      <c r="D25" s="1061"/>
      <c r="E25" s="1061"/>
      <c r="F25" s="1061"/>
      <c r="G25" s="1061"/>
      <c r="H25" s="1061"/>
      <c r="I25" s="1061"/>
      <c r="J25" s="1061"/>
      <c r="K25" s="1061"/>
      <c r="L25" s="1061"/>
      <c r="M25" s="1061"/>
      <c r="N25" s="1061"/>
      <c r="O25" s="1061"/>
      <c r="P25" s="1061"/>
      <c r="Q25" s="1061"/>
      <c r="R25" s="1061"/>
      <c r="S25" s="1061"/>
      <c r="T25" s="1061"/>
      <c r="U25" s="1061"/>
      <c r="V25" s="1061"/>
      <c r="W25" s="1061"/>
      <c r="X25" s="1061"/>
      <c r="Y25" s="1061"/>
      <c r="Z25" s="1061"/>
      <c r="AA25" s="1061"/>
      <c r="AB25" s="1061"/>
      <c r="AC25" s="1061"/>
      <c r="AD25" s="1061"/>
      <c r="AE25" s="1061"/>
      <c r="AF25" s="1061"/>
      <c r="AG25" s="1061"/>
      <c r="AH25" s="1061"/>
      <c r="AI25" s="1061"/>
      <c r="AJ25" s="1061"/>
      <c r="AK25" s="1061"/>
      <c r="AL25" s="1061"/>
      <c r="AM25" s="1061"/>
      <c r="AN25" s="1061"/>
      <c r="AO25" s="1061"/>
      <c r="AP25" s="1061"/>
      <c r="AQ25" s="1061"/>
      <c r="AR25" s="1061"/>
      <c r="AS25" s="1061"/>
      <c r="AT25" s="1061"/>
      <c r="AU25" s="1061"/>
      <c r="AV25" s="1061"/>
      <c r="AW25" s="1061"/>
      <c r="AX25" s="1061"/>
      <c r="AY25" s="1061"/>
      <c r="AZ25" s="1061"/>
      <c r="BA25" s="1061"/>
      <c r="BB25" s="1061"/>
      <c r="BC25" s="1061"/>
      <c r="BD25" s="1061"/>
      <c r="BE25" s="1061"/>
      <c r="BF25" s="1061"/>
      <c r="BG25" s="1061"/>
      <c r="BH25" s="1061"/>
      <c r="BI25" s="1061"/>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382</v>
      </c>
      <c r="R26" s="1002"/>
      <c r="S26" s="1002"/>
      <c r="T26" s="1002"/>
      <c r="U26" s="1003"/>
      <c r="V26" s="1001" t="s">
        <v>383</v>
      </c>
      <c r="W26" s="1002"/>
      <c r="X26" s="1002"/>
      <c r="Y26" s="1002"/>
      <c r="Z26" s="1003"/>
      <c r="AA26" s="1001" t="s">
        <v>384</v>
      </c>
      <c r="AB26" s="1002"/>
      <c r="AC26" s="1002"/>
      <c r="AD26" s="1002"/>
      <c r="AE26" s="1002"/>
      <c r="AF26" s="1057" t="s">
        <v>385</v>
      </c>
      <c r="AG26" s="1008"/>
      <c r="AH26" s="1008"/>
      <c r="AI26" s="1008"/>
      <c r="AJ26" s="1058"/>
      <c r="AK26" s="1002" t="s">
        <v>386</v>
      </c>
      <c r="AL26" s="1002"/>
      <c r="AM26" s="1002"/>
      <c r="AN26" s="1002"/>
      <c r="AO26" s="1003"/>
      <c r="AP26" s="1001" t="s">
        <v>387</v>
      </c>
      <c r="AQ26" s="1002"/>
      <c r="AR26" s="1002"/>
      <c r="AS26" s="1002"/>
      <c r="AT26" s="1003"/>
      <c r="AU26" s="1001" t="s">
        <v>388</v>
      </c>
      <c r="AV26" s="1002"/>
      <c r="AW26" s="1002"/>
      <c r="AX26" s="1002"/>
      <c r="AY26" s="1003"/>
      <c r="AZ26" s="1001" t="s">
        <v>389</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9"/>
      <c r="AG27" s="1011"/>
      <c r="AH27" s="1011"/>
      <c r="AI27" s="1011"/>
      <c r="AJ27" s="1060"/>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9" t="s">
        <v>390</v>
      </c>
      <c r="C28" s="1050"/>
      <c r="D28" s="1050"/>
      <c r="E28" s="1050"/>
      <c r="F28" s="1050"/>
      <c r="G28" s="1050"/>
      <c r="H28" s="1050"/>
      <c r="I28" s="1050"/>
      <c r="J28" s="1050"/>
      <c r="K28" s="1050"/>
      <c r="L28" s="1050"/>
      <c r="M28" s="1050"/>
      <c r="N28" s="1050"/>
      <c r="O28" s="1050"/>
      <c r="P28" s="1051"/>
      <c r="Q28" s="1052">
        <v>20936</v>
      </c>
      <c r="R28" s="1053"/>
      <c r="S28" s="1053"/>
      <c r="T28" s="1053"/>
      <c r="U28" s="1053"/>
      <c r="V28" s="1053">
        <v>20916</v>
      </c>
      <c r="W28" s="1053"/>
      <c r="X28" s="1053"/>
      <c r="Y28" s="1053"/>
      <c r="Z28" s="1053"/>
      <c r="AA28" s="1053">
        <v>21</v>
      </c>
      <c r="AB28" s="1053"/>
      <c r="AC28" s="1053"/>
      <c r="AD28" s="1053"/>
      <c r="AE28" s="1054"/>
      <c r="AF28" s="1055">
        <v>21</v>
      </c>
      <c r="AG28" s="1053"/>
      <c r="AH28" s="1053"/>
      <c r="AI28" s="1053"/>
      <c r="AJ28" s="1056"/>
      <c r="AK28" s="1044">
        <v>2242</v>
      </c>
      <c r="AL28" s="1045"/>
      <c r="AM28" s="1045"/>
      <c r="AN28" s="1045"/>
      <c r="AO28" s="1045"/>
      <c r="AP28" s="1045" t="s">
        <v>555</v>
      </c>
      <c r="AQ28" s="1045"/>
      <c r="AR28" s="1045"/>
      <c r="AS28" s="1045"/>
      <c r="AT28" s="1045"/>
      <c r="AU28" s="1045" t="s">
        <v>555</v>
      </c>
      <c r="AV28" s="1045"/>
      <c r="AW28" s="1045"/>
      <c r="AX28" s="1045"/>
      <c r="AY28" s="1045"/>
      <c r="AZ28" s="1046"/>
      <c r="BA28" s="1046"/>
      <c r="BB28" s="1046"/>
      <c r="BC28" s="1046"/>
      <c r="BD28" s="1046"/>
      <c r="BE28" s="1047"/>
      <c r="BF28" s="1047"/>
      <c r="BG28" s="1047"/>
      <c r="BH28" s="1047"/>
      <c r="BI28" s="1048"/>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2" t="s">
        <v>391</v>
      </c>
      <c r="C29" s="1033"/>
      <c r="D29" s="1033"/>
      <c r="E29" s="1033"/>
      <c r="F29" s="1033"/>
      <c r="G29" s="1033"/>
      <c r="H29" s="1033"/>
      <c r="I29" s="1033"/>
      <c r="J29" s="1033"/>
      <c r="K29" s="1033"/>
      <c r="L29" s="1033"/>
      <c r="M29" s="1033"/>
      <c r="N29" s="1033"/>
      <c r="O29" s="1033"/>
      <c r="P29" s="1034"/>
      <c r="Q29" s="1040">
        <v>19490</v>
      </c>
      <c r="R29" s="1041"/>
      <c r="S29" s="1041"/>
      <c r="T29" s="1041"/>
      <c r="U29" s="1041"/>
      <c r="V29" s="1041">
        <v>19271</v>
      </c>
      <c r="W29" s="1041"/>
      <c r="X29" s="1041"/>
      <c r="Y29" s="1041"/>
      <c r="Z29" s="1041"/>
      <c r="AA29" s="1041">
        <v>218</v>
      </c>
      <c r="AB29" s="1041"/>
      <c r="AC29" s="1041"/>
      <c r="AD29" s="1041"/>
      <c r="AE29" s="1042"/>
      <c r="AF29" s="1037">
        <v>218</v>
      </c>
      <c r="AG29" s="1038"/>
      <c r="AH29" s="1038"/>
      <c r="AI29" s="1038"/>
      <c r="AJ29" s="1039"/>
      <c r="AK29" s="980">
        <v>2929</v>
      </c>
      <c r="AL29" s="971"/>
      <c r="AM29" s="971"/>
      <c r="AN29" s="971"/>
      <c r="AO29" s="971"/>
      <c r="AP29" s="971" t="s">
        <v>555</v>
      </c>
      <c r="AQ29" s="971"/>
      <c r="AR29" s="971"/>
      <c r="AS29" s="971"/>
      <c r="AT29" s="971"/>
      <c r="AU29" s="971" t="s">
        <v>555</v>
      </c>
      <c r="AV29" s="971"/>
      <c r="AW29" s="971"/>
      <c r="AX29" s="971"/>
      <c r="AY29" s="971"/>
      <c r="AZ29" s="1043"/>
      <c r="BA29" s="1043"/>
      <c r="BB29" s="1043"/>
      <c r="BC29" s="1043"/>
      <c r="BD29" s="1043"/>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2" t="s">
        <v>392</v>
      </c>
      <c r="C30" s="1033"/>
      <c r="D30" s="1033"/>
      <c r="E30" s="1033"/>
      <c r="F30" s="1033"/>
      <c r="G30" s="1033"/>
      <c r="H30" s="1033"/>
      <c r="I30" s="1033"/>
      <c r="J30" s="1033"/>
      <c r="K30" s="1033"/>
      <c r="L30" s="1033"/>
      <c r="M30" s="1033"/>
      <c r="N30" s="1033"/>
      <c r="O30" s="1033"/>
      <c r="P30" s="1034"/>
      <c r="Q30" s="1040">
        <v>3673</v>
      </c>
      <c r="R30" s="1041"/>
      <c r="S30" s="1041"/>
      <c r="T30" s="1041"/>
      <c r="U30" s="1041"/>
      <c r="V30" s="1041">
        <v>3657</v>
      </c>
      <c r="W30" s="1041"/>
      <c r="X30" s="1041"/>
      <c r="Y30" s="1041"/>
      <c r="Z30" s="1041"/>
      <c r="AA30" s="1041">
        <v>16</v>
      </c>
      <c r="AB30" s="1041"/>
      <c r="AC30" s="1041"/>
      <c r="AD30" s="1041"/>
      <c r="AE30" s="1042"/>
      <c r="AF30" s="1037">
        <v>16</v>
      </c>
      <c r="AG30" s="1038"/>
      <c r="AH30" s="1038"/>
      <c r="AI30" s="1038"/>
      <c r="AJ30" s="1039"/>
      <c r="AK30" s="980">
        <v>688</v>
      </c>
      <c r="AL30" s="971"/>
      <c r="AM30" s="971"/>
      <c r="AN30" s="971"/>
      <c r="AO30" s="971"/>
      <c r="AP30" s="971" t="s">
        <v>555</v>
      </c>
      <c r="AQ30" s="971"/>
      <c r="AR30" s="971"/>
      <c r="AS30" s="971"/>
      <c r="AT30" s="971"/>
      <c r="AU30" s="971" t="s">
        <v>555</v>
      </c>
      <c r="AV30" s="971"/>
      <c r="AW30" s="971"/>
      <c r="AX30" s="971"/>
      <c r="AY30" s="971"/>
      <c r="AZ30" s="1043"/>
      <c r="BA30" s="1043"/>
      <c r="BB30" s="1043"/>
      <c r="BC30" s="1043"/>
      <c r="BD30" s="1043"/>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2" t="s">
        <v>393</v>
      </c>
      <c r="C31" s="1033"/>
      <c r="D31" s="1033"/>
      <c r="E31" s="1033"/>
      <c r="F31" s="1033"/>
      <c r="G31" s="1033"/>
      <c r="H31" s="1033"/>
      <c r="I31" s="1033"/>
      <c r="J31" s="1033"/>
      <c r="K31" s="1033"/>
      <c r="L31" s="1033"/>
      <c r="M31" s="1033"/>
      <c r="N31" s="1033"/>
      <c r="O31" s="1033"/>
      <c r="P31" s="1034"/>
      <c r="Q31" s="1040">
        <v>362</v>
      </c>
      <c r="R31" s="1041"/>
      <c r="S31" s="1041"/>
      <c r="T31" s="1041"/>
      <c r="U31" s="1041"/>
      <c r="V31" s="1041">
        <v>263</v>
      </c>
      <c r="W31" s="1041"/>
      <c r="X31" s="1041"/>
      <c r="Y31" s="1041"/>
      <c r="Z31" s="1041"/>
      <c r="AA31" s="1041">
        <v>99</v>
      </c>
      <c r="AB31" s="1041"/>
      <c r="AC31" s="1041"/>
      <c r="AD31" s="1041"/>
      <c r="AE31" s="1042"/>
      <c r="AF31" s="1037">
        <v>16</v>
      </c>
      <c r="AG31" s="1038"/>
      <c r="AH31" s="1038"/>
      <c r="AI31" s="1038"/>
      <c r="AJ31" s="1039"/>
      <c r="AK31" s="980" t="s">
        <v>555</v>
      </c>
      <c r="AL31" s="971"/>
      <c r="AM31" s="971"/>
      <c r="AN31" s="971"/>
      <c r="AO31" s="971"/>
      <c r="AP31" s="971" t="s">
        <v>555</v>
      </c>
      <c r="AQ31" s="971"/>
      <c r="AR31" s="971"/>
      <c r="AS31" s="971"/>
      <c r="AT31" s="971"/>
      <c r="AU31" s="971" t="s">
        <v>555</v>
      </c>
      <c r="AV31" s="971"/>
      <c r="AW31" s="971"/>
      <c r="AX31" s="971"/>
      <c r="AY31" s="971"/>
      <c r="AZ31" s="1043"/>
      <c r="BA31" s="1043"/>
      <c r="BB31" s="1043"/>
      <c r="BC31" s="1043"/>
      <c r="BD31" s="1043"/>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2" t="s">
        <v>394</v>
      </c>
      <c r="C32" s="1033"/>
      <c r="D32" s="1033"/>
      <c r="E32" s="1033"/>
      <c r="F32" s="1033"/>
      <c r="G32" s="1033"/>
      <c r="H32" s="1033"/>
      <c r="I32" s="1033"/>
      <c r="J32" s="1033"/>
      <c r="K32" s="1033"/>
      <c r="L32" s="1033"/>
      <c r="M32" s="1033"/>
      <c r="N32" s="1033"/>
      <c r="O32" s="1033"/>
      <c r="P32" s="1034"/>
      <c r="Q32" s="1040">
        <v>4197</v>
      </c>
      <c r="R32" s="1041"/>
      <c r="S32" s="1041"/>
      <c r="T32" s="1041"/>
      <c r="U32" s="1041"/>
      <c r="V32" s="1041">
        <v>4104</v>
      </c>
      <c r="W32" s="1041"/>
      <c r="X32" s="1041"/>
      <c r="Y32" s="1041"/>
      <c r="Z32" s="1041"/>
      <c r="AA32" s="1041">
        <v>93</v>
      </c>
      <c r="AB32" s="1041"/>
      <c r="AC32" s="1041"/>
      <c r="AD32" s="1041"/>
      <c r="AE32" s="1042"/>
      <c r="AF32" s="1037">
        <v>4054</v>
      </c>
      <c r="AG32" s="1038"/>
      <c r="AH32" s="1038"/>
      <c r="AI32" s="1038"/>
      <c r="AJ32" s="1039"/>
      <c r="AK32" s="980">
        <v>22</v>
      </c>
      <c r="AL32" s="971"/>
      <c r="AM32" s="971"/>
      <c r="AN32" s="971"/>
      <c r="AO32" s="971"/>
      <c r="AP32" s="971">
        <v>1578</v>
      </c>
      <c r="AQ32" s="971"/>
      <c r="AR32" s="971"/>
      <c r="AS32" s="971"/>
      <c r="AT32" s="971"/>
      <c r="AU32" s="971">
        <v>5</v>
      </c>
      <c r="AV32" s="971"/>
      <c r="AW32" s="971"/>
      <c r="AX32" s="971"/>
      <c r="AY32" s="971"/>
      <c r="AZ32" s="1043"/>
      <c r="BA32" s="1043"/>
      <c r="BB32" s="1043"/>
      <c r="BC32" s="1043"/>
      <c r="BD32" s="1043"/>
      <c r="BE32" s="972" t="s">
        <v>395</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2" t="s">
        <v>396</v>
      </c>
      <c r="C33" s="1033"/>
      <c r="D33" s="1033"/>
      <c r="E33" s="1033"/>
      <c r="F33" s="1033"/>
      <c r="G33" s="1033"/>
      <c r="H33" s="1033"/>
      <c r="I33" s="1033"/>
      <c r="J33" s="1033"/>
      <c r="K33" s="1033"/>
      <c r="L33" s="1033"/>
      <c r="M33" s="1033"/>
      <c r="N33" s="1033"/>
      <c r="O33" s="1033"/>
      <c r="P33" s="1034"/>
      <c r="Q33" s="1040">
        <v>12543</v>
      </c>
      <c r="R33" s="1041"/>
      <c r="S33" s="1041"/>
      <c r="T33" s="1041"/>
      <c r="U33" s="1041"/>
      <c r="V33" s="1041">
        <v>13712</v>
      </c>
      <c r="W33" s="1041"/>
      <c r="X33" s="1041"/>
      <c r="Y33" s="1041"/>
      <c r="Z33" s="1041"/>
      <c r="AA33" s="1041">
        <v>-1169</v>
      </c>
      <c r="AB33" s="1041"/>
      <c r="AC33" s="1041"/>
      <c r="AD33" s="1041"/>
      <c r="AE33" s="1042"/>
      <c r="AF33" s="1037">
        <v>941</v>
      </c>
      <c r="AG33" s="1038"/>
      <c r="AH33" s="1038"/>
      <c r="AI33" s="1038"/>
      <c r="AJ33" s="1039"/>
      <c r="AK33" s="980">
        <v>1600</v>
      </c>
      <c r="AL33" s="971"/>
      <c r="AM33" s="971"/>
      <c r="AN33" s="971"/>
      <c r="AO33" s="971"/>
      <c r="AP33" s="971">
        <v>4533</v>
      </c>
      <c r="AQ33" s="971"/>
      <c r="AR33" s="971"/>
      <c r="AS33" s="971"/>
      <c r="AT33" s="971"/>
      <c r="AU33" s="971">
        <v>2928</v>
      </c>
      <c r="AV33" s="971"/>
      <c r="AW33" s="971"/>
      <c r="AX33" s="971"/>
      <c r="AY33" s="971"/>
      <c r="AZ33" s="1043"/>
      <c r="BA33" s="1043"/>
      <c r="BB33" s="1043"/>
      <c r="BC33" s="1043"/>
      <c r="BD33" s="1043"/>
      <c r="BE33" s="972" t="s">
        <v>395</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2" t="s">
        <v>397</v>
      </c>
      <c r="C34" s="1033"/>
      <c r="D34" s="1033"/>
      <c r="E34" s="1033"/>
      <c r="F34" s="1033"/>
      <c r="G34" s="1033"/>
      <c r="H34" s="1033"/>
      <c r="I34" s="1033"/>
      <c r="J34" s="1033"/>
      <c r="K34" s="1033"/>
      <c r="L34" s="1033"/>
      <c r="M34" s="1033"/>
      <c r="N34" s="1033"/>
      <c r="O34" s="1033"/>
      <c r="P34" s="1034"/>
      <c r="Q34" s="1040">
        <v>5551</v>
      </c>
      <c r="R34" s="1041"/>
      <c r="S34" s="1041"/>
      <c r="T34" s="1041"/>
      <c r="U34" s="1041"/>
      <c r="V34" s="1041">
        <v>5391</v>
      </c>
      <c r="W34" s="1041"/>
      <c r="X34" s="1041"/>
      <c r="Y34" s="1041"/>
      <c r="Z34" s="1041"/>
      <c r="AA34" s="1041">
        <v>159</v>
      </c>
      <c r="AB34" s="1041"/>
      <c r="AC34" s="1041"/>
      <c r="AD34" s="1041"/>
      <c r="AE34" s="1042"/>
      <c r="AF34" s="1037">
        <v>2003</v>
      </c>
      <c r="AG34" s="1038"/>
      <c r="AH34" s="1038"/>
      <c r="AI34" s="1038"/>
      <c r="AJ34" s="1039"/>
      <c r="AK34" s="980">
        <v>2703</v>
      </c>
      <c r="AL34" s="971"/>
      <c r="AM34" s="971"/>
      <c r="AN34" s="971"/>
      <c r="AO34" s="971"/>
      <c r="AP34" s="971">
        <v>20334</v>
      </c>
      <c r="AQ34" s="971"/>
      <c r="AR34" s="971"/>
      <c r="AS34" s="971"/>
      <c r="AT34" s="971"/>
      <c r="AU34" s="971">
        <v>9049</v>
      </c>
      <c r="AV34" s="971"/>
      <c r="AW34" s="971"/>
      <c r="AX34" s="971"/>
      <c r="AY34" s="971"/>
      <c r="AZ34" s="1043"/>
      <c r="BA34" s="1043"/>
      <c r="BB34" s="1043"/>
      <c r="BC34" s="1043"/>
      <c r="BD34" s="1043"/>
      <c r="BE34" s="972" t="s">
        <v>395</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2" t="s">
        <v>398</v>
      </c>
      <c r="C35" s="1033"/>
      <c r="D35" s="1033"/>
      <c r="E35" s="1033"/>
      <c r="F35" s="1033"/>
      <c r="G35" s="1033"/>
      <c r="H35" s="1033"/>
      <c r="I35" s="1033"/>
      <c r="J35" s="1033"/>
      <c r="K35" s="1033"/>
      <c r="L35" s="1033"/>
      <c r="M35" s="1033"/>
      <c r="N35" s="1033"/>
      <c r="O35" s="1033"/>
      <c r="P35" s="1034"/>
      <c r="Q35" s="1040">
        <v>0</v>
      </c>
      <c r="R35" s="1041"/>
      <c r="S35" s="1041"/>
      <c r="T35" s="1041"/>
      <c r="U35" s="1041"/>
      <c r="V35" s="1041">
        <v>0</v>
      </c>
      <c r="W35" s="1041"/>
      <c r="X35" s="1041"/>
      <c r="Y35" s="1041"/>
      <c r="Z35" s="1041"/>
      <c r="AA35" s="1041" t="s">
        <v>555</v>
      </c>
      <c r="AB35" s="1041"/>
      <c r="AC35" s="1041"/>
      <c r="AD35" s="1041"/>
      <c r="AE35" s="1042"/>
      <c r="AF35" s="1037" t="s">
        <v>122</v>
      </c>
      <c r="AG35" s="1038"/>
      <c r="AH35" s="1038"/>
      <c r="AI35" s="1038"/>
      <c r="AJ35" s="1039"/>
      <c r="AK35" s="980" t="s">
        <v>555</v>
      </c>
      <c r="AL35" s="971"/>
      <c r="AM35" s="971"/>
      <c r="AN35" s="971"/>
      <c r="AO35" s="971"/>
      <c r="AP35" s="971" t="s">
        <v>555</v>
      </c>
      <c r="AQ35" s="971"/>
      <c r="AR35" s="971"/>
      <c r="AS35" s="971"/>
      <c r="AT35" s="971"/>
      <c r="AU35" s="971" t="s">
        <v>555</v>
      </c>
      <c r="AV35" s="971"/>
      <c r="AW35" s="971"/>
      <c r="AX35" s="971"/>
      <c r="AY35" s="971"/>
      <c r="AZ35" s="1043"/>
      <c r="BA35" s="1043"/>
      <c r="BB35" s="1043"/>
      <c r="BC35" s="1043"/>
      <c r="BD35" s="1043"/>
      <c r="BE35" s="972" t="s">
        <v>399</v>
      </c>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2" t="s">
        <v>400</v>
      </c>
      <c r="C36" s="1033"/>
      <c r="D36" s="1033"/>
      <c r="E36" s="1033"/>
      <c r="F36" s="1033"/>
      <c r="G36" s="1033"/>
      <c r="H36" s="1033"/>
      <c r="I36" s="1033"/>
      <c r="J36" s="1033"/>
      <c r="K36" s="1033"/>
      <c r="L36" s="1033"/>
      <c r="M36" s="1033"/>
      <c r="N36" s="1033"/>
      <c r="O36" s="1033"/>
      <c r="P36" s="1034"/>
      <c r="Q36" s="1040">
        <v>0</v>
      </c>
      <c r="R36" s="1041"/>
      <c r="S36" s="1041"/>
      <c r="T36" s="1041"/>
      <c r="U36" s="1041"/>
      <c r="V36" s="1041">
        <v>0</v>
      </c>
      <c r="W36" s="1041"/>
      <c r="X36" s="1041"/>
      <c r="Y36" s="1041"/>
      <c r="Z36" s="1041"/>
      <c r="AA36" s="1041" t="s">
        <v>555</v>
      </c>
      <c r="AB36" s="1041"/>
      <c r="AC36" s="1041"/>
      <c r="AD36" s="1041"/>
      <c r="AE36" s="1042"/>
      <c r="AF36" s="1037" t="s">
        <v>122</v>
      </c>
      <c r="AG36" s="1038"/>
      <c r="AH36" s="1038"/>
      <c r="AI36" s="1038"/>
      <c r="AJ36" s="1039"/>
      <c r="AK36" s="980" t="s">
        <v>555</v>
      </c>
      <c r="AL36" s="971"/>
      <c r="AM36" s="971"/>
      <c r="AN36" s="971"/>
      <c r="AO36" s="971"/>
      <c r="AP36" s="971" t="s">
        <v>555</v>
      </c>
      <c r="AQ36" s="971"/>
      <c r="AR36" s="971"/>
      <c r="AS36" s="971"/>
      <c r="AT36" s="971"/>
      <c r="AU36" s="971" t="s">
        <v>555</v>
      </c>
      <c r="AV36" s="971"/>
      <c r="AW36" s="971"/>
      <c r="AX36" s="971"/>
      <c r="AY36" s="971"/>
      <c r="AZ36" s="1043"/>
      <c r="BA36" s="1043"/>
      <c r="BB36" s="1043"/>
      <c r="BC36" s="1043"/>
      <c r="BD36" s="1043"/>
      <c r="BE36" s="972" t="s">
        <v>399</v>
      </c>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2"/>
      <c r="C37" s="1033"/>
      <c r="D37" s="1033"/>
      <c r="E37" s="1033"/>
      <c r="F37" s="1033"/>
      <c r="G37" s="1033"/>
      <c r="H37" s="1033"/>
      <c r="I37" s="1033"/>
      <c r="J37" s="1033"/>
      <c r="K37" s="1033"/>
      <c r="L37" s="1033"/>
      <c r="M37" s="1033"/>
      <c r="N37" s="1033"/>
      <c r="O37" s="1033"/>
      <c r="P37" s="1034"/>
      <c r="Q37" s="1040"/>
      <c r="R37" s="1041"/>
      <c r="S37" s="1041"/>
      <c r="T37" s="1041"/>
      <c r="U37" s="1041"/>
      <c r="V37" s="1041"/>
      <c r="W37" s="1041"/>
      <c r="X37" s="1041"/>
      <c r="Y37" s="1041"/>
      <c r="Z37" s="1041"/>
      <c r="AA37" s="1041"/>
      <c r="AB37" s="1041"/>
      <c r="AC37" s="1041"/>
      <c r="AD37" s="1041"/>
      <c r="AE37" s="1042"/>
      <c r="AF37" s="1037"/>
      <c r="AG37" s="1038"/>
      <c r="AH37" s="1038"/>
      <c r="AI37" s="1038"/>
      <c r="AJ37" s="1039"/>
      <c r="AK37" s="980"/>
      <c r="AL37" s="971"/>
      <c r="AM37" s="971"/>
      <c r="AN37" s="971"/>
      <c r="AO37" s="971"/>
      <c r="AP37" s="971"/>
      <c r="AQ37" s="971"/>
      <c r="AR37" s="971"/>
      <c r="AS37" s="971"/>
      <c r="AT37" s="971"/>
      <c r="AU37" s="971"/>
      <c r="AV37" s="971"/>
      <c r="AW37" s="971"/>
      <c r="AX37" s="971"/>
      <c r="AY37" s="971"/>
      <c r="AZ37" s="1043"/>
      <c r="BA37" s="1043"/>
      <c r="BB37" s="1043"/>
      <c r="BC37" s="1043"/>
      <c r="BD37" s="1043"/>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2"/>
      <c r="C38" s="1033"/>
      <c r="D38" s="1033"/>
      <c r="E38" s="1033"/>
      <c r="F38" s="1033"/>
      <c r="G38" s="1033"/>
      <c r="H38" s="1033"/>
      <c r="I38" s="1033"/>
      <c r="J38" s="1033"/>
      <c r="K38" s="1033"/>
      <c r="L38" s="1033"/>
      <c r="M38" s="1033"/>
      <c r="N38" s="1033"/>
      <c r="O38" s="1033"/>
      <c r="P38" s="1034"/>
      <c r="Q38" s="1040"/>
      <c r="R38" s="1041"/>
      <c r="S38" s="1041"/>
      <c r="T38" s="1041"/>
      <c r="U38" s="1041"/>
      <c r="V38" s="1041"/>
      <c r="W38" s="1041"/>
      <c r="X38" s="1041"/>
      <c r="Y38" s="1041"/>
      <c r="Z38" s="1041"/>
      <c r="AA38" s="1041"/>
      <c r="AB38" s="1041"/>
      <c r="AC38" s="1041"/>
      <c r="AD38" s="1041"/>
      <c r="AE38" s="1042"/>
      <c r="AF38" s="1037"/>
      <c r="AG38" s="1038"/>
      <c r="AH38" s="1038"/>
      <c r="AI38" s="1038"/>
      <c r="AJ38" s="1039"/>
      <c r="AK38" s="980"/>
      <c r="AL38" s="971"/>
      <c r="AM38" s="971"/>
      <c r="AN38" s="971"/>
      <c r="AO38" s="971"/>
      <c r="AP38" s="971"/>
      <c r="AQ38" s="971"/>
      <c r="AR38" s="971"/>
      <c r="AS38" s="971"/>
      <c r="AT38" s="971"/>
      <c r="AU38" s="971"/>
      <c r="AV38" s="971"/>
      <c r="AW38" s="971"/>
      <c r="AX38" s="971"/>
      <c r="AY38" s="971"/>
      <c r="AZ38" s="1043"/>
      <c r="BA38" s="1043"/>
      <c r="BB38" s="1043"/>
      <c r="BC38" s="1043"/>
      <c r="BD38" s="1043"/>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2"/>
      <c r="C39" s="1033"/>
      <c r="D39" s="1033"/>
      <c r="E39" s="1033"/>
      <c r="F39" s="1033"/>
      <c r="G39" s="1033"/>
      <c r="H39" s="1033"/>
      <c r="I39" s="1033"/>
      <c r="J39" s="1033"/>
      <c r="K39" s="1033"/>
      <c r="L39" s="1033"/>
      <c r="M39" s="1033"/>
      <c r="N39" s="1033"/>
      <c r="O39" s="1033"/>
      <c r="P39" s="1034"/>
      <c r="Q39" s="1040"/>
      <c r="R39" s="1041"/>
      <c r="S39" s="1041"/>
      <c r="T39" s="1041"/>
      <c r="U39" s="1041"/>
      <c r="V39" s="1041"/>
      <c r="W39" s="1041"/>
      <c r="X39" s="1041"/>
      <c r="Y39" s="1041"/>
      <c r="Z39" s="1041"/>
      <c r="AA39" s="1041"/>
      <c r="AB39" s="1041"/>
      <c r="AC39" s="1041"/>
      <c r="AD39" s="1041"/>
      <c r="AE39" s="1042"/>
      <c r="AF39" s="1037"/>
      <c r="AG39" s="1038"/>
      <c r="AH39" s="1038"/>
      <c r="AI39" s="1038"/>
      <c r="AJ39" s="1039"/>
      <c r="AK39" s="980"/>
      <c r="AL39" s="971"/>
      <c r="AM39" s="971"/>
      <c r="AN39" s="971"/>
      <c r="AO39" s="971"/>
      <c r="AP39" s="971"/>
      <c r="AQ39" s="971"/>
      <c r="AR39" s="971"/>
      <c r="AS39" s="971"/>
      <c r="AT39" s="971"/>
      <c r="AU39" s="971"/>
      <c r="AV39" s="971"/>
      <c r="AW39" s="971"/>
      <c r="AX39" s="971"/>
      <c r="AY39" s="971"/>
      <c r="AZ39" s="1043"/>
      <c r="BA39" s="1043"/>
      <c r="BB39" s="1043"/>
      <c r="BC39" s="1043"/>
      <c r="BD39" s="1043"/>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2"/>
      <c r="C40" s="1033"/>
      <c r="D40" s="1033"/>
      <c r="E40" s="1033"/>
      <c r="F40" s="1033"/>
      <c r="G40" s="1033"/>
      <c r="H40" s="1033"/>
      <c r="I40" s="1033"/>
      <c r="J40" s="1033"/>
      <c r="K40" s="1033"/>
      <c r="L40" s="1033"/>
      <c r="M40" s="1033"/>
      <c r="N40" s="1033"/>
      <c r="O40" s="1033"/>
      <c r="P40" s="1034"/>
      <c r="Q40" s="1040"/>
      <c r="R40" s="1041"/>
      <c r="S40" s="1041"/>
      <c r="T40" s="1041"/>
      <c r="U40" s="1041"/>
      <c r="V40" s="1041"/>
      <c r="W40" s="1041"/>
      <c r="X40" s="1041"/>
      <c r="Y40" s="1041"/>
      <c r="Z40" s="1041"/>
      <c r="AA40" s="1041"/>
      <c r="AB40" s="1041"/>
      <c r="AC40" s="1041"/>
      <c r="AD40" s="1041"/>
      <c r="AE40" s="1042"/>
      <c r="AF40" s="1037"/>
      <c r="AG40" s="1038"/>
      <c r="AH40" s="1038"/>
      <c r="AI40" s="1038"/>
      <c r="AJ40" s="1039"/>
      <c r="AK40" s="980"/>
      <c r="AL40" s="971"/>
      <c r="AM40" s="971"/>
      <c r="AN40" s="971"/>
      <c r="AO40" s="971"/>
      <c r="AP40" s="971"/>
      <c r="AQ40" s="971"/>
      <c r="AR40" s="971"/>
      <c r="AS40" s="971"/>
      <c r="AT40" s="971"/>
      <c r="AU40" s="971"/>
      <c r="AV40" s="971"/>
      <c r="AW40" s="971"/>
      <c r="AX40" s="971"/>
      <c r="AY40" s="971"/>
      <c r="AZ40" s="1043"/>
      <c r="BA40" s="1043"/>
      <c r="BB40" s="1043"/>
      <c r="BC40" s="1043"/>
      <c r="BD40" s="1043"/>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2"/>
      <c r="C41" s="1033"/>
      <c r="D41" s="1033"/>
      <c r="E41" s="1033"/>
      <c r="F41" s="1033"/>
      <c r="G41" s="1033"/>
      <c r="H41" s="1033"/>
      <c r="I41" s="1033"/>
      <c r="J41" s="1033"/>
      <c r="K41" s="1033"/>
      <c r="L41" s="1033"/>
      <c r="M41" s="1033"/>
      <c r="N41" s="1033"/>
      <c r="O41" s="1033"/>
      <c r="P41" s="1034"/>
      <c r="Q41" s="1040"/>
      <c r="R41" s="1041"/>
      <c r="S41" s="1041"/>
      <c r="T41" s="1041"/>
      <c r="U41" s="1041"/>
      <c r="V41" s="1041"/>
      <c r="W41" s="1041"/>
      <c r="X41" s="1041"/>
      <c r="Y41" s="1041"/>
      <c r="Z41" s="1041"/>
      <c r="AA41" s="1041"/>
      <c r="AB41" s="1041"/>
      <c r="AC41" s="1041"/>
      <c r="AD41" s="1041"/>
      <c r="AE41" s="1042"/>
      <c r="AF41" s="1037"/>
      <c r="AG41" s="1038"/>
      <c r="AH41" s="1038"/>
      <c r="AI41" s="1038"/>
      <c r="AJ41" s="1039"/>
      <c r="AK41" s="980"/>
      <c r="AL41" s="971"/>
      <c r="AM41" s="971"/>
      <c r="AN41" s="971"/>
      <c r="AO41" s="971"/>
      <c r="AP41" s="971"/>
      <c r="AQ41" s="971"/>
      <c r="AR41" s="971"/>
      <c r="AS41" s="971"/>
      <c r="AT41" s="971"/>
      <c r="AU41" s="971"/>
      <c r="AV41" s="971"/>
      <c r="AW41" s="971"/>
      <c r="AX41" s="971"/>
      <c r="AY41" s="971"/>
      <c r="AZ41" s="1043"/>
      <c r="BA41" s="1043"/>
      <c r="BB41" s="1043"/>
      <c r="BC41" s="1043"/>
      <c r="BD41" s="1043"/>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2"/>
      <c r="C42" s="1033"/>
      <c r="D42" s="1033"/>
      <c r="E42" s="1033"/>
      <c r="F42" s="1033"/>
      <c r="G42" s="1033"/>
      <c r="H42" s="1033"/>
      <c r="I42" s="1033"/>
      <c r="J42" s="1033"/>
      <c r="K42" s="1033"/>
      <c r="L42" s="1033"/>
      <c r="M42" s="1033"/>
      <c r="N42" s="1033"/>
      <c r="O42" s="1033"/>
      <c r="P42" s="1034"/>
      <c r="Q42" s="1040"/>
      <c r="R42" s="1041"/>
      <c r="S42" s="1041"/>
      <c r="T42" s="1041"/>
      <c r="U42" s="1041"/>
      <c r="V42" s="1041"/>
      <c r="W42" s="1041"/>
      <c r="X42" s="1041"/>
      <c r="Y42" s="1041"/>
      <c r="Z42" s="1041"/>
      <c r="AA42" s="1041"/>
      <c r="AB42" s="1041"/>
      <c r="AC42" s="1041"/>
      <c r="AD42" s="1041"/>
      <c r="AE42" s="1042"/>
      <c r="AF42" s="1037"/>
      <c r="AG42" s="1038"/>
      <c r="AH42" s="1038"/>
      <c r="AI42" s="1038"/>
      <c r="AJ42" s="1039"/>
      <c r="AK42" s="980"/>
      <c r="AL42" s="971"/>
      <c r="AM42" s="971"/>
      <c r="AN42" s="971"/>
      <c r="AO42" s="971"/>
      <c r="AP42" s="971"/>
      <c r="AQ42" s="971"/>
      <c r="AR42" s="971"/>
      <c r="AS42" s="971"/>
      <c r="AT42" s="971"/>
      <c r="AU42" s="971"/>
      <c r="AV42" s="971"/>
      <c r="AW42" s="971"/>
      <c r="AX42" s="971"/>
      <c r="AY42" s="971"/>
      <c r="AZ42" s="1043"/>
      <c r="BA42" s="1043"/>
      <c r="BB42" s="1043"/>
      <c r="BC42" s="1043"/>
      <c r="BD42" s="1043"/>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2"/>
      <c r="C43" s="1033"/>
      <c r="D43" s="1033"/>
      <c r="E43" s="1033"/>
      <c r="F43" s="1033"/>
      <c r="G43" s="1033"/>
      <c r="H43" s="1033"/>
      <c r="I43" s="1033"/>
      <c r="J43" s="1033"/>
      <c r="K43" s="1033"/>
      <c r="L43" s="1033"/>
      <c r="M43" s="1033"/>
      <c r="N43" s="1033"/>
      <c r="O43" s="1033"/>
      <c r="P43" s="1034"/>
      <c r="Q43" s="1040"/>
      <c r="R43" s="1041"/>
      <c r="S43" s="1041"/>
      <c r="T43" s="1041"/>
      <c r="U43" s="1041"/>
      <c r="V43" s="1041"/>
      <c r="W43" s="1041"/>
      <c r="X43" s="1041"/>
      <c r="Y43" s="1041"/>
      <c r="Z43" s="1041"/>
      <c r="AA43" s="1041"/>
      <c r="AB43" s="1041"/>
      <c r="AC43" s="1041"/>
      <c r="AD43" s="1041"/>
      <c r="AE43" s="1042"/>
      <c r="AF43" s="1037"/>
      <c r="AG43" s="1038"/>
      <c r="AH43" s="1038"/>
      <c r="AI43" s="1038"/>
      <c r="AJ43" s="1039"/>
      <c r="AK43" s="980"/>
      <c r="AL43" s="971"/>
      <c r="AM43" s="971"/>
      <c r="AN43" s="971"/>
      <c r="AO43" s="971"/>
      <c r="AP43" s="971"/>
      <c r="AQ43" s="971"/>
      <c r="AR43" s="971"/>
      <c r="AS43" s="971"/>
      <c r="AT43" s="971"/>
      <c r="AU43" s="971"/>
      <c r="AV43" s="971"/>
      <c r="AW43" s="971"/>
      <c r="AX43" s="971"/>
      <c r="AY43" s="971"/>
      <c r="AZ43" s="1043"/>
      <c r="BA43" s="1043"/>
      <c r="BB43" s="1043"/>
      <c r="BC43" s="1043"/>
      <c r="BD43" s="1043"/>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2"/>
      <c r="C44" s="1033"/>
      <c r="D44" s="1033"/>
      <c r="E44" s="1033"/>
      <c r="F44" s="1033"/>
      <c r="G44" s="1033"/>
      <c r="H44" s="1033"/>
      <c r="I44" s="1033"/>
      <c r="J44" s="1033"/>
      <c r="K44" s="1033"/>
      <c r="L44" s="1033"/>
      <c r="M44" s="1033"/>
      <c r="N44" s="1033"/>
      <c r="O44" s="1033"/>
      <c r="P44" s="1034"/>
      <c r="Q44" s="1040"/>
      <c r="R44" s="1041"/>
      <c r="S44" s="1041"/>
      <c r="T44" s="1041"/>
      <c r="U44" s="1041"/>
      <c r="V44" s="1041"/>
      <c r="W44" s="1041"/>
      <c r="X44" s="1041"/>
      <c r="Y44" s="1041"/>
      <c r="Z44" s="1041"/>
      <c r="AA44" s="1041"/>
      <c r="AB44" s="1041"/>
      <c r="AC44" s="1041"/>
      <c r="AD44" s="1041"/>
      <c r="AE44" s="1042"/>
      <c r="AF44" s="1037"/>
      <c r="AG44" s="1038"/>
      <c r="AH44" s="1038"/>
      <c r="AI44" s="1038"/>
      <c r="AJ44" s="1039"/>
      <c r="AK44" s="980"/>
      <c r="AL44" s="971"/>
      <c r="AM44" s="971"/>
      <c r="AN44" s="971"/>
      <c r="AO44" s="971"/>
      <c r="AP44" s="971"/>
      <c r="AQ44" s="971"/>
      <c r="AR44" s="971"/>
      <c r="AS44" s="971"/>
      <c r="AT44" s="971"/>
      <c r="AU44" s="971"/>
      <c r="AV44" s="971"/>
      <c r="AW44" s="971"/>
      <c r="AX44" s="971"/>
      <c r="AY44" s="971"/>
      <c r="AZ44" s="1043"/>
      <c r="BA44" s="1043"/>
      <c r="BB44" s="1043"/>
      <c r="BC44" s="1043"/>
      <c r="BD44" s="1043"/>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2"/>
      <c r="C45" s="1033"/>
      <c r="D45" s="1033"/>
      <c r="E45" s="1033"/>
      <c r="F45" s="1033"/>
      <c r="G45" s="1033"/>
      <c r="H45" s="1033"/>
      <c r="I45" s="1033"/>
      <c r="J45" s="1033"/>
      <c r="K45" s="1033"/>
      <c r="L45" s="1033"/>
      <c r="M45" s="1033"/>
      <c r="N45" s="1033"/>
      <c r="O45" s="1033"/>
      <c r="P45" s="1034"/>
      <c r="Q45" s="1040"/>
      <c r="R45" s="1041"/>
      <c r="S45" s="1041"/>
      <c r="T45" s="1041"/>
      <c r="U45" s="1041"/>
      <c r="V45" s="1041"/>
      <c r="W45" s="1041"/>
      <c r="X45" s="1041"/>
      <c r="Y45" s="1041"/>
      <c r="Z45" s="1041"/>
      <c r="AA45" s="1041"/>
      <c r="AB45" s="1041"/>
      <c r="AC45" s="1041"/>
      <c r="AD45" s="1041"/>
      <c r="AE45" s="1042"/>
      <c r="AF45" s="1037"/>
      <c r="AG45" s="1038"/>
      <c r="AH45" s="1038"/>
      <c r="AI45" s="1038"/>
      <c r="AJ45" s="1039"/>
      <c r="AK45" s="980"/>
      <c r="AL45" s="971"/>
      <c r="AM45" s="971"/>
      <c r="AN45" s="971"/>
      <c r="AO45" s="971"/>
      <c r="AP45" s="971"/>
      <c r="AQ45" s="971"/>
      <c r="AR45" s="971"/>
      <c r="AS45" s="971"/>
      <c r="AT45" s="971"/>
      <c r="AU45" s="971"/>
      <c r="AV45" s="971"/>
      <c r="AW45" s="971"/>
      <c r="AX45" s="971"/>
      <c r="AY45" s="971"/>
      <c r="AZ45" s="1043"/>
      <c r="BA45" s="1043"/>
      <c r="BB45" s="1043"/>
      <c r="BC45" s="1043"/>
      <c r="BD45" s="1043"/>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2"/>
      <c r="C46" s="1033"/>
      <c r="D46" s="1033"/>
      <c r="E46" s="1033"/>
      <c r="F46" s="1033"/>
      <c r="G46" s="1033"/>
      <c r="H46" s="1033"/>
      <c r="I46" s="1033"/>
      <c r="J46" s="1033"/>
      <c r="K46" s="1033"/>
      <c r="L46" s="1033"/>
      <c r="M46" s="1033"/>
      <c r="N46" s="1033"/>
      <c r="O46" s="1033"/>
      <c r="P46" s="1034"/>
      <c r="Q46" s="1040"/>
      <c r="R46" s="1041"/>
      <c r="S46" s="1041"/>
      <c r="T46" s="1041"/>
      <c r="U46" s="1041"/>
      <c r="V46" s="1041"/>
      <c r="W46" s="1041"/>
      <c r="X46" s="1041"/>
      <c r="Y46" s="1041"/>
      <c r="Z46" s="1041"/>
      <c r="AA46" s="1041"/>
      <c r="AB46" s="1041"/>
      <c r="AC46" s="1041"/>
      <c r="AD46" s="1041"/>
      <c r="AE46" s="1042"/>
      <c r="AF46" s="1037"/>
      <c r="AG46" s="1038"/>
      <c r="AH46" s="1038"/>
      <c r="AI46" s="1038"/>
      <c r="AJ46" s="1039"/>
      <c r="AK46" s="980"/>
      <c r="AL46" s="971"/>
      <c r="AM46" s="971"/>
      <c r="AN46" s="971"/>
      <c r="AO46" s="971"/>
      <c r="AP46" s="971"/>
      <c r="AQ46" s="971"/>
      <c r="AR46" s="971"/>
      <c r="AS46" s="971"/>
      <c r="AT46" s="971"/>
      <c r="AU46" s="971"/>
      <c r="AV46" s="971"/>
      <c r="AW46" s="971"/>
      <c r="AX46" s="971"/>
      <c r="AY46" s="971"/>
      <c r="AZ46" s="1043"/>
      <c r="BA46" s="1043"/>
      <c r="BB46" s="1043"/>
      <c r="BC46" s="1043"/>
      <c r="BD46" s="1043"/>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2"/>
      <c r="C47" s="1033"/>
      <c r="D47" s="1033"/>
      <c r="E47" s="1033"/>
      <c r="F47" s="1033"/>
      <c r="G47" s="1033"/>
      <c r="H47" s="1033"/>
      <c r="I47" s="1033"/>
      <c r="J47" s="1033"/>
      <c r="K47" s="1033"/>
      <c r="L47" s="1033"/>
      <c r="M47" s="1033"/>
      <c r="N47" s="1033"/>
      <c r="O47" s="1033"/>
      <c r="P47" s="1034"/>
      <c r="Q47" s="1040"/>
      <c r="R47" s="1041"/>
      <c r="S47" s="1041"/>
      <c r="T47" s="1041"/>
      <c r="U47" s="1041"/>
      <c r="V47" s="1041"/>
      <c r="W47" s="1041"/>
      <c r="X47" s="1041"/>
      <c r="Y47" s="1041"/>
      <c r="Z47" s="1041"/>
      <c r="AA47" s="1041"/>
      <c r="AB47" s="1041"/>
      <c r="AC47" s="1041"/>
      <c r="AD47" s="1041"/>
      <c r="AE47" s="1042"/>
      <c r="AF47" s="1037"/>
      <c r="AG47" s="1038"/>
      <c r="AH47" s="1038"/>
      <c r="AI47" s="1038"/>
      <c r="AJ47" s="1039"/>
      <c r="AK47" s="980"/>
      <c r="AL47" s="971"/>
      <c r="AM47" s="971"/>
      <c r="AN47" s="971"/>
      <c r="AO47" s="971"/>
      <c r="AP47" s="971"/>
      <c r="AQ47" s="971"/>
      <c r="AR47" s="971"/>
      <c r="AS47" s="971"/>
      <c r="AT47" s="971"/>
      <c r="AU47" s="971"/>
      <c r="AV47" s="971"/>
      <c r="AW47" s="971"/>
      <c r="AX47" s="971"/>
      <c r="AY47" s="971"/>
      <c r="AZ47" s="1043"/>
      <c r="BA47" s="1043"/>
      <c r="BB47" s="1043"/>
      <c r="BC47" s="1043"/>
      <c r="BD47" s="1043"/>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2"/>
      <c r="C48" s="1033"/>
      <c r="D48" s="1033"/>
      <c r="E48" s="1033"/>
      <c r="F48" s="1033"/>
      <c r="G48" s="1033"/>
      <c r="H48" s="1033"/>
      <c r="I48" s="1033"/>
      <c r="J48" s="1033"/>
      <c r="K48" s="1033"/>
      <c r="L48" s="1033"/>
      <c r="M48" s="1033"/>
      <c r="N48" s="1033"/>
      <c r="O48" s="1033"/>
      <c r="P48" s="1034"/>
      <c r="Q48" s="1040"/>
      <c r="R48" s="1041"/>
      <c r="S48" s="1041"/>
      <c r="T48" s="1041"/>
      <c r="U48" s="1041"/>
      <c r="V48" s="1041"/>
      <c r="W48" s="1041"/>
      <c r="X48" s="1041"/>
      <c r="Y48" s="1041"/>
      <c r="Z48" s="1041"/>
      <c r="AA48" s="1041"/>
      <c r="AB48" s="1041"/>
      <c r="AC48" s="1041"/>
      <c r="AD48" s="1041"/>
      <c r="AE48" s="1042"/>
      <c r="AF48" s="1037"/>
      <c r="AG48" s="1038"/>
      <c r="AH48" s="1038"/>
      <c r="AI48" s="1038"/>
      <c r="AJ48" s="1039"/>
      <c r="AK48" s="980"/>
      <c r="AL48" s="971"/>
      <c r="AM48" s="971"/>
      <c r="AN48" s="971"/>
      <c r="AO48" s="971"/>
      <c r="AP48" s="971"/>
      <c r="AQ48" s="971"/>
      <c r="AR48" s="971"/>
      <c r="AS48" s="971"/>
      <c r="AT48" s="971"/>
      <c r="AU48" s="971"/>
      <c r="AV48" s="971"/>
      <c r="AW48" s="971"/>
      <c r="AX48" s="971"/>
      <c r="AY48" s="971"/>
      <c r="AZ48" s="1043"/>
      <c r="BA48" s="1043"/>
      <c r="BB48" s="1043"/>
      <c r="BC48" s="1043"/>
      <c r="BD48" s="1043"/>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2"/>
      <c r="C49" s="1033"/>
      <c r="D49" s="1033"/>
      <c r="E49" s="1033"/>
      <c r="F49" s="1033"/>
      <c r="G49" s="1033"/>
      <c r="H49" s="1033"/>
      <c r="I49" s="1033"/>
      <c r="J49" s="1033"/>
      <c r="K49" s="1033"/>
      <c r="L49" s="1033"/>
      <c r="M49" s="1033"/>
      <c r="N49" s="1033"/>
      <c r="O49" s="1033"/>
      <c r="P49" s="1034"/>
      <c r="Q49" s="1040"/>
      <c r="R49" s="1041"/>
      <c r="S49" s="1041"/>
      <c r="T49" s="1041"/>
      <c r="U49" s="1041"/>
      <c r="V49" s="1041"/>
      <c r="W49" s="1041"/>
      <c r="X49" s="1041"/>
      <c r="Y49" s="1041"/>
      <c r="Z49" s="1041"/>
      <c r="AA49" s="1041"/>
      <c r="AB49" s="1041"/>
      <c r="AC49" s="1041"/>
      <c r="AD49" s="1041"/>
      <c r="AE49" s="1042"/>
      <c r="AF49" s="1037"/>
      <c r="AG49" s="1038"/>
      <c r="AH49" s="1038"/>
      <c r="AI49" s="1038"/>
      <c r="AJ49" s="1039"/>
      <c r="AK49" s="980"/>
      <c r="AL49" s="971"/>
      <c r="AM49" s="971"/>
      <c r="AN49" s="971"/>
      <c r="AO49" s="971"/>
      <c r="AP49" s="971"/>
      <c r="AQ49" s="971"/>
      <c r="AR49" s="971"/>
      <c r="AS49" s="971"/>
      <c r="AT49" s="971"/>
      <c r="AU49" s="971"/>
      <c r="AV49" s="971"/>
      <c r="AW49" s="971"/>
      <c r="AX49" s="971"/>
      <c r="AY49" s="971"/>
      <c r="AZ49" s="1043"/>
      <c r="BA49" s="1043"/>
      <c r="BB49" s="1043"/>
      <c r="BC49" s="1043"/>
      <c r="BD49" s="1043"/>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2"/>
      <c r="C50" s="1033"/>
      <c r="D50" s="1033"/>
      <c r="E50" s="1033"/>
      <c r="F50" s="1033"/>
      <c r="G50" s="1033"/>
      <c r="H50" s="1033"/>
      <c r="I50" s="1033"/>
      <c r="J50" s="1033"/>
      <c r="K50" s="1033"/>
      <c r="L50" s="1033"/>
      <c r="M50" s="1033"/>
      <c r="N50" s="1033"/>
      <c r="O50" s="1033"/>
      <c r="P50" s="1034"/>
      <c r="Q50" s="1035"/>
      <c r="R50" s="1027"/>
      <c r="S50" s="1027"/>
      <c r="T50" s="1027"/>
      <c r="U50" s="1027"/>
      <c r="V50" s="1027"/>
      <c r="W50" s="1027"/>
      <c r="X50" s="1027"/>
      <c r="Y50" s="1027"/>
      <c r="Z50" s="1027"/>
      <c r="AA50" s="1027"/>
      <c r="AB50" s="1027"/>
      <c r="AC50" s="1027"/>
      <c r="AD50" s="1027"/>
      <c r="AE50" s="1036"/>
      <c r="AF50" s="1037"/>
      <c r="AG50" s="1038"/>
      <c r="AH50" s="1038"/>
      <c r="AI50" s="1038"/>
      <c r="AJ50" s="1039"/>
      <c r="AK50" s="1026"/>
      <c r="AL50" s="1027"/>
      <c r="AM50" s="1027"/>
      <c r="AN50" s="1027"/>
      <c r="AO50" s="1027"/>
      <c r="AP50" s="1027"/>
      <c r="AQ50" s="1027"/>
      <c r="AR50" s="1027"/>
      <c r="AS50" s="1027"/>
      <c r="AT50" s="1027"/>
      <c r="AU50" s="1027"/>
      <c r="AV50" s="1027"/>
      <c r="AW50" s="1027"/>
      <c r="AX50" s="1027"/>
      <c r="AY50" s="1027"/>
      <c r="AZ50" s="1028"/>
      <c r="BA50" s="1028"/>
      <c r="BB50" s="1028"/>
      <c r="BC50" s="1028"/>
      <c r="BD50" s="1028"/>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2"/>
      <c r="C51" s="1033"/>
      <c r="D51" s="1033"/>
      <c r="E51" s="1033"/>
      <c r="F51" s="1033"/>
      <c r="G51" s="1033"/>
      <c r="H51" s="1033"/>
      <c r="I51" s="1033"/>
      <c r="J51" s="1033"/>
      <c r="K51" s="1033"/>
      <c r="L51" s="1033"/>
      <c r="M51" s="1033"/>
      <c r="N51" s="1033"/>
      <c r="O51" s="1033"/>
      <c r="P51" s="1034"/>
      <c r="Q51" s="1035"/>
      <c r="R51" s="1027"/>
      <c r="S51" s="1027"/>
      <c r="T51" s="1027"/>
      <c r="U51" s="1027"/>
      <c r="V51" s="1027"/>
      <c r="W51" s="1027"/>
      <c r="X51" s="1027"/>
      <c r="Y51" s="1027"/>
      <c r="Z51" s="1027"/>
      <c r="AA51" s="1027"/>
      <c r="AB51" s="1027"/>
      <c r="AC51" s="1027"/>
      <c r="AD51" s="1027"/>
      <c r="AE51" s="1036"/>
      <c r="AF51" s="1037"/>
      <c r="AG51" s="1038"/>
      <c r="AH51" s="1038"/>
      <c r="AI51" s="1038"/>
      <c r="AJ51" s="1039"/>
      <c r="AK51" s="1026"/>
      <c r="AL51" s="1027"/>
      <c r="AM51" s="1027"/>
      <c r="AN51" s="1027"/>
      <c r="AO51" s="1027"/>
      <c r="AP51" s="1027"/>
      <c r="AQ51" s="1027"/>
      <c r="AR51" s="1027"/>
      <c r="AS51" s="1027"/>
      <c r="AT51" s="1027"/>
      <c r="AU51" s="1027"/>
      <c r="AV51" s="1027"/>
      <c r="AW51" s="1027"/>
      <c r="AX51" s="1027"/>
      <c r="AY51" s="1027"/>
      <c r="AZ51" s="1028"/>
      <c r="BA51" s="1028"/>
      <c r="BB51" s="1028"/>
      <c r="BC51" s="1028"/>
      <c r="BD51" s="1028"/>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2"/>
      <c r="C52" s="1033"/>
      <c r="D52" s="1033"/>
      <c r="E52" s="1033"/>
      <c r="F52" s="1033"/>
      <c r="G52" s="1033"/>
      <c r="H52" s="1033"/>
      <c r="I52" s="1033"/>
      <c r="J52" s="1033"/>
      <c r="K52" s="1033"/>
      <c r="L52" s="1033"/>
      <c r="M52" s="1033"/>
      <c r="N52" s="1033"/>
      <c r="O52" s="1033"/>
      <c r="P52" s="1034"/>
      <c r="Q52" s="1035"/>
      <c r="R52" s="1027"/>
      <c r="S52" s="1027"/>
      <c r="T52" s="1027"/>
      <c r="U52" s="1027"/>
      <c r="V52" s="1027"/>
      <c r="W52" s="1027"/>
      <c r="X52" s="1027"/>
      <c r="Y52" s="1027"/>
      <c r="Z52" s="1027"/>
      <c r="AA52" s="1027"/>
      <c r="AB52" s="1027"/>
      <c r="AC52" s="1027"/>
      <c r="AD52" s="1027"/>
      <c r="AE52" s="1036"/>
      <c r="AF52" s="1037"/>
      <c r="AG52" s="1038"/>
      <c r="AH52" s="1038"/>
      <c r="AI52" s="1038"/>
      <c r="AJ52" s="1039"/>
      <c r="AK52" s="1026"/>
      <c r="AL52" s="1027"/>
      <c r="AM52" s="1027"/>
      <c r="AN52" s="1027"/>
      <c r="AO52" s="1027"/>
      <c r="AP52" s="1027"/>
      <c r="AQ52" s="1027"/>
      <c r="AR52" s="1027"/>
      <c r="AS52" s="1027"/>
      <c r="AT52" s="1027"/>
      <c r="AU52" s="1027"/>
      <c r="AV52" s="1027"/>
      <c r="AW52" s="1027"/>
      <c r="AX52" s="1027"/>
      <c r="AY52" s="1027"/>
      <c r="AZ52" s="1028"/>
      <c r="BA52" s="1028"/>
      <c r="BB52" s="1028"/>
      <c r="BC52" s="1028"/>
      <c r="BD52" s="1028"/>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2"/>
      <c r="C53" s="1033"/>
      <c r="D53" s="1033"/>
      <c r="E53" s="1033"/>
      <c r="F53" s="1033"/>
      <c r="G53" s="1033"/>
      <c r="H53" s="1033"/>
      <c r="I53" s="1033"/>
      <c r="J53" s="1033"/>
      <c r="K53" s="1033"/>
      <c r="L53" s="1033"/>
      <c r="M53" s="1033"/>
      <c r="N53" s="1033"/>
      <c r="O53" s="1033"/>
      <c r="P53" s="1034"/>
      <c r="Q53" s="1035"/>
      <c r="R53" s="1027"/>
      <c r="S53" s="1027"/>
      <c r="T53" s="1027"/>
      <c r="U53" s="1027"/>
      <c r="V53" s="1027"/>
      <c r="W53" s="1027"/>
      <c r="X53" s="1027"/>
      <c r="Y53" s="1027"/>
      <c r="Z53" s="1027"/>
      <c r="AA53" s="1027"/>
      <c r="AB53" s="1027"/>
      <c r="AC53" s="1027"/>
      <c r="AD53" s="1027"/>
      <c r="AE53" s="1036"/>
      <c r="AF53" s="1037"/>
      <c r="AG53" s="1038"/>
      <c r="AH53" s="1038"/>
      <c r="AI53" s="1038"/>
      <c r="AJ53" s="1039"/>
      <c r="AK53" s="1026"/>
      <c r="AL53" s="1027"/>
      <c r="AM53" s="1027"/>
      <c r="AN53" s="1027"/>
      <c r="AO53" s="1027"/>
      <c r="AP53" s="1027"/>
      <c r="AQ53" s="1027"/>
      <c r="AR53" s="1027"/>
      <c r="AS53" s="1027"/>
      <c r="AT53" s="1027"/>
      <c r="AU53" s="1027"/>
      <c r="AV53" s="1027"/>
      <c r="AW53" s="1027"/>
      <c r="AX53" s="1027"/>
      <c r="AY53" s="1027"/>
      <c r="AZ53" s="1028"/>
      <c r="BA53" s="1028"/>
      <c r="BB53" s="1028"/>
      <c r="BC53" s="1028"/>
      <c r="BD53" s="1028"/>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2"/>
      <c r="C54" s="1033"/>
      <c r="D54" s="1033"/>
      <c r="E54" s="1033"/>
      <c r="F54" s="1033"/>
      <c r="G54" s="1033"/>
      <c r="H54" s="1033"/>
      <c r="I54" s="1033"/>
      <c r="J54" s="1033"/>
      <c r="K54" s="1033"/>
      <c r="L54" s="1033"/>
      <c r="M54" s="1033"/>
      <c r="N54" s="1033"/>
      <c r="O54" s="1033"/>
      <c r="P54" s="1034"/>
      <c r="Q54" s="1035"/>
      <c r="R54" s="1027"/>
      <c r="S54" s="1027"/>
      <c r="T54" s="1027"/>
      <c r="U54" s="1027"/>
      <c r="V54" s="1027"/>
      <c r="W54" s="1027"/>
      <c r="X54" s="1027"/>
      <c r="Y54" s="1027"/>
      <c r="Z54" s="1027"/>
      <c r="AA54" s="1027"/>
      <c r="AB54" s="1027"/>
      <c r="AC54" s="1027"/>
      <c r="AD54" s="1027"/>
      <c r="AE54" s="1036"/>
      <c r="AF54" s="1037"/>
      <c r="AG54" s="1038"/>
      <c r="AH54" s="1038"/>
      <c r="AI54" s="1038"/>
      <c r="AJ54" s="1039"/>
      <c r="AK54" s="1026"/>
      <c r="AL54" s="1027"/>
      <c r="AM54" s="1027"/>
      <c r="AN54" s="1027"/>
      <c r="AO54" s="1027"/>
      <c r="AP54" s="1027"/>
      <c r="AQ54" s="1027"/>
      <c r="AR54" s="1027"/>
      <c r="AS54" s="1027"/>
      <c r="AT54" s="1027"/>
      <c r="AU54" s="1027"/>
      <c r="AV54" s="1027"/>
      <c r="AW54" s="1027"/>
      <c r="AX54" s="1027"/>
      <c r="AY54" s="1027"/>
      <c r="AZ54" s="1028"/>
      <c r="BA54" s="1028"/>
      <c r="BB54" s="1028"/>
      <c r="BC54" s="1028"/>
      <c r="BD54" s="1028"/>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2"/>
      <c r="C55" s="1033"/>
      <c r="D55" s="1033"/>
      <c r="E55" s="1033"/>
      <c r="F55" s="1033"/>
      <c r="G55" s="1033"/>
      <c r="H55" s="1033"/>
      <c r="I55" s="1033"/>
      <c r="J55" s="1033"/>
      <c r="K55" s="1033"/>
      <c r="L55" s="1033"/>
      <c r="M55" s="1033"/>
      <c r="N55" s="1033"/>
      <c r="O55" s="1033"/>
      <c r="P55" s="1034"/>
      <c r="Q55" s="1035"/>
      <c r="R55" s="1027"/>
      <c r="S55" s="1027"/>
      <c r="T55" s="1027"/>
      <c r="U55" s="1027"/>
      <c r="V55" s="1027"/>
      <c r="W55" s="1027"/>
      <c r="X55" s="1027"/>
      <c r="Y55" s="1027"/>
      <c r="Z55" s="1027"/>
      <c r="AA55" s="1027"/>
      <c r="AB55" s="1027"/>
      <c r="AC55" s="1027"/>
      <c r="AD55" s="1027"/>
      <c r="AE55" s="1036"/>
      <c r="AF55" s="1037"/>
      <c r="AG55" s="1038"/>
      <c r="AH55" s="1038"/>
      <c r="AI55" s="1038"/>
      <c r="AJ55" s="1039"/>
      <c r="AK55" s="1026"/>
      <c r="AL55" s="1027"/>
      <c r="AM55" s="1027"/>
      <c r="AN55" s="1027"/>
      <c r="AO55" s="1027"/>
      <c r="AP55" s="1027"/>
      <c r="AQ55" s="1027"/>
      <c r="AR55" s="1027"/>
      <c r="AS55" s="1027"/>
      <c r="AT55" s="1027"/>
      <c r="AU55" s="1027"/>
      <c r="AV55" s="1027"/>
      <c r="AW55" s="1027"/>
      <c r="AX55" s="1027"/>
      <c r="AY55" s="1027"/>
      <c r="AZ55" s="1028"/>
      <c r="BA55" s="1028"/>
      <c r="BB55" s="1028"/>
      <c r="BC55" s="1028"/>
      <c r="BD55" s="1028"/>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2"/>
      <c r="C56" s="1033"/>
      <c r="D56" s="1033"/>
      <c r="E56" s="1033"/>
      <c r="F56" s="1033"/>
      <c r="G56" s="1033"/>
      <c r="H56" s="1033"/>
      <c r="I56" s="1033"/>
      <c r="J56" s="1033"/>
      <c r="K56" s="1033"/>
      <c r="L56" s="1033"/>
      <c r="M56" s="1033"/>
      <c r="N56" s="1033"/>
      <c r="O56" s="1033"/>
      <c r="P56" s="1034"/>
      <c r="Q56" s="1035"/>
      <c r="R56" s="1027"/>
      <c r="S56" s="1027"/>
      <c r="T56" s="1027"/>
      <c r="U56" s="1027"/>
      <c r="V56" s="1027"/>
      <c r="W56" s="1027"/>
      <c r="X56" s="1027"/>
      <c r="Y56" s="1027"/>
      <c r="Z56" s="1027"/>
      <c r="AA56" s="1027"/>
      <c r="AB56" s="1027"/>
      <c r="AC56" s="1027"/>
      <c r="AD56" s="1027"/>
      <c r="AE56" s="1036"/>
      <c r="AF56" s="1037"/>
      <c r="AG56" s="1038"/>
      <c r="AH56" s="1038"/>
      <c r="AI56" s="1038"/>
      <c r="AJ56" s="1039"/>
      <c r="AK56" s="1026"/>
      <c r="AL56" s="1027"/>
      <c r="AM56" s="1027"/>
      <c r="AN56" s="1027"/>
      <c r="AO56" s="1027"/>
      <c r="AP56" s="1027"/>
      <c r="AQ56" s="1027"/>
      <c r="AR56" s="1027"/>
      <c r="AS56" s="1027"/>
      <c r="AT56" s="1027"/>
      <c r="AU56" s="1027"/>
      <c r="AV56" s="1027"/>
      <c r="AW56" s="1027"/>
      <c r="AX56" s="1027"/>
      <c r="AY56" s="1027"/>
      <c r="AZ56" s="1028"/>
      <c r="BA56" s="1028"/>
      <c r="BB56" s="1028"/>
      <c r="BC56" s="1028"/>
      <c r="BD56" s="1028"/>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2"/>
      <c r="C57" s="1033"/>
      <c r="D57" s="1033"/>
      <c r="E57" s="1033"/>
      <c r="F57" s="1033"/>
      <c r="G57" s="1033"/>
      <c r="H57" s="1033"/>
      <c r="I57" s="1033"/>
      <c r="J57" s="1033"/>
      <c r="K57" s="1033"/>
      <c r="L57" s="1033"/>
      <c r="M57" s="1033"/>
      <c r="N57" s="1033"/>
      <c r="O57" s="1033"/>
      <c r="P57" s="1034"/>
      <c r="Q57" s="1035"/>
      <c r="R57" s="1027"/>
      <c r="S57" s="1027"/>
      <c r="T57" s="1027"/>
      <c r="U57" s="1027"/>
      <c r="V57" s="1027"/>
      <c r="W57" s="1027"/>
      <c r="X57" s="1027"/>
      <c r="Y57" s="1027"/>
      <c r="Z57" s="1027"/>
      <c r="AA57" s="1027"/>
      <c r="AB57" s="1027"/>
      <c r="AC57" s="1027"/>
      <c r="AD57" s="1027"/>
      <c r="AE57" s="1036"/>
      <c r="AF57" s="1037"/>
      <c r="AG57" s="1038"/>
      <c r="AH57" s="1038"/>
      <c r="AI57" s="1038"/>
      <c r="AJ57" s="1039"/>
      <c r="AK57" s="1026"/>
      <c r="AL57" s="1027"/>
      <c r="AM57" s="1027"/>
      <c r="AN57" s="1027"/>
      <c r="AO57" s="1027"/>
      <c r="AP57" s="1027"/>
      <c r="AQ57" s="1027"/>
      <c r="AR57" s="1027"/>
      <c r="AS57" s="1027"/>
      <c r="AT57" s="1027"/>
      <c r="AU57" s="1027"/>
      <c r="AV57" s="1027"/>
      <c r="AW57" s="1027"/>
      <c r="AX57" s="1027"/>
      <c r="AY57" s="1027"/>
      <c r="AZ57" s="1028"/>
      <c r="BA57" s="1028"/>
      <c r="BB57" s="1028"/>
      <c r="BC57" s="1028"/>
      <c r="BD57" s="1028"/>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2"/>
      <c r="C58" s="1033"/>
      <c r="D58" s="1033"/>
      <c r="E58" s="1033"/>
      <c r="F58" s="1033"/>
      <c r="G58" s="1033"/>
      <c r="H58" s="1033"/>
      <c r="I58" s="1033"/>
      <c r="J58" s="1033"/>
      <c r="K58" s="1033"/>
      <c r="L58" s="1033"/>
      <c r="M58" s="1033"/>
      <c r="N58" s="1033"/>
      <c r="O58" s="1033"/>
      <c r="P58" s="1034"/>
      <c r="Q58" s="1035"/>
      <c r="R58" s="1027"/>
      <c r="S58" s="1027"/>
      <c r="T58" s="1027"/>
      <c r="U58" s="1027"/>
      <c r="V58" s="1027"/>
      <c r="W58" s="1027"/>
      <c r="X58" s="1027"/>
      <c r="Y58" s="1027"/>
      <c r="Z58" s="1027"/>
      <c r="AA58" s="1027"/>
      <c r="AB58" s="1027"/>
      <c r="AC58" s="1027"/>
      <c r="AD58" s="1027"/>
      <c r="AE58" s="1036"/>
      <c r="AF58" s="1037"/>
      <c r="AG58" s="1038"/>
      <c r="AH58" s="1038"/>
      <c r="AI58" s="1038"/>
      <c r="AJ58" s="1039"/>
      <c r="AK58" s="1026"/>
      <c r="AL58" s="1027"/>
      <c r="AM58" s="1027"/>
      <c r="AN58" s="1027"/>
      <c r="AO58" s="1027"/>
      <c r="AP58" s="1027"/>
      <c r="AQ58" s="1027"/>
      <c r="AR58" s="1027"/>
      <c r="AS58" s="1027"/>
      <c r="AT58" s="1027"/>
      <c r="AU58" s="1027"/>
      <c r="AV58" s="1027"/>
      <c r="AW58" s="1027"/>
      <c r="AX58" s="1027"/>
      <c r="AY58" s="1027"/>
      <c r="AZ58" s="1028"/>
      <c r="BA58" s="1028"/>
      <c r="BB58" s="1028"/>
      <c r="BC58" s="1028"/>
      <c r="BD58" s="1028"/>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2"/>
      <c r="C59" s="1033"/>
      <c r="D59" s="1033"/>
      <c r="E59" s="1033"/>
      <c r="F59" s="1033"/>
      <c r="G59" s="1033"/>
      <c r="H59" s="1033"/>
      <c r="I59" s="1033"/>
      <c r="J59" s="1033"/>
      <c r="K59" s="1033"/>
      <c r="L59" s="1033"/>
      <c r="M59" s="1033"/>
      <c r="N59" s="1033"/>
      <c r="O59" s="1033"/>
      <c r="P59" s="1034"/>
      <c r="Q59" s="1035"/>
      <c r="R59" s="1027"/>
      <c r="S59" s="1027"/>
      <c r="T59" s="1027"/>
      <c r="U59" s="1027"/>
      <c r="V59" s="1027"/>
      <c r="W59" s="1027"/>
      <c r="X59" s="1027"/>
      <c r="Y59" s="1027"/>
      <c r="Z59" s="1027"/>
      <c r="AA59" s="1027"/>
      <c r="AB59" s="1027"/>
      <c r="AC59" s="1027"/>
      <c r="AD59" s="1027"/>
      <c r="AE59" s="1036"/>
      <c r="AF59" s="1037"/>
      <c r="AG59" s="1038"/>
      <c r="AH59" s="1038"/>
      <c r="AI59" s="1038"/>
      <c r="AJ59" s="1039"/>
      <c r="AK59" s="1026"/>
      <c r="AL59" s="1027"/>
      <c r="AM59" s="1027"/>
      <c r="AN59" s="1027"/>
      <c r="AO59" s="1027"/>
      <c r="AP59" s="1027"/>
      <c r="AQ59" s="1027"/>
      <c r="AR59" s="1027"/>
      <c r="AS59" s="1027"/>
      <c r="AT59" s="1027"/>
      <c r="AU59" s="1027"/>
      <c r="AV59" s="1027"/>
      <c r="AW59" s="1027"/>
      <c r="AX59" s="1027"/>
      <c r="AY59" s="1027"/>
      <c r="AZ59" s="1028"/>
      <c r="BA59" s="1028"/>
      <c r="BB59" s="1028"/>
      <c r="BC59" s="1028"/>
      <c r="BD59" s="1028"/>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2"/>
      <c r="C60" s="1033"/>
      <c r="D60" s="1033"/>
      <c r="E60" s="1033"/>
      <c r="F60" s="1033"/>
      <c r="G60" s="1033"/>
      <c r="H60" s="1033"/>
      <c r="I60" s="1033"/>
      <c r="J60" s="1033"/>
      <c r="K60" s="1033"/>
      <c r="L60" s="1033"/>
      <c r="M60" s="1033"/>
      <c r="N60" s="1033"/>
      <c r="O60" s="1033"/>
      <c r="P60" s="1034"/>
      <c r="Q60" s="1035"/>
      <c r="R60" s="1027"/>
      <c r="S60" s="1027"/>
      <c r="T60" s="1027"/>
      <c r="U60" s="1027"/>
      <c r="V60" s="1027"/>
      <c r="W60" s="1027"/>
      <c r="X60" s="1027"/>
      <c r="Y60" s="1027"/>
      <c r="Z60" s="1027"/>
      <c r="AA60" s="1027"/>
      <c r="AB60" s="1027"/>
      <c r="AC60" s="1027"/>
      <c r="AD60" s="1027"/>
      <c r="AE60" s="1036"/>
      <c r="AF60" s="1037"/>
      <c r="AG60" s="1038"/>
      <c r="AH60" s="1038"/>
      <c r="AI60" s="1038"/>
      <c r="AJ60" s="1039"/>
      <c r="AK60" s="1026"/>
      <c r="AL60" s="1027"/>
      <c r="AM60" s="1027"/>
      <c r="AN60" s="1027"/>
      <c r="AO60" s="1027"/>
      <c r="AP60" s="1027"/>
      <c r="AQ60" s="1027"/>
      <c r="AR60" s="1027"/>
      <c r="AS60" s="1027"/>
      <c r="AT60" s="1027"/>
      <c r="AU60" s="1027"/>
      <c r="AV60" s="1027"/>
      <c r="AW60" s="1027"/>
      <c r="AX60" s="1027"/>
      <c r="AY60" s="1027"/>
      <c r="AZ60" s="1028"/>
      <c r="BA60" s="1028"/>
      <c r="BB60" s="1028"/>
      <c r="BC60" s="1028"/>
      <c r="BD60" s="1028"/>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2"/>
      <c r="C61" s="1033"/>
      <c r="D61" s="1033"/>
      <c r="E61" s="1033"/>
      <c r="F61" s="1033"/>
      <c r="G61" s="1033"/>
      <c r="H61" s="1033"/>
      <c r="I61" s="1033"/>
      <c r="J61" s="1033"/>
      <c r="K61" s="1033"/>
      <c r="L61" s="1033"/>
      <c r="M61" s="1033"/>
      <c r="N61" s="1033"/>
      <c r="O61" s="1033"/>
      <c r="P61" s="1034"/>
      <c r="Q61" s="1035"/>
      <c r="R61" s="1027"/>
      <c r="S61" s="1027"/>
      <c r="T61" s="1027"/>
      <c r="U61" s="1027"/>
      <c r="V61" s="1027"/>
      <c r="W61" s="1027"/>
      <c r="X61" s="1027"/>
      <c r="Y61" s="1027"/>
      <c r="Z61" s="1027"/>
      <c r="AA61" s="1027"/>
      <c r="AB61" s="1027"/>
      <c r="AC61" s="1027"/>
      <c r="AD61" s="1027"/>
      <c r="AE61" s="1036"/>
      <c r="AF61" s="1037"/>
      <c r="AG61" s="1038"/>
      <c r="AH61" s="1038"/>
      <c r="AI61" s="1038"/>
      <c r="AJ61" s="1039"/>
      <c r="AK61" s="1026"/>
      <c r="AL61" s="1027"/>
      <c r="AM61" s="1027"/>
      <c r="AN61" s="1027"/>
      <c r="AO61" s="1027"/>
      <c r="AP61" s="1027"/>
      <c r="AQ61" s="1027"/>
      <c r="AR61" s="1027"/>
      <c r="AS61" s="1027"/>
      <c r="AT61" s="1027"/>
      <c r="AU61" s="1027"/>
      <c r="AV61" s="1027"/>
      <c r="AW61" s="1027"/>
      <c r="AX61" s="1027"/>
      <c r="AY61" s="1027"/>
      <c r="AZ61" s="1028"/>
      <c r="BA61" s="1028"/>
      <c r="BB61" s="1028"/>
      <c r="BC61" s="1028"/>
      <c r="BD61" s="1028"/>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2"/>
      <c r="C62" s="1033"/>
      <c r="D62" s="1033"/>
      <c r="E62" s="1033"/>
      <c r="F62" s="1033"/>
      <c r="G62" s="1033"/>
      <c r="H62" s="1033"/>
      <c r="I62" s="1033"/>
      <c r="J62" s="1033"/>
      <c r="K62" s="1033"/>
      <c r="L62" s="1033"/>
      <c r="M62" s="1033"/>
      <c r="N62" s="1033"/>
      <c r="O62" s="1033"/>
      <c r="P62" s="1034"/>
      <c r="Q62" s="1035"/>
      <c r="R62" s="1027"/>
      <c r="S62" s="1027"/>
      <c r="T62" s="1027"/>
      <c r="U62" s="1027"/>
      <c r="V62" s="1027"/>
      <c r="W62" s="1027"/>
      <c r="X62" s="1027"/>
      <c r="Y62" s="1027"/>
      <c r="Z62" s="1027"/>
      <c r="AA62" s="1027"/>
      <c r="AB62" s="1027"/>
      <c r="AC62" s="1027"/>
      <c r="AD62" s="1027"/>
      <c r="AE62" s="1036"/>
      <c r="AF62" s="1037"/>
      <c r="AG62" s="1038"/>
      <c r="AH62" s="1038"/>
      <c r="AI62" s="1038"/>
      <c r="AJ62" s="1039"/>
      <c r="AK62" s="1026"/>
      <c r="AL62" s="1027"/>
      <c r="AM62" s="1027"/>
      <c r="AN62" s="1027"/>
      <c r="AO62" s="1027"/>
      <c r="AP62" s="1027"/>
      <c r="AQ62" s="1027"/>
      <c r="AR62" s="1027"/>
      <c r="AS62" s="1027"/>
      <c r="AT62" s="1027"/>
      <c r="AU62" s="1027"/>
      <c r="AV62" s="1027"/>
      <c r="AW62" s="1027"/>
      <c r="AX62" s="1027"/>
      <c r="AY62" s="1027"/>
      <c r="AZ62" s="1028"/>
      <c r="BA62" s="1028"/>
      <c r="BB62" s="1028"/>
      <c r="BC62" s="1028"/>
      <c r="BD62" s="1028"/>
      <c r="BE62" s="972"/>
      <c r="BF62" s="972"/>
      <c r="BG62" s="972"/>
      <c r="BH62" s="972"/>
      <c r="BI62" s="973"/>
      <c r="BJ62" s="1029" t="s">
        <v>401</v>
      </c>
      <c r="BK62" s="1030"/>
      <c r="BL62" s="1030"/>
      <c r="BM62" s="1030"/>
      <c r="BN62" s="1031"/>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378</v>
      </c>
      <c r="B63" s="937" t="s">
        <v>402</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2"/>
      <c r="AF63" s="1023">
        <v>7270</v>
      </c>
      <c r="AG63" s="959"/>
      <c r="AH63" s="959"/>
      <c r="AI63" s="959"/>
      <c r="AJ63" s="1024"/>
      <c r="AK63" s="1025"/>
      <c r="AL63" s="963"/>
      <c r="AM63" s="963"/>
      <c r="AN63" s="963"/>
      <c r="AO63" s="963"/>
      <c r="AP63" s="959">
        <f>SUM(AP28:AT36)</f>
        <v>26445</v>
      </c>
      <c r="AQ63" s="959"/>
      <c r="AR63" s="959"/>
      <c r="AS63" s="959"/>
      <c r="AT63" s="959"/>
      <c r="AU63" s="1017">
        <f>SUM(AU28:AY36)</f>
        <v>11982</v>
      </c>
      <c r="AV63" s="953"/>
      <c r="AW63" s="953"/>
      <c r="AX63" s="953"/>
      <c r="AY63" s="1018"/>
      <c r="AZ63" s="1019"/>
      <c r="BA63" s="1019"/>
      <c r="BB63" s="1019"/>
      <c r="BC63" s="1019"/>
      <c r="BD63" s="1019"/>
      <c r="BE63" s="960"/>
      <c r="BF63" s="960"/>
      <c r="BG63" s="960"/>
      <c r="BH63" s="960"/>
      <c r="BI63" s="961"/>
      <c r="BJ63" s="1020" t="s">
        <v>122</v>
      </c>
      <c r="BK63" s="953"/>
      <c r="BL63" s="953"/>
      <c r="BM63" s="953"/>
      <c r="BN63" s="1021"/>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403</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404</v>
      </c>
      <c r="B66" s="996"/>
      <c r="C66" s="996"/>
      <c r="D66" s="996"/>
      <c r="E66" s="996"/>
      <c r="F66" s="996"/>
      <c r="G66" s="996"/>
      <c r="H66" s="996"/>
      <c r="I66" s="996"/>
      <c r="J66" s="996"/>
      <c r="K66" s="996"/>
      <c r="L66" s="996"/>
      <c r="M66" s="996"/>
      <c r="N66" s="996"/>
      <c r="O66" s="996"/>
      <c r="P66" s="997"/>
      <c r="Q66" s="1001" t="s">
        <v>382</v>
      </c>
      <c r="R66" s="1002"/>
      <c r="S66" s="1002"/>
      <c r="T66" s="1002"/>
      <c r="U66" s="1003"/>
      <c r="V66" s="1001" t="s">
        <v>383</v>
      </c>
      <c r="W66" s="1002"/>
      <c r="X66" s="1002"/>
      <c r="Y66" s="1002"/>
      <c r="Z66" s="1003"/>
      <c r="AA66" s="1001" t="s">
        <v>384</v>
      </c>
      <c r="AB66" s="1002"/>
      <c r="AC66" s="1002"/>
      <c r="AD66" s="1002"/>
      <c r="AE66" s="1003"/>
      <c r="AF66" s="1007" t="s">
        <v>385</v>
      </c>
      <c r="AG66" s="1008"/>
      <c r="AH66" s="1008"/>
      <c r="AI66" s="1008"/>
      <c r="AJ66" s="1009"/>
      <c r="AK66" s="1001" t="s">
        <v>386</v>
      </c>
      <c r="AL66" s="996"/>
      <c r="AM66" s="996"/>
      <c r="AN66" s="996"/>
      <c r="AO66" s="997"/>
      <c r="AP66" s="1001" t="s">
        <v>387</v>
      </c>
      <c r="AQ66" s="1002"/>
      <c r="AR66" s="1002"/>
      <c r="AS66" s="1002"/>
      <c r="AT66" s="1003"/>
      <c r="AU66" s="1001" t="s">
        <v>405</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556</v>
      </c>
      <c r="C68" s="986"/>
      <c r="D68" s="986"/>
      <c r="E68" s="986"/>
      <c r="F68" s="986"/>
      <c r="G68" s="986"/>
      <c r="H68" s="986"/>
      <c r="I68" s="986"/>
      <c r="J68" s="986"/>
      <c r="K68" s="986"/>
      <c r="L68" s="986"/>
      <c r="M68" s="986"/>
      <c r="N68" s="986"/>
      <c r="O68" s="986"/>
      <c r="P68" s="987"/>
      <c r="Q68" s="988">
        <v>2262.6179999999999</v>
      </c>
      <c r="R68" s="982"/>
      <c r="S68" s="982"/>
      <c r="T68" s="982"/>
      <c r="U68" s="982"/>
      <c r="V68" s="982">
        <v>2224.6640000000002</v>
      </c>
      <c r="W68" s="982"/>
      <c r="X68" s="982"/>
      <c r="Y68" s="982"/>
      <c r="Z68" s="982"/>
      <c r="AA68" s="982">
        <v>37.954000000000001</v>
      </c>
      <c r="AB68" s="982"/>
      <c r="AC68" s="982"/>
      <c r="AD68" s="982"/>
      <c r="AE68" s="982"/>
      <c r="AF68" s="982">
        <v>37.954000000000001</v>
      </c>
      <c r="AG68" s="982"/>
      <c r="AH68" s="982"/>
      <c r="AI68" s="982"/>
      <c r="AJ68" s="982"/>
      <c r="AK68" s="982" t="s">
        <v>493</v>
      </c>
      <c r="AL68" s="982"/>
      <c r="AM68" s="982"/>
      <c r="AN68" s="982"/>
      <c r="AO68" s="982"/>
      <c r="AP68" s="982" t="s">
        <v>493</v>
      </c>
      <c r="AQ68" s="982"/>
      <c r="AR68" s="982"/>
      <c r="AS68" s="982"/>
      <c r="AT68" s="982"/>
      <c r="AU68" s="982" t="s">
        <v>493</v>
      </c>
      <c r="AV68" s="982"/>
      <c r="AW68" s="982"/>
      <c r="AX68" s="982"/>
      <c r="AY68" s="982"/>
      <c r="AZ68" s="983" t="s">
        <v>562</v>
      </c>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556</v>
      </c>
      <c r="C69" s="975"/>
      <c r="D69" s="975"/>
      <c r="E69" s="975"/>
      <c r="F69" s="975"/>
      <c r="G69" s="975"/>
      <c r="H69" s="975"/>
      <c r="I69" s="975"/>
      <c r="J69" s="975"/>
      <c r="K69" s="975"/>
      <c r="L69" s="975"/>
      <c r="M69" s="975"/>
      <c r="N69" s="975"/>
      <c r="O69" s="975"/>
      <c r="P69" s="976"/>
      <c r="Q69" s="977">
        <v>924950.43299999996</v>
      </c>
      <c r="R69" s="971"/>
      <c r="S69" s="971"/>
      <c r="T69" s="971"/>
      <c r="U69" s="971"/>
      <c r="V69" s="971">
        <v>909344.67599999998</v>
      </c>
      <c r="W69" s="971"/>
      <c r="X69" s="971"/>
      <c r="Y69" s="971"/>
      <c r="Z69" s="971"/>
      <c r="AA69" s="971">
        <v>15605.757</v>
      </c>
      <c r="AB69" s="971"/>
      <c r="AC69" s="971"/>
      <c r="AD69" s="971"/>
      <c r="AE69" s="971"/>
      <c r="AF69" s="971">
        <v>15605.757</v>
      </c>
      <c r="AG69" s="971"/>
      <c r="AH69" s="971"/>
      <c r="AI69" s="971"/>
      <c r="AJ69" s="971"/>
      <c r="AK69" s="971">
        <v>9689.6970000000001</v>
      </c>
      <c r="AL69" s="971"/>
      <c r="AM69" s="971"/>
      <c r="AN69" s="971"/>
      <c r="AO69" s="971"/>
      <c r="AP69" s="971" t="s">
        <v>493</v>
      </c>
      <c r="AQ69" s="971"/>
      <c r="AR69" s="971"/>
      <c r="AS69" s="971"/>
      <c r="AT69" s="971"/>
      <c r="AU69" s="971" t="s">
        <v>493</v>
      </c>
      <c r="AV69" s="971"/>
      <c r="AW69" s="971"/>
      <c r="AX69" s="971"/>
      <c r="AY69" s="971"/>
      <c r="AZ69" s="972" t="s">
        <v>563</v>
      </c>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557</v>
      </c>
      <c r="C70" s="975"/>
      <c r="D70" s="975"/>
      <c r="E70" s="975"/>
      <c r="F70" s="975"/>
      <c r="G70" s="975"/>
      <c r="H70" s="975"/>
      <c r="I70" s="975"/>
      <c r="J70" s="975"/>
      <c r="K70" s="975"/>
      <c r="L70" s="975"/>
      <c r="M70" s="975"/>
      <c r="N70" s="975"/>
      <c r="O70" s="975"/>
      <c r="P70" s="976"/>
      <c r="Q70" s="977">
        <v>22583.002</v>
      </c>
      <c r="R70" s="971"/>
      <c r="S70" s="971"/>
      <c r="T70" s="971"/>
      <c r="U70" s="971"/>
      <c r="V70" s="971">
        <v>21732.096000000001</v>
      </c>
      <c r="W70" s="971"/>
      <c r="X70" s="971"/>
      <c r="Y70" s="971"/>
      <c r="Z70" s="971"/>
      <c r="AA70" s="971">
        <v>850.90599999999995</v>
      </c>
      <c r="AB70" s="971"/>
      <c r="AC70" s="971"/>
      <c r="AD70" s="971"/>
      <c r="AE70" s="971"/>
      <c r="AF70" s="971">
        <v>850.90599999999995</v>
      </c>
      <c r="AG70" s="971"/>
      <c r="AH70" s="971"/>
      <c r="AI70" s="971"/>
      <c r="AJ70" s="971"/>
      <c r="AK70" s="971">
        <v>20.7</v>
      </c>
      <c r="AL70" s="971"/>
      <c r="AM70" s="971"/>
      <c r="AN70" s="971"/>
      <c r="AO70" s="971"/>
      <c r="AP70" s="971" t="s">
        <v>493</v>
      </c>
      <c r="AQ70" s="971"/>
      <c r="AR70" s="971"/>
      <c r="AS70" s="971"/>
      <c r="AT70" s="971"/>
      <c r="AU70" s="971" t="s">
        <v>493</v>
      </c>
      <c r="AV70" s="971"/>
      <c r="AW70" s="971"/>
      <c r="AX70" s="971"/>
      <c r="AY70" s="971"/>
      <c r="AZ70" s="972" t="s">
        <v>562</v>
      </c>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557</v>
      </c>
      <c r="C71" s="975"/>
      <c r="D71" s="975"/>
      <c r="E71" s="975"/>
      <c r="F71" s="975"/>
      <c r="G71" s="975"/>
      <c r="H71" s="975"/>
      <c r="I71" s="975"/>
      <c r="J71" s="975"/>
      <c r="K71" s="975"/>
      <c r="L71" s="975"/>
      <c r="M71" s="975"/>
      <c r="N71" s="975"/>
      <c r="O71" s="975"/>
      <c r="P71" s="976"/>
      <c r="Q71" s="977">
        <v>137.75700000000001</v>
      </c>
      <c r="R71" s="971"/>
      <c r="S71" s="971"/>
      <c r="T71" s="971"/>
      <c r="U71" s="971"/>
      <c r="V71" s="971">
        <v>94.186000000000007</v>
      </c>
      <c r="W71" s="971"/>
      <c r="X71" s="971"/>
      <c r="Y71" s="971"/>
      <c r="Z71" s="971"/>
      <c r="AA71" s="971">
        <v>43.57</v>
      </c>
      <c r="AB71" s="971"/>
      <c r="AC71" s="971"/>
      <c r="AD71" s="971"/>
      <c r="AE71" s="971"/>
      <c r="AF71" s="971">
        <v>43.57</v>
      </c>
      <c r="AG71" s="971"/>
      <c r="AH71" s="971"/>
      <c r="AI71" s="971"/>
      <c r="AJ71" s="971"/>
      <c r="AK71" s="971" t="s">
        <v>493</v>
      </c>
      <c r="AL71" s="971"/>
      <c r="AM71" s="971"/>
      <c r="AN71" s="971"/>
      <c r="AO71" s="971"/>
      <c r="AP71" s="971" t="s">
        <v>493</v>
      </c>
      <c r="AQ71" s="971"/>
      <c r="AR71" s="971"/>
      <c r="AS71" s="971"/>
      <c r="AT71" s="971"/>
      <c r="AU71" s="971" t="s">
        <v>493</v>
      </c>
      <c r="AV71" s="971"/>
      <c r="AW71" s="971"/>
      <c r="AX71" s="971"/>
      <c r="AY71" s="971"/>
      <c r="AZ71" s="972" t="s">
        <v>564</v>
      </c>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558</v>
      </c>
      <c r="C72" s="975"/>
      <c r="D72" s="975"/>
      <c r="E72" s="975"/>
      <c r="F72" s="975"/>
      <c r="G72" s="975"/>
      <c r="H72" s="975"/>
      <c r="I72" s="975"/>
      <c r="J72" s="975"/>
      <c r="K72" s="975"/>
      <c r="L72" s="975"/>
      <c r="M72" s="975"/>
      <c r="N72" s="975"/>
      <c r="O72" s="975"/>
      <c r="P72" s="976"/>
      <c r="Q72" s="977">
        <v>308.21899999999999</v>
      </c>
      <c r="R72" s="971"/>
      <c r="S72" s="971"/>
      <c r="T72" s="971"/>
      <c r="U72" s="971"/>
      <c r="V72" s="971">
        <v>289.76400000000001</v>
      </c>
      <c r="W72" s="971"/>
      <c r="X72" s="971"/>
      <c r="Y72" s="971"/>
      <c r="Z72" s="971"/>
      <c r="AA72" s="971">
        <v>18.454999999999998</v>
      </c>
      <c r="AB72" s="971"/>
      <c r="AC72" s="971"/>
      <c r="AD72" s="971"/>
      <c r="AE72" s="971"/>
      <c r="AF72" s="971">
        <v>18.454999999999998</v>
      </c>
      <c r="AG72" s="971"/>
      <c r="AH72" s="971"/>
      <c r="AI72" s="971"/>
      <c r="AJ72" s="971"/>
      <c r="AK72" s="971">
        <v>6.6559999999999997</v>
      </c>
      <c r="AL72" s="971"/>
      <c r="AM72" s="971"/>
      <c r="AN72" s="971"/>
      <c r="AO72" s="971"/>
      <c r="AP72" s="971" t="s">
        <v>493</v>
      </c>
      <c r="AQ72" s="971"/>
      <c r="AR72" s="971"/>
      <c r="AS72" s="971"/>
      <c r="AT72" s="971"/>
      <c r="AU72" s="971" t="s">
        <v>493</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559</v>
      </c>
      <c r="C73" s="975"/>
      <c r="D73" s="975"/>
      <c r="E73" s="975"/>
      <c r="F73" s="975"/>
      <c r="G73" s="975"/>
      <c r="H73" s="975"/>
      <c r="I73" s="975"/>
      <c r="J73" s="975"/>
      <c r="K73" s="975"/>
      <c r="L73" s="975"/>
      <c r="M73" s="975"/>
      <c r="N73" s="975"/>
      <c r="O73" s="975"/>
      <c r="P73" s="976"/>
      <c r="Q73" s="977">
        <v>50304.811000000002</v>
      </c>
      <c r="R73" s="971"/>
      <c r="S73" s="971"/>
      <c r="T73" s="971"/>
      <c r="U73" s="971"/>
      <c r="V73" s="971">
        <v>47940.538</v>
      </c>
      <c r="W73" s="971"/>
      <c r="X73" s="971"/>
      <c r="Y73" s="971"/>
      <c r="Z73" s="971"/>
      <c r="AA73" s="971">
        <v>2364.2730000000001</v>
      </c>
      <c r="AB73" s="971"/>
      <c r="AC73" s="971"/>
      <c r="AD73" s="971"/>
      <c r="AE73" s="971"/>
      <c r="AF73" s="971">
        <v>9591.4969999999994</v>
      </c>
      <c r="AG73" s="971"/>
      <c r="AH73" s="971"/>
      <c r="AI73" s="971"/>
      <c r="AJ73" s="971"/>
      <c r="AK73" s="971" t="s">
        <v>493</v>
      </c>
      <c r="AL73" s="971"/>
      <c r="AM73" s="971"/>
      <c r="AN73" s="971"/>
      <c r="AO73" s="971"/>
      <c r="AP73" s="971" t="s">
        <v>493</v>
      </c>
      <c r="AQ73" s="971"/>
      <c r="AR73" s="971"/>
      <c r="AS73" s="971"/>
      <c r="AT73" s="971"/>
      <c r="AU73" s="971" t="s">
        <v>493</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560</v>
      </c>
      <c r="C74" s="975"/>
      <c r="D74" s="975"/>
      <c r="E74" s="975"/>
      <c r="F74" s="975"/>
      <c r="G74" s="975"/>
      <c r="H74" s="975"/>
      <c r="I74" s="975"/>
      <c r="J74" s="975"/>
      <c r="K74" s="975"/>
      <c r="L74" s="975"/>
      <c r="M74" s="975"/>
      <c r="N74" s="975"/>
      <c r="O74" s="975"/>
      <c r="P74" s="976"/>
      <c r="Q74" s="977">
        <v>8065</v>
      </c>
      <c r="R74" s="971"/>
      <c r="S74" s="971"/>
      <c r="T74" s="971"/>
      <c r="U74" s="971"/>
      <c r="V74" s="971">
        <v>7788</v>
      </c>
      <c r="W74" s="971"/>
      <c r="X74" s="971"/>
      <c r="Y74" s="971"/>
      <c r="Z74" s="971"/>
      <c r="AA74" s="971">
        <v>277</v>
      </c>
      <c r="AB74" s="971"/>
      <c r="AC74" s="971"/>
      <c r="AD74" s="971"/>
      <c r="AE74" s="971"/>
      <c r="AF74" s="971">
        <v>277</v>
      </c>
      <c r="AG74" s="971"/>
      <c r="AH74" s="971"/>
      <c r="AI74" s="971"/>
      <c r="AJ74" s="971"/>
      <c r="AK74" s="971">
        <v>0</v>
      </c>
      <c r="AL74" s="971"/>
      <c r="AM74" s="971"/>
      <c r="AN74" s="971"/>
      <c r="AO74" s="971"/>
      <c r="AP74" s="971">
        <v>5447</v>
      </c>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561</v>
      </c>
      <c r="C75" s="975"/>
      <c r="D75" s="975"/>
      <c r="E75" s="975"/>
      <c r="F75" s="975"/>
      <c r="G75" s="975"/>
      <c r="H75" s="975"/>
      <c r="I75" s="975"/>
      <c r="J75" s="975"/>
      <c r="K75" s="975"/>
      <c r="L75" s="975"/>
      <c r="M75" s="975"/>
      <c r="N75" s="975"/>
      <c r="O75" s="975"/>
      <c r="P75" s="976"/>
      <c r="Q75" s="978">
        <v>5060</v>
      </c>
      <c r="R75" s="979"/>
      <c r="S75" s="979"/>
      <c r="T75" s="979"/>
      <c r="U75" s="980"/>
      <c r="V75" s="981">
        <v>4143</v>
      </c>
      <c r="W75" s="979"/>
      <c r="X75" s="979"/>
      <c r="Y75" s="979"/>
      <c r="Z75" s="980"/>
      <c r="AA75" s="981">
        <v>917</v>
      </c>
      <c r="AB75" s="979"/>
      <c r="AC75" s="979"/>
      <c r="AD75" s="979"/>
      <c r="AE75" s="980"/>
      <c r="AF75" s="981">
        <v>179</v>
      </c>
      <c r="AG75" s="979"/>
      <c r="AH75" s="979"/>
      <c r="AI75" s="979"/>
      <c r="AJ75" s="980"/>
      <c r="AK75" s="981">
        <v>0</v>
      </c>
      <c r="AL75" s="979"/>
      <c r="AM75" s="979"/>
      <c r="AN75" s="979"/>
      <c r="AO75" s="980"/>
      <c r="AP75" s="981">
        <v>557</v>
      </c>
      <c r="AQ75" s="979"/>
      <c r="AR75" s="979"/>
      <c r="AS75" s="979"/>
      <c r="AT75" s="980"/>
      <c r="AU75" s="981">
        <v>161</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378</v>
      </c>
      <c r="B88" s="937" t="s">
        <v>406</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f>SUM(AF68:AJ75)</f>
        <v>26604.138999999999</v>
      </c>
      <c r="AG88" s="959"/>
      <c r="AH88" s="959"/>
      <c r="AI88" s="959"/>
      <c r="AJ88" s="959"/>
      <c r="AK88" s="963"/>
      <c r="AL88" s="963"/>
      <c r="AM88" s="963"/>
      <c r="AN88" s="963"/>
      <c r="AO88" s="963"/>
      <c r="AP88" s="959">
        <f>SUM(AP68:AT75)</f>
        <v>6004</v>
      </c>
      <c r="AQ88" s="959"/>
      <c r="AR88" s="959"/>
      <c r="AS88" s="959"/>
      <c r="AT88" s="959"/>
      <c r="AU88" s="959">
        <f>SUM(AU68:AY75)</f>
        <v>161</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937" t="s">
        <v>407</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f>SUM(CR7:CV10)</f>
        <v>102</v>
      </c>
      <c r="CS102" s="953"/>
      <c r="CT102" s="953"/>
      <c r="CU102" s="953"/>
      <c r="CV102" s="954"/>
      <c r="CW102" s="952" t="s">
        <v>570</v>
      </c>
      <c r="CX102" s="953"/>
      <c r="CY102" s="953"/>
      <c r="CZ102" s="953"/>
      <c r="DA102" s="954"/>
      <c r="DB102" s="952" t="s">
        <v>570</v>
      </c>
      <c r="DC102" s="953"/>
      <c r="DD102" s="953"/>
      <c r="DE102" s="953"/>
      <c r="DF102" s="954"/>
      <c r="DG102" s="952" t="s">
        <v>570</v>
      </c>
      <c r="DH102" s="953"/>
      <c r="DI102" s="953"/>
      <c r="DJ102" s="953"/>
      <c r="DK102" s="954"/>
      <c r="DL102" s="952" t="s">
        <v>570</v>
      </c>
      <c r="DM102" s="953"/>
      <c r="DN102" s="953"/>
      <c r="DO102" s="953"/>
      <c r="DP102" s="954"/>
      <c r="DQ102" s="952" t="s">
        <v>570</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408</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409</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410</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411</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412</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413</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414</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415</v>
      </c>
      <c r="AB109" s="896"/>
      <c r="AC109" s="896"/>
      <c r="AD109" s="896"/>
      <c r="AE109" s="897"/>
      <c r="AF109" s="898" t="s">
        <v>416</v>
      </c>
      <c r="AG109" s="896"/>
      <c r="AH109" s="896"/>
      <c r="AI109" s="896"/>
      <c r="AJ109" s="897"/>
      <c r="AK109" s="898" t="s">
        <v>294</v>
      </c>
      <c r="AL109" s="896"/>
      <c r="AM109" s="896"/>
      <c r="AN109" s="896"/>
      <c r="AO109" s="897"/>
      <c r="AP109" s="898" t="s">
        <v>417</v>
      </c>
      <c r="AQ109" s="896"/>
      <c r="AR109" s="896"/>
      <c r="AS109" s="896"/>
      <c r="AT109" s="929"/>
      <c r="AU109" s="895" t="s">
        <v>414</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415</v>
      </c>
      <c r="BR109" s="896"/>
      <c r="BS109" s="896"/>
      <c r="BT109" s="896"/>
      <c r="BU109" s="897"/>
      <c r="BV109" s="898" t="s">
        <v>416</v>
      </c>
      <c r="BW109" s="896"/>
      <c r="BX109" s="896"/>
      <c r="BY109" s="896"/>
      <c r="BZ109" s="897"/>
      <c r="CA109" s="898" t="s">
        <v>294</v>
      </c>
      <c r="CB109" s="896"/>
      <c r="CC109" s="896"/>
      <c r="CD109" s="896"/>
      <c r="CE109" s="897"/>
      <c r="CF109" s="936" t="s">
        <v>417</v>
      </c>
      <c r="CG109" s="936"/>
      <c r="CH109" s="936"/>
      <c r="CI109" s="936"/>
      <c r="CJ109" s="936"/>
      <c r="CK109" s="898" t="s">
        <v>418</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415</v>
      </c>
      <c r="DH109" s="896"/>
      <c r="DI109" s="896"/>
      <c r="DJ109" s="896"/>
      <c r="DK109" s="897"/>
      <c r="DL109" s="898" t="s">
        <v>416</v>
      </c>
      <c r="DM109" s="896"/>
      <c r="DN109" s="896"/>
      <c r="DO109" s="896"/>
      <c r="DP109" s="897"/>
      <c r="DQ109" s="898" t="s">
        <v>294</v>
      </c>
      <c r="DR109" s="896"/>
      <c r="DS109" s="896"/>
      <c r="DT109" s="896"/>
      <c r="DU109" s="897"/>
      <c r="DV109" s="898" t="s">
        <v>417</v>
      </c>
      <c r="DW109" s="896"/>
      <c r="DX109" s="896"/>
      <c r="DY109" s="896"/>
      <c r="DZ109" s="929"/>
    </row>
    <row r="110" spans="1:131" s="218" customFormat="1" ht="26.25" customHeight="1" x14ac:dyDescent="0.15">
      <c r="A110" s="807" t="s">
        <v>419</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6587034</v>
      </c>
      <c r="AB110" s="889"/>
      <c r="AC110" s="889"/>
      <c r="AD110" s="889"/>
      <c r="AE110" s="890"/>
      <c r="AF110" s="891">
        <v>6823956</v>
      </c>
      <c r="AG110" s="889"/>
      <c r="AH110" s="889"/>
      <c r="AI110" s="889"/>
      <c r="AJ110" s="890"/>
      <c r="AK110" s="891">
        <v>6842743</v>
      </c>
      <c r="AL110" s="889"/>
      <c r="AM110" s="889"/>
      <c r="AN110" s="889"/>
      <c r="AO110" s="890"/>
      <c r="AP110" s="892">
        <v>15.6</v>
      </c>
      <c r="AQ110" s="893"/>
      <c r="AR110" s="893"/>
      <c r="AS110" s="893"/>
      <c r="AT110" s="894"/>
      <c r="AU110" s="930" t="s">
        <v>69</v>
      </c>
      <c r="AV110" s="931"/>
      <c r="AW110" s="931"/>
      <c r="AX110" s="931"/>
      <c r="AY110" s="931"/>
      <c r="AZ110" s="860" t="s">
        <v>420</v>
      </c>
      <c r="BA110" s="808"/>
      <c r="BB110" s="808"/>
      <c r="BC110" s="808"/>
      <c r="BD110" s="808"/>
      <c r="BE110" s="808"/>
      <c r="BF110" s="808"/>
      <c r="BG110" s="808"/>
      <c r="BH110" s="808"/>
      <c r="BI110" s="808"/>
      <c r="BJ110" s="808"/>
      <c r="BK110" s="808"/>
      <c r="BL110" s="808"/>
      <c r="BM110" s="808"/>
      <c r="BN110" s="808"/>
      <c r="BO110" s="808"/>
      <c r="BP110" s="809"/>
      <c r="BQ110" s="861">
        <v>70666566</v>
      </c>
      <c r="BR110" s="842"/>
      <c r="BS110" s="842"/>
      <c r="BT110" s="842"/>
      <c r="BU110" s="842"/>
      <c r="BV110" s="842">
        <v>69006063</v>
      </c>
      <c r="BW110" s="842"/>
      <c r="BX110" s="842"/>
      <c r="BY110" s="842"/>
      <c r="BZ110" s="842"/>
      <c r="CA110" s="842">
        <v>66514468</v>
      </c>
      <c r="CB110" s="842"/>
      <c r="CC110" s="842"/>
      <c r="CD110" s="842"/>
      <c r="CE110" s="842"/>
      <c r="CF110" s="866">
        <v>151.5</v>
      </c>
      <c r="CG110" s="867"/>
      <c r="CH110" s="867"/>
      <c r="CI110" s="867"/>
      <c r="CJ110" s="867"/>
      <c r="CK110" s="926" t="s">
        <v>421</v>
      </c>
      <c r="CL110" s="819"/>
      <c r="CM110" s="860" t="s">
        <v>422</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423</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424</v>
      </c>
      <c r="BA111" s="752"/>
      <c r="BB111" s="752"/>
      <c r="BC111" s="752"/>
      <c r="BD111" s="752"/>
      <c r="BE111" s="752"/>
      <c r="BF111" s="752"/>
      <c r="BG111" s="752"/>
      <c r="BH111" s="752"/>
      <c r="BI111" s="752"/>
      <c r="BJ111" s="752"/>
      <c r="BK111" s="752"/>
      <c r="BL111" s="752"/>
      <c r="BM111" s="752"/>
      <c r="BN111" s="752"/>
      <c r="BO111" s="752"/>
      <c r="BP111" s="753"/>
      <c r="BQ111" s="816">
        <v>3111719</v>
      </c>
      <c r="BR111" s="817"/>
      <c r="BS111" s="817"/>
      <c r="BT111" s="817"/>
      <c r="BU111" s="817"/>
      <c r="BV111" s="817">
        <v>3289047</v>
      </c>
      <c r="BW111" s="817"/>
      <c r="BX111" s="817"/>
      <c r="BY111" s="817"/>
      <c r="BZ111" s="817"/>
      <c r="CA111" s="817">
        <v>3441256</v>
      </c>
      <c r="CB111" s="817"/>
      <c r="CC111" s="817"/>
      <c r="CD111" s="817"/>
      <c r="CE111" s="817"/>
      <c r="CF111" s="875">
        <v>7.8</v>
      </c>
      <c r="CG111" s="876"/>
      <c r="CH111" s="876"/>
      <c r="CI111" s="876"/>
      <c r="CJ111" s="876"/>
      <c r="CK111" s="927"/>
      <c r="CL111" s="821"/>
      <c r="CM111" s="815" t="s">
        <v>425</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426</v>
      </c>
      <c r="B112" s="913"/>
      <c r="C112" s="752" t="s">
        <v>427</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428</v>
      </c>
      <c r="BA112" s="752"/>
      <c r="BB112" s="752"/>
      <c r="BC112" s="752"/>
      <c r="BD112" s="752"/>
      <c r="BE112" s="752"/>
      <c r="BF112" s="752"/>
      <c r="BG112" s="752"/>
      <c r="BH112" s="752"/>
      <c r="BI112" s="752"/>
      <c r="BJ112" s="752"/>
      <c r="BK112" s="752"/>
      <c r="BL112" s="752"/>
      <c r="BM112" s="752"/>
      <c r="BN112" s="752"/>
      <c r="BO112" s="752"/>
      <c r="BP112" s="753"/>
      <c r="BQ112" s="816">
        <v>14817243</v>
      </c>
      <c r="BR112" s="817"/>
      <c r="BS112" s="817"/>
      <c r="BT112" s="817"/>
      <c r="BU112" s="817"/>
      <c r="BV112" s="817">
        <v>13347187</v>
      </c>
      <c r="BW112" s="817"/>
      <c r="BX112" s="817"/>
      <c r="BY112" s="817"/>
      <c r="BZ112" s="817"/>
      <c r="CA112" s="817">
        <v>11981346</v>
      </c>
      <c r="CB112" s="817"/>
      <c r="CC112" s="817"/>
      <c r="CD112" s="817"/>
      <c r="CE112" s="817"/>
      <c r="CF112" s="875">
        <v>27.3</v>
      </c>
      <c r="CG112" s="876"/>
      <c r="CH112" s="876"/>
      <c r="CI112" s="876"/>
      <c r="CJ112" s="876"/>
      <c r="CK112" s="927"/>
      <c r="CL112" s="821"/>
      <c r="CM112" s="815" t="s">
        <v>429</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430</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1923929</v>
      </c>
      <c r="AB113" s="919"/>
      <c r="AC113" s="919"/>
      <c r="AD113" s="919"/>
      <c r="AE113" s="920"/>
      <c r="AF113" s="921">
        <v>1759282</v>
      </c>
      <c r="AG113" s="919"/>
      <c r="AH113" s="919"/>
      <c r="AI113" s="919"/>
      <c r="AJ113" s="920"/>
      <c r="AK113" s="921">
        <v>1713853</v>
      </c>
      <c r="AL113" s="919"/>
      <c r="AM113" s="919"/>
      <c r="AN113" s="919"/>
      <c r="AO113" s="920"/>
      <c r="AP113" s="922">
        <v>3.9</v>
      </c>
      <c r="AQ113" s="923"/>
      <c r="AR113" s="923"/>
      <c r="AS113" s="923"/>
      <c r="AT113" s="924"/>
      <c r="AU113" s="932"/>
      <c r="AV113" s="933"/>
      <c r="AW113" s="933"/>
      <c r="AX113" s="933"/>
      <c r="AY113" s="933"/>
      <c r="AZ113" s="815" t="s">
        <v>431</v>
      </c>
      <c r="BA113" s="752"/>
      <c r="BB113" s="752"/>
      <c r="BC113" s="752"/>
      <c r="BD113" s="752"/>
      <c r="BE113" s="752"/>
      <c r="BF113" s="752"/>
      <c r="BG113" s="752"/>
      <c r="BH113" s="752"/>
      <c r="BI113" s="752"/>
      <c r="BJ113" s="752"/>
      <c r="BK113" s="752"/>
      <c r="BL113" s="752"/>
      <c r="BM113" s="752"/>
      <c r="BN113" s="752"/>
      <c r="BO113" s="752"/>
      <c r="BP113" s="753"/>
      <c r="BQ113" s="816">
        <v>2073060</v>
      </c>
      <c r="BR113" s="817"/>
      <c r="BS113" s="817"/>
      <c r="BT113" s="817"/>
      <c r="BU113" s="817"/>
      <c r="BV113" s="817">
        <v>1959815</v>
      </c>
      <c r="BW113" s="817"/>
      <c r="BX113" s="817"/>
      <c r="BY113" s="817"/>
      <c r="BZ113" s="817"/>
      <c r="CA113" s="817">
        <v>1713625</v>
      </c>
      <c r="CB113" s="817"/>
      <c r="CC113" s="817"/>
      <c r="CD113" s="817"/>
      <c r="CE113" s="817"/>
      <c r="CF113" s="875">
        <v>3.9</v>
      </c>
      <c r="CG113" s="876"/>
      <c r="CH113" s="876"/>
      <c r="CI113" s="876"/>
      <c r="CJ113" s="876"/>
      <c r="CK113" s="927"/>
      <c r="CL113" s="821"/>
      <c r="CM113" s="815" t="s">
        <v>432</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433</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326635</v>
      </c>
      <c r="AB114" s="780"/>
      <c r="AC114" s="780"/>
      <c r="AD114" s="780"/>
      <c r="AE114" s="781"/>
      <c r="AF114" s="782">
        <v>396694</v>
      </c>
      <c r="AG114" s="780"/>
      <c r="AH114" s="780"/>
      <c r="AI114" s="780"/>
      <c r="AJ114" s="781"/>
      <c r="AK114" s="782">
        <v>387002</v>
      </c>
      <c r="AL114" s="780"/>
      <c r="AM114" s="780"/>
      <c r="AN114" s="780"/>
      <c r="AO114" s="781"/>
      <c r="AP114" s="824">
        <v>0.9</v>
      </c>
      <c r="AQ114" s="825"/>
      <c r="AR114" s="825"/>
      <c r="AS114" s="825"/>
      <c r="AT114" s="826"/>
      <c r="AU114" s="932"/>
      <c r="AV114" s="933"/>
      <c r="AW114" s="933"/>
      <c r="AX114" s="933"/>
      <c r="AY114" s="933"/>
      <c r="AZ114" s="815" t="s">
        <v>434</v>
      </c>
      <c r="BA114" s="752"/>
      <c r="BB114" s="752"/>
      <c r="BC114" s="752"/>
      <c r="BD114" s="752"/>
      <c r="BE114" s="752"/>
      <c r="BF114" s="752"/>
      <c r="BG114" s="752"/>
      <c r="BH114" s="752"/>
      <c r="BI114" s="752"/>
      <c r="BJ114" s="752"/>
      <c r="BK114" s="752"/>
      <c r="BL114" s="752"/>
      <c r="BM114" s="752"/>
      <c r="BN114" s="752"/>
      <c r="BO114" s="752"/>
      <c r="BP114" s="753"/>
      <c r="BQ114" s="816">
        <v>3455025</v>
      </c>
      <c r="BR114" s="817"/>
      <c r="BS114" s="817"/>
      <c r="BT114" s="817"/>
      <c r="BU114" s="817"/>
      <c r="BV114" s="817">
        <v>3331679</v>
      </c>
      <c r="BW114" s="817"/>
      <c r="BX114" s="817"/>
      <c r="BY114" s="817"/>
      <c r="BZ114" s="817"/>
      <c r="CA114" s="817">
        <v>2918296</v>
      </c>
      <c r="CB114" s="817"/>
      <c r="CC114" s="817"/>
      <c r="CD114" s="817"/>
      <c r="CE114" s="817"/>
      <c r="CF114" s="875">
        <v>6.6</v>
      </c>
      <c r="CG114" s="876"/>
      <c r="CH114" s="876"/>
      <c r="CI114" s="876"/>
      <c r="CJ114" s="876"/>
      <c r="CK114" s="927"/>
      <c r="CL114" s="821"/>
      <c r="CM114" s="815" t="s">
        <v>435</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436</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56883</v>
      </c>
      <c r="AB115" s="919"/>
      <c r="AC115" s="919"/>
      <c r="AD115" s="919"/>
      <c r="AE115" s="920"/>
      <c r="AF115" s="921">
        <v>53302</v>
      </c>
      <c r="AG115" s="919"/>
      <c r="AH115" s="919"/>
      <c r="AI115" s="919"/>
      <c r="AJ115" s="920"/>
      <c r="AK115" s="921">
        <v>34010</v>
      </c>
      <c r="AL115" s="919"/>
      <c r="AM115" s="919"/>
      <c r="AN115" s="919"/>
      <c r="AO115" s="920"/>
      <c r="AP115" s="922">
        <v>0.1</v>
      </c>
      <c r="AQ115" s="923"/>
      <c r="AR115" s="923"/>
      <c r="AS115" s="923"/>
      <c r="AT115" s="924"/>
      <c r="AU115" s="932"/>
      <c r="AV115" s="933"/>
      <c r="AW115" s="933"/>
      <c r="AX115" s="933"/>
      <c r="AY115" s="933"/>
      <c r="AZ115" s="815" t="s">
        <v>437</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438</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v>3111719</v>
      </c>
      <c r="DH115" s="780"/>
      <c r="DI115" s="780"/>
      <c r="DJ115" s="780"/>
      <c r="DK115" s="781"/>
      <c r="DL115" s="782">
        <v>3289047</v>
      </c>
      <c r="DM115" s="780"/>
      <c r="DN115" s="780"/>
      <c r="DO115" s="780"/>
      <c r="DP115" s="781"/>
      <c r="DQ115" s="782">
        <v>3441256</v>
      </c>
      <c r="DR115" s="780"/>
      <c r="DS115" s="780"/>
      <c r="DT115" s="780"/>
      <c r="DU115" s="781"/>
      <c r="DV115" s="824">
        <v>7.8</v>
      </c>
      <c r="DW115" s="825"/>
      <c r="DX115" s="825"/>
      <c r="DY115" s="825"/>
      <c r="DZ115" s="826"/>
    </row>
    <row r="116" spans="1:130" s="218" customFormat="1" ht="26.25" customHeight="1" x14ac:dyDescent="0.15">
      <c r="A116" s="916"/>
      <c r="B116" s="917"/>
      <c r="C116" s="839" t="s">
        <v>439</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440</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441</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442</v>
      </c>
      <c r="Z117" s="897"/>
      <c r="AA117" s="902">
        <v>8894481</v>
      </c>
      <c r="AB117" s="903"/>
      <c r="AC117" s="903"/>
      <c r="AD117" s="903"/>
      <c r="AE117" s="904"/>
      <c r="AF117" s="905">
        <v>9033234</v>
      </c>
      <c r="AG117" s="903"/>
      <c r="AH117" s="903"/>
      <c r="AI117" s="903"/>
      <c r="AJ117" s="904"/>
      <c r="AK117" s="905">
        <v>8977608</v>
      </c>
      <c r="AL117" s="903"/>
      <c r="AM117" s="903"/>
      <c r="AN117" s="903"/>
      <c r="AO117" s="904"/>
      <c r="AP117" s="906"/>
      <c r="AQ117" s="907"/>
      <c r="AR117" s="907"/>
      <c r="AS117" s="907"/>
      <c r="AT117" s="908"/>
      <c r="AU117" s="932"/>
      <c r="AV117" s="933"/>
      <c r="AW117" s="933"/>
      <c r="AX117" s="933"/>
      <c r="AY117" s="933"/>
      <c r="AZ117" s="863" t="s">
        <v>443</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444</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418</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415</v>
      </c>
      <c r="AB118" s="896"/>
      <c r="AC118" s="896"/>
      <c r="AD118" s="896"/>
      <c r="AE118" s="897"/>
      <c r="AF118" s="898" t="s">
        <v>416</v>
      </c>
      <c r="AG118" s="896"/>
      <c r="AH118" s="896"/>
      <c r="AI118" s="896"/>
      <c r="AJ118" s="897"/>
      <c r="AK118" s="898" t="s">
        <v>294</v>
      </c>
      <c r="AL118" s="896"/>
      <c r="AM118" s="896"/>
      <c r="AN118" s="896"/>
      <c r="AO118" s="897"/>
      <c r="AP118" s="899" t="s">
        <v>417</v>
      </c>
      <c r="AQ118" s="900"/>
      <c r="AR118" s="900"/>
      <c r="AS118" s="900"/>
      <c r="AT118" s="901"/>
      <c r="AU118" s="932"/>
      <c r="AV118" s="933"/>
      <c r="AW118" s="933"/>
      <c r="AX118" s="933"/>
      <c r="AY118" s="933"/>
      <c r="AZ118" s="838" t="s">
        <v>445</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446</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421</v>
      </c>
      <c r="B119" s="819"/>
      <c r="C119" s="860" t="s">
        <v>422</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447</v>
      </c>
      <c r="BP119" s="878"/>
      <c r="BQ119" s="879">
        <v>94123613</v>
      </c>
      <c r="BR119" s="845"/>
      <c r="BS119" s="845"/>
      <c r="BT119" s="845"/>
      <c r="BU119" s="845"/>
      <c r="BV119" s="845">
        <v>90933791</v>
      </c>
      <c r="BW119" s="845"/>
      <c r="BX119" s="845"/>
      <c r="BY119" s="845"/>
      <c r="BZ119" s="845"/>
      <c r="CA119" s="845">
        <v>86568991</v>
      </c>
      <c r="CB119" s="845"/>
      <c r="CC119" s="845"/>
      <c r="CD119" s="845"/>
      <c r="CE119" s="845"/>
      <c r="CF119" s="748"/>
      <c r="CG119" s="749"/>
      <c r="CH119" s="749"/>
      <c r="CI119" s="749"/>
      <c r="CJ119" s="834"/>
      <c r="CK119" s="928"/>
      <c r="CL119" s="823"/>
      <c r="CM119" s="838" t="s">
        <v>448</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425</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449</v>
      </c>
      <c r="AV120" s="881"/>
      <c r="AW120" s="881"/>
      <c r="AX120" s="881"/>
      <c r="AY120" s="882"/>
      <c r="AZ120" s="860" t="s">
        <v>450</v>
      </c>
      <c r="BA120" s="808"/>
      <c r="BB120" s="808"/>
      <c r="BC120" s="808"/>
      <c r="BD120" s="808"/>
      <c r="BE120" s="808"/>
      <c r="BF120" s="808"/>
      <c r="BG120" s="808"/>
      <c r="BH120" s="808"/>
      <c r="BI120" s="808"/>
      <c r="BJ120" s="808"/>
      <c r="BK120" s="808"/>
      <c r="BL120" s="808"/>
      <c r="BM120" s="808"/>
      <c r="BN120" s="808"/>
      <c r="BO120" s="808"/>
      <c r="BP120" s="809"/>
      <c r="BQ120" s="861">
        <v>13215570</v>
      </c>
      <c r="BR120" s="842"/>
      <c r="BS120" s="842"/>
      <c r="BT120" s="842"/>
      <c r="BU120" s="842"/>
      <c r="BV120" s="842">
        <v>12582268</v>
      </c>
      <c r="BW120" s="842"/>
      <c r="BX120" s="842"/>
      <c r="BY120" s="842"/>
      <c r="BZ120" s="842"/>
      <c r="CA120" s="842">
        <v>9216056</v>
      </c>
      <c r="CB120" s="842"/>
      <c r="CC120" s="842"/>
      <c r="CD120" s="842"/>
      <c r="CE120" s="842"/>
      <c r="CF120" s="866">
        <v>21</v>
      </c>
      <c r="CG120" s="867"/>
      <c r="CH120" s="867"/>
      <c r="CI120" s="867"/>
      <c r="CJ120" s="867"/>
      <c r="CK120" s="868" t="s">
        <v>451</v>
      </c>
      <c r="CL120" s="852"/>
      <c r="CM120" s="852"/>
      <c r="CN120" s="852"/>
      <c r="CO120" s="853"/>
      <c r="CP120" s="872" t="s">
        <v>397</v>
      </c>
      <c r="CQ120" s="873"/>
      <c r="CR120" s="873"/>
      <c r="CS120" s="873"/>
      <c r="CT120" s="873"/>
      <c r="CU120" s="873"/>
      <c r="CV120" s="873"/>
      <c r="CW120" s="873"/>
      <c r="CX120" s="873"/>
      <c r="CY120" s="873"/>
      <c r="CZ120" s="873"/>
      <c r="DA120" s="873"/>
      <c r="DB120" s="873"/>
      <c r="DC120" s="873"/>
      <c r="DD120" s="873"/>
      <c r="DE120" s="873"/>
      <c r="DF120" s="874"/>
      <c r="DG120" s="861">
        <v>10782072</v>
      </c>
      <c r="DH120" s="842"/>
      <c r="DI120" s="842"/>
      <c r="DJ120" s="842"/>
      <c r="DK120" s="842"/>
      <c r="DL120" s="842">
        <v>9936296</v>
      </c>
      <c r="DM120" s="842"/>
      <c r="DN120" s="842"/>
      <c r="DO120" s="842"/>
      <c r="DP120" s="842"/>
      <c r="DQ120" s="842">
        <v>9048564</v>
      </c>
      <c r="DR120" s="842"/>
      <c r="DS120" s="842"/>
      <c r="DT120" s="842"/>
      <c r="DU120" s="842"/>
      <c r="DV120" s="843">
        <v>20.6</v>
      </c>
      <c r="DW120" s="843"/>
      <c r="DX120" s="843"/>
      <c r="DY120" s="843"/>
      <c r="DZ120" s="844"/>
    </row>
    <row r="121" spans="1:130" s="218" customFormat="1" ht="26.25" customHeight="1" x14ac:dyDescent="0.15">
      <c r="A121" s="820"/>
      <c r="B121" s="821"/>
      <c r="C121" s="863" t="s">
        <v>452</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453</v>
      </c>
      <c r="BA121" s="752"/>
      <c r="BB121" s="752"/>
      <c r="BC121" s="752"/>
      <c r="BD121" s="752"/>
      <c r="BE121" s="752"/>
      <c r="BF121" s="752"/>
      <c r="BG121" s="752"/>
      <c r="BH121" s="752"/>
      <c r="BI121" s="752"/>
      <c r="BJ121" s="752"/>
      <c r="BK121" s="752"/>
      <c r="BL121" s="752"/>
      <c r="BM121" s="752"/>
      <c r="BN121" s="752"/>
      <c r="BO121" s="752"/>
      <c r="BP121" s="753"/>
      <c r="BQ121" s="816">
        <v>9705119</v>
      </c>
      <c r="BR121" s="817"/>
      <c r="BS121" s="817"/>
      <c r="BT121" s="817"/>
      <c r="BU121" s="817"/>
      <c r="BV121" s="817">
        <v>9954616</v>
      </c>
      <c r="BW121" s="817"/>
      <c r="BX121" s="817"/>
      <c r="BY121" s="817"/>
      <c r="BZ121" s="817"/>
      <c r="CA121" s="817">
        <v>10519973</v>
      </c>
      <c r="CB121" s="817"/>
      <c r="CC121" s="817"/>
      <c r="CD121" s="817"/>
      <c r="CE121" s="817"/>
      <c r="CF121" s="875">
        <v>24</v>
      </c>
      <c r="CG121" s="876"/>
      <c r="CH121" s="876"/>
      <c r="CI121" s="876"/>
      <c r="CJ121" s="876"/>
      <c r="CK121" s="869"/>
      <c r="CL121" s="855"/>
      <c r="CM121" s="855"/>
      <c r="CN121" s="855"/>
      <c r="CO121" s="856"/>
      <c r="CP121" s="835" t="s">
        <v>396</v>
      </c>
      <c r="CQ121" s="836"/>
      <c r="CR121" s="836"/>
      <c r="CS121" s="836"/>
      <c r="CT121" s="836"/>
      <c r="CU121" s="836"/>
      <c r="CV121" s="836"/>
      <c r="CW121" s="836"/>
      <c r="CX121" s="836"/>
      <c r="CY121" s="836"/>
      <c r="CZ121" s="836"/>
      <c r="DA121" s="836"/>
      <c r="DB121" s="836"/>
      <c r="DC121" s="836"/>
      <c r="DD121" s="836"/>
      <c r="DE121" s="836"/>
      <c r="DF121" s="837"/>
      <c r="DG121" s="816">
        <v>4032624</v>
      </c>
      <c r="DH121" s="817"/>
      <c r="DI121" s="817"/>
      <c r="DJ121" s="817"/>
      <c r="DK121" s="817"/>
      <c r="DL121" s="817">
        <v>3407926</v>
      </c>
      <c r="DM121" s="817"/>
      <c r="DN121" s="817"/>
      <c r="DO121" s="817"/>
      <c r="DP121" s="817"/>
      <c r="DQ121" s="817">
        <v>2928050</v>
      </c>
      <c r="DR121" s="817"/>
      <c r="DS121" s="817"/>
      <c r="DT121" s="817"/>
      <c r="DU121" s="817"/>
      <c r="DV121" s="794">
        <v>6.7</v>
      </c>
      <c r="DW121" s="794"/>
      <c r="DX121" s="794"/>
      <c r="DY121" s="794"/>
      <c r="DZ121" s="795"/>
    </row>
    <row r="122" spans="1:130" s="218" customFormat="1" ht="26.25" customHeight="1" x14ac:dyDescent="0.15">
      <c r="A122" s="820"/>
      <c r="B122" s="821"/>
      <c r="C122" s="815" t="s">
        <v>435</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454</v>
      </c>
      <c r="BA122" s="839"/>
      <c r="BB122" s="839"/>
      <c r="BC122" s="839"/>
      <c r="BD122" s="839"/>
      <c r="BE122" s="839"/>
      <c r="BF122" s="839"/>
      <c r="BG122" s="839"/>
      <c r="BH122" s="839"/>
      <c r="BI122" s="839"/>
      <c r="BJ122" s="839"/>
      <c r="BK122" s="839"/>
      <c r="BL122" s="839"/>
      <c r="BM122" s="839"/>
      <c r="BN122" s="839"/>
      <c r="BO122" s="839"/>
      <c r="BP122" s="840"/>
      <c r="BQ122" s="879">
        <v>60084673</v>
      </c>
      <c r="BR122" s="845"/>
      <c r="BS122" s="845"/>
      <c r="BT122" s="845"/>
      <c r="BU122" s="845"/>
      <c r="BV122" s="845">
        <v>57127570</v>
      </c>
      <c r="BW122" s="845"/>
      <c r="BX122" s="845"/>
      <c r="BY122" s="845"/>
      <c r="BZ122" s="845"/>
      <c r="CA122" s="845">
        <v>53542056</v>
      </c>
      <c r="CB122" s="845"/>
      <c r="CC122" s="845"/>
      <c r="CD122" s="845"/>
      <c r="CE122" s="845"/>
      <c r="CF122" s="846">
        <v>122</v>
      </c>
      <c r="CG122" s="847"/>
      <c r="CH122" s="847"/>
      <c r="CI122" s="847"/>
      <c r="CJ122" s="847"/>
      <c r="CK122" s="869"/>
      <c r="CL122" s="855"/>
      <c r="CM122" s="855"/>
      <c r="CN122" s="855"/>
      <c r="CO122" s="856"/>
      <c r="CP122" s="835" t="s">
        <v>394</v>
      </c>
      <c r="CQ122" s="836"/>
      <c r="CR122" s="836"/>
      <c r="CS122" s="836"/>
      <c r="CT122" s="836"/>
      <c r="CU122" s="836"/>
      <c r="CV122" s="836"/>
      <c r="CW122" s="836"/>
      <c r="CX122" s="836"/>
      <c r="CY122" s="836"/>
      <c r="CZ122" s="836"/>
      <c r="DA122" s="836"/>
      <c r="DB122" s="836"/>
      <c r="DC122" s="836"/>
      <c r="DD122" s="836"/>
      <c r="DE122" s="836"/>
      <c r="DF122" s="837"/>
      <c r="DG122" s="816">
        <v>2547</v>
      </c>
      <c r="DH122" s="817"/>
      <c r="DI122" s="817"/>
      <c r="DJ122" s="817"/>
      <c r="DK122" s="817"/>
      <c r="DL122" s="817">
        <v>2965</v>
      </c>
      <c r="DM122" s="817"/>
      <c r="DN122" s="817"/>
      <c r="DO122" s="817"/>
      <c r="DP122" s="817"/>
      <c r="DQ122" s="817">
        <v>4732</v>
      </c>
      <c r="DR122" s="817"/>
      <c r="DS122" s="817"/>
      <c r="DT122" s="817"/>
      <c r="DU122" s="817"/>
      <c r="DV122" s="794">
        <v>0</v>
      </c>
      <c r="DW122" s="794"/>
      <c r="DX122" s="794"/>
      <c r="DY122" s="794"/>
      <c r="DZ122" s="795"/>
    </row>
    <row r="123" spans="1:130" s="218" customFormat="1" ht="26.25" customHeight="1" x14ac:dyDescent="0.15">
      <c r="A123" s="820"/>
      <c r="B123" s="821"/>
      <c r="C123" s="815" t="s">
        <v>441</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455</v>
      </c>
      <c r="BP123" s="878"/>
      <c r="BQ123" s="832">
        <v>83005362</v>
      </c>
      <c r="BR123" s="833"/>
      <c r="BS123" s="833"/>
      <c r="BT123" s="833"/>
      <c r="BU123" s="833"/>
      <c r="BV123" s="833">
        <v>79664454</v>
      </c>
      <c r="BW123" s="833"/>
      <c r="BX123" s="833"/>
      <c r="BY123" s="833"/>
      <c r="BZ123" s="833"/>
      <c r="CA123" s="833">
        <v>73278085</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444</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v>56801</v>
      </c>
      <c r="AB124" s="780"/>
      <c r="AC124" s="780"/>
      <c r="AD124" s="780"/>
      <c r="AE124" s="781"/>
      <c r="AF124" s="782">
        <v>53235</v>
      </c>
      <c r="AG124" s="780"/>
      <c r="AH124" s="780"/>
      <c r="AI124" s="780"/>
      <c r="AJ124" s="781"/>
      <c r="AK124" s="782">
        <v>33983</v>
      </c>
      <c r="AL124" s="780"/>
      <c r="AM124" s="780"/>
      <c r="AN124" s="780"/>
      <c r="AO124" s="781"/>
      <c r="AP124" s="824">
        <v>0.1</v>
      </c>
      <c r="AQ124" s="825"/>
      <c r="AR124" s="825"/>
      <c r="AS124" s="825"/>
      <c r="AT124" s="826"/>
      <c r="AU124" s="827" t="s">
        <v>456</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26.9</v>
      </c>
      <c r="BR124" s="831"/>
      <c r="BS124" s="831"/>
      <c r="BT124" s="831"/>
      <c r="BU124" s="831"/>
      <c r="BV124" s="831">
        <v>26.5</v>
      </c>
      <c r="BW124" s="831"/>
      <c r="BX124" s="831"/>
      <c r="BY124" s="831"/>
      <c r="BZ124" s="831"/>
      <c r="CA124" s="831">
        <v>30.2</v>
      </c>
      <c r="CB124" s="831"/>
      <c r="CC124" s="831"/>
      <c r="CD124" s="831"/>
      <c r="CE124" s="831"/>
      <c r="CF124" s="726"/>
      <c r="CG124" s="727"/>
      <c r="CH124" s="727"/>
      <c r="CI124" s="727"/>
      <c r="CJ124" s="862"/>
      <c r="CK124" s="870"/>
      <c r="CL124" s="870"/>
      <c r="CM124" s="870"/>
      <c r="CN124" s="870"/>
      <c r="CO124" s="871"/>
      <c r="CP124" s="835" t="s">
        <v>457</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446</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458</v>
      </c>
      <c r="CL125" s="852"/>
      <c r="CM125" s="852"/>
      <c r="CN125" s="852"/>
      <c r="CO125" s="853"/>
      <c r="CP125" s="860" t="s">
        <v>459</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448</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460</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461</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82</v>
      </c>
      <c r="AB127" s="780"/>
      <c r="AC127" s="780"/>
      <c r="AD127" s="780"/>
      <c r="AE127" s="781"/>
      <c r="AF127" s="782">
        <v>67</v>
      </c>
      <c r="AG127" s="780"/>
      <c r="AH127" s="780"/>
      <c r="AI127" s="780"/>
      <c r="AJ127" s="781"/>
      <c r="AK127" s="782">
        <v>27</v>
      </c>
      <c r="AL127" s="780"/>
      <c r="AM127" s="780"/>
      <c r="AN127" s="780"/>
      <c r="AO127" s="781"/>
      <c r="AP127" s="824">
        <v>0</v>
      </c>
      <c r="AQ127" s="825"/>
      <c r="AR127" s="825"/>
      <c r="AS127" s="825"/>
      <c r="AT127" s="826"/>
      <c r="AU127" s="220"/>
      <c r="AV127" s="220"/>
      <c r="AW127" s="220"/>
      <c r="AX127" s="841" t="s">
        <v>462</v>
      </c>
      <c r="AY127" s="812"/>
      <c r="AZ127" s="812"/>
      <c r="BA127" s="812"/>
      <c r="BB127" s="812"/>
      <c r="BC127" s="812"/>
      <c r="BD127" s="812"/>
      <c r="BE127" s="813"/>
      <c r="BF127" s="811" t="s">
        <v>463</v>
      </c>
      <c r="BG127" s="812"/>
      <c r="BH127" s="812"/>
      <c r="BI127" s="812"/>
      <c r="BJ127" s="812"/>
      <c r="BK127" s="812"/>
      <c r="BL127" s="813"/>
      <c r="BM127" s="811" t="s">
        <v>464</v>
      </c>
      <c r="BN127" s="812"/>
      <c r="BO127" s="812"/>
      <c r="BP127" s="812"/>
      <c r="BQ127" s="812"/>
      <c r="BR127" s="812"/>
      <c r="BS127" s="813"/>
      <c r="BT127" s="811" t="s">
        <v>465</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466</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467</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468</v>
      </c>
      <c r="X128" s="798"/>
      <c r="Y128" s="798"/>
      <c r="Z128" s="799"/>
      <c r="AA128" s="800">
        <v>1150791</v>
      </c>
      <c r="AB128" s="801"/>
      <c r="AC128" s="801"/>
      <c r="AD128" s="801"/>
      <c r="AE128" s="802"/>
      <c r="AF128" s="803">
        <v>1225405</v>
      </c>
      <c r="AG128" s="801"/>
      <c r="AH128" s="801"/>
      <c r="AI128" s="801"/>
      <c r="AJ128" s="802"/>
      <c r="AK128" s="803">
        <v>1280227</v>
      </c>
      <c r="AL128" s="801"/>
      <c r="AM128" s="801"/>
      <c r="AN128" s="801"/>
      <c r="AO128" s="802"/>
      <c r="AP128" s="804"/>
      <c r="AQ128" s="805"/>
      <c r="AR128" s="805"/>
      <c r="AS128" s="805"/>
      <c r="AT128" s="806"/>
      <c r="AU128" s="220"/>
      <c r="AV128" s="220"/>
      <c r="AW128" s="220"/>
      <c r="AX128" s="807" t="s">
        <v>469</v>
      </c>
      <c r="AY128" s="808"/>
      <c r="AZ128" s="808"/>
      <c r="BA128" s="808"/>
      <c r="BB128" s="808"/>
      <c r="BC128" s="808"/>
      <c r="BD128" s="808"/>
      <c r="BE128" s="809"/>
      <c r="BF128" s="786" t="s">
        <v>122</v>
      </c>
      <c r="BG128" s="787"/>
      <c r="BH128" s="787"/>
      <c r="BI128" s="787"/>
      <c r="BJ128" s="787"/>
      <c r="BK128" s="787"/>
      <c r="BL128" s="810"/>
      <c r="BM128" s="786">
        <v>11.27</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470</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471</v>
      </c>
      <c r="X129" s="777"/>
      <c r="Y129" s="777"/>
      <c r="Z129" s="778"/>
      <c r="AA129" s="779">
        <v>46929732</v>
      </c>
      <c r="AB129" s="780"/>
      <c r="AC129" s="780"/>
      <c r="AD129" s="780"/>
      <c r="AE129" s="781"/>
      <c r="AF129" s="782">
        <v>47898622</v>
      </c>
      <c r="AG129" s="780"/>
      <c r="AH129" s="780"/>
      <c r="AI129" s="780"/>
      <c r="AJ129" s="781"/>
      <c r="AK129" s="782">
        <v>49098628</v>
      </c>
      <c r="AL129" s="780"/>
      <c r="AM129" s="780"/>
      <c r="AN129" s="780"/>
      <c r="AO129" s="781"/>
      <c r="AP129" s="783"/>
      <c r="AQ129" s="784"/>
      <c r="AR129" s="784"/>
      <c r="AS129" s="784"/>
      <c r="AT129" s="785"/>
      <c r="AU129" s="221"/>
      <c r="AV129" s="221"/>
      <c r="AW129" s="221"/>
      <c r="AX129" s="751" t="s">
        <v>472</v>
      </c>
      <c r="AY129" s="752"/>
      <c r="AZ129" s="752"/>
      <c r="BA129" s="752"/>
      <c r="BB129" s="752"/>
      <c r="BC129" s="752"/>
      <c r="BD129" s="752"/>
      <c r="BE129" s="753"/>
      <c r="BF129" s="770" t="s">
        <v>122</v>
      </c>
      <c r="BG129" s="771"/>
      <c r="BH129" s="771"/>
      <c r="BI129" s="771"/>
      <c r="BJ129" s="771"/>
      <c r="BK129" s="771"/>
      <c r="BL129" s="772"/>
      <c r="BM129" s="770">
        <v>16.27</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473</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474</v>
      </c>
      <c r="X130" s="777"/>
      <c r="Y130" s="777"/>
      <c r="Z130" s="778"/>
      <c r="AA130" s="779">
        <v>5627689</v>
      </c>
      <c r="AB130" s="780"/>
      <c r="AC130" s="780"/>
      <c r="AD130" s="780"/>
      <c r="AE130" s="781"/>
      <c r="AF130" s="782">
        <v>5430154</v>
      </c>
      <c r="AG130" s="780"/>
      <c r="AH130" s="780"/>
      <c r="AI130" s="780"/>
      <c r="AJ130" s="781"/>
      <c r="AK130" s="782">
        <v>5200888</v>
      </c>
      <c r="AL130" s="780"/>
      <c r="AM130" s="780"/>
      <c r="AN130" s="780"/>
      <c r="AO130" s="781"/>
      <c r="AP130" s="783"/>
      <c r="AQ130" s="784"/>
      <c r="AR130" s="784"/>
      <c r="AS130" s="784"/>
      <c r="AT130" s="785"/>
      <c r="AU130" s="221"/>
      <c r="AV130" s="221"/>
      <c r="AW130" s="221"/>
      <c r="AX130" s="751" t="s">
        <v>475</v>
      </c>
      <c r="AY130" s="752"/>
      <c r="AZ130" s="752"/>
      <c r="BA130" s="752"/>
      <c r="BB130" s="752"/>
      <c r="BC130" s="752"/>
      <c r="BD130" s="752"/>
      <c r="BE130" s="753"/>
      <c r="BF130" s="754">
        <v>5.4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476</v>
      </c>
      <c r="X131" s="761"/>
      <c r="Y131" s="761"/>
      <c r="Z131" s="762"/>
      <c r="AA131" s="763">
        <v>41302043</v>
      </c>
      <c r="AB131" s="764"/>
      <c r="AC131" s="764"/>
      <c r="AD131" s="764"/>
      <c r="AE131" s="765"/>
      <c r="AF131" s="766">
        <v>42468468</v>
      </c>
      <c r="AG131" s="764"/>
      <c r="AH131" s="764"/>
      <c r="AI131" s="764"/>
      <c r="AJ131" s="765"/>
      <c r="AK131" s="766">
        <v>43897740</v>
      </c>
      <c r="AL131" s="764"/>
      <c r="AM131" s="764"/>
      <c r="AN131" s="764"/>
      <c r="AO131" s="765"/>
      <c r="AP131" s="767"/>
      <c r="AQ131" s="768"/>
      <c r="AR131" s="768"/>
      <c r="AS131" s="768"/>
      <c r="AT131" s="769"/>
      <c r="AU131" s="221"/>
      <c r="AV131" s="221"/>
      <c r="AW131" s="221"/>
      <c r="AX131" s="729" t="s">
        <v>477</v>
      </c>
      <c r="AY131" s="730"/>
      <c r="AZ131" s="730"/>
      <c r="BA131" s="730"/>
      <c r="BB131" s="730"/>
      <c r="BC131" s="730"/>
      <c r="BD131" s="730"/>
      <c r="BE131" s="731"/>
      <c r="BF131" s="732">
        <v>30.2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478</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479</v>
      </c>
      <c r="W132" s="742"/>
      <c r="X132" s="742"/>
      <c r="Y132" s="742"/>
      <c r="Z132" s="743"/>
      <c r="AA132" s="744">
        <v>5.1232348950000004</v>
      </c>
      <c r="AB132" s="745"/>
      <c r="AC132" s="745"/>
      <c r="AD132" s="745"/>
      <c r="AE132" s="746"/>
      <c r="AF132" s="747">
        <v>5.5986827400000001</v>
      </c>
      <c r="AG132" s="745"/>
      <c r="AH132" s="745"/>
      <c r="AI132" s="745"/>
      <c r="AJ132" s="746"/>
      <c r="AK132" s="747">
        <v>5.687064983</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480</v>
      </c>
      <c r="W133" s="721"/>
      <c r="X133" s="721"/>
      <c r="Y133" s="721"/>
      <c r="Z133" s="722"/>
      <c r="AA133" s="723">
        <v>4.3</v>
      </c>
      <c r="AB133" s="724"/>
      <c r="AC133" s="724"/>
      <c r="AD133" s="724"/>
      <c r="AE133" s="725"/>
      <c r="AF133" s="723">
        <v>4.9000000000000004</v>
      </c>
      <c r="AG133" s="724"/>
      <c r="AH133" s="724"/>
      <c r="AI133" s="724"/>
      <c r="AJ133" s="725"/>
      <c r="AK133" s="723">
        <v>5.4</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WH9WSHy0GypO4mk4GNaR2fRLJ6XcWBeNitJPr/z5lH0MEe5QZYD6ZEdd+qIgGzT23aiN7+9zB99BhEuyNmxxFw==" saltValue="Mp/3U8ai/vyV711+j8Q79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K22" zoomScaleNormal="85" zoomScaleSheetLayoutView="100" workbookViewId="0">
      <selection activeCell="CJ50" sqref="CJ50"/>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481</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Mx4VRb/8aeq4h6AIK5xOZy9aJniHt831XueulbmrjAx2BsPKsTVL+HwBsMUG9n5+NgPwGe2tWNVaCH743wmWgA==" saltValue="ihjbNmqcv75TithYehUjK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43"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uIhDdy1cG2MZR4TjhrU6N8/4eEqTO9zT5WtxWMKcRHIYc66H9V1SMBeFXy1NFH/3P706hfi5N//9kH+TWMLlw==" saltValue="P1tGdgK+a+bw0sKdXKuYr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482</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483</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20" t="s">
        <v>484</v>
      </c>
      <c r="AP7" s="260"/>
      <c r="AQ7" s="261" t="s">
        <v>485</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21"/>
      <c r="AP8" s="266" t="s">
        <v>486</v>
      </c>
      <c r="AQ8" s="267" t="s">
        <v>487</v>
      </c>
      <c r="AR8" s="268" t="s">
        <v>488</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2" t="s">
        <v>489</v>
      </c>
      <c r="AL9" s="1133"/>
      <c r="AM9" s="1133"/>
      <c r="AN9" s="1134"/>
      <c r="AO9" s="269">
        <v>13728500</v>
      </c>
      <c r="AP9" s="269">
        <v>54480</v>
      </c>
      <c r="AQ9" s="270">
        <v>70143</v>
      </c>
      <c r="AR9" s="271">
        <v>-22.3</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2" t="s">
        <v>490</v>
      </c>
      <c r="AL10" s="1133"/>
      <c r="AM10" s="1133"/>
      <c r="AN10" s="1134"/>
      <c r="AO10" s="272">
        <v>2384396</v>
      </c>
      <c r="AP10" s="272">
        <v>9462</v>
      </c>
      <c r="AQ10" s="273">
        <v>2309</v>
      </c>
      <c r="AR10" s="274">
        <v>309.8</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2" t="s">
        <v>491</v>
      </c>
      <c r="AL11" s="1133"/>
      <c r="AM11" s="1133"/>
      <c r="AN11" s="1134"/>
      <c r="AO11" s="272">
        <v>607976</v>
      </c>
      <c r="AP11" s="272">
        <v>2413</v>
      </c>
      <c r="AQ11" s="273">
        <v>1878</v>
      </c>
      <c r="AR11" s="274">
        <v>28.5</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2" t="s">
        <v>492</v>
      </c>
      <c r="AL12" s="1133"/>
      <c r="AM12" s="1133"/>
      <c r="AN12" s="1134"/>
      <c r="AO12" s="272" t="s">
        <v>493</v>
      </c>
      <c r="AP12" s="272" t="s">
        <v>493</v>
      </c>
      <c r="AQ12" s="273">
        <v>30</v>
      </c>
      <c r="AR12" s="274" t="s">
        <v>493</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2" t="s">
        <v>494</v>
      </c>
      <c r="AL13" s="1133"/>
      <c r="AM13" s="1133"/>
      <c r="AN13" s="1134"/>
      <c r="AO13" s="272">
        <v>427918</v>
      </c>
      <c r="AP13" s="272">
        <v>1698</v>
      </c>
      <c r="AQ13" s="273">
        <v>1863</v>
      </c>
      <c r="AR13" s="274">
        <v>-8.9</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2" t="s">
        <v>495</v>
      </c>
      <c r="AL14" s="1133"/>
      <c r="AM14" s="1133"/>
      <c r="AN14" s="1134"/>
      <c r="AO14" s="272">
        <v>117500</v>
      </c>
      <c r="AP14" s="272">
        <v>466</v>
      </c>
      <c r="AQ14" s="273">
        <v>1453</v>
      </c>
      <c r="AR14" s="274">
        <v>-67.900000000000006</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5" t="s">
        <v>496</v>
      </c>
      <c r="AL15" s="1136"/>
      <c r="AM15" s="1136"/>
      <c r="AN15" s="1137"/>
      <c r="AO15" s="272">
        <v>-805220</v>
      </c>
      <c r="AP15" s="272">
        <v>-3195</v>
      </c>
      <c r="AQ15" s="273">
        <v>-3932</v>
      </c>
      <c r="AR15" s="274">
        <v>-18.7</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5" t="s">
        <v>177</v>
      </c>
      <c r="AL16" s="1136"/>
      <c r="AM16" s="1136"/>
      <c r="AN16" s="1137"/>
      <c r="AO16" s="272">
        <v>16461070</v>
      </c>
      <c r="AP16" s="272">
        <v>65324</v>
      </c>
      <c r="AQ16" s="273">
        <v>73743</v>
      </c>
      <c r="AR16" s="274">
        <v>-11.4</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497</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498</v>
      </c>
      <c r="AP20" s="281" t="s">
        <v>499</v>
      </c>
      <c r="AQ20" s="282" t="s">
        <v>500</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8" t="s">
        <v>501</v>
      </c>
      <c r="AL21" s="1139"/>
      <c r="AM21" s="1139"/>
      <c r="AN21" s="1140"/>
      <c r="AO21" s="285">
        <v>5.0599999999999996</v>
      </c>
      <c r="AP21" s="286">
        <v>6.58</v>
      </c>
      <c r="AQ21" s="287">
        <v>-1.52</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8" t="s">
        <v>502</v>
      </c>
      <c r="AL22" s="1139"/>
      <c r="AM22" s="1139"/>
      <c r="AN22" s="1140"/>
      <c r="AO22" s="290">
        <v>100.4</v>
      </c>
      <c r="AP22" s="291">
        <v>99.4</v>
      </c>
      <c r="AQ22" s="292">
        <v>1</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31" t="s">
        <v>503</v>
      </c>
      <c r="B26" s="1131"/>
      <c r="C26" s="1131"/>
      <c r="D26" s="1131"/>
      <c r="E26" s="1131"/>
      <c r="F26" s="1131"/>
      <c r="G26" s="1131"/>
      <c r="H26" s="1131"/>
      <c r="I26" s="1131"/>
      <c r="J26" s="1131"/>
      <c r="K26" s="1131"/>
      <c r="L26" s="1131"/>
      <c r="M26" s="1131"/>
      <c r="N26" s="1131"/>
      <c r="O26" s="1131"/>
      <c r="P26" s="1131"/>
      <c r="Q26" s="1131"/>
      <c r="R26" s="1131"/>
      <c r="S26" s="1131"/>
      <c r="T26" s="1131"/>
      <c r="U26" s="1131"/>
      <c r="V26" s="1131"/>
      <c r="W26" s="1131"/>
      <c r="X26" s="1131"/>
      <c r="Y26" s="1131"/>
      <c r="Z26" s="1131"/>
      <c r="AA26" s="1131"/>
      <c r="AB26" s="1131"/>
      <c r="AC26" s="1131"/>
      <c r="AD26" s="1131"/>
      <c r="AE26" s="1131"/>
      <c r="AF26" s="1131"/>
      <c r="AG26" s="1131"/>
      <c r="AH26" s="1131"/>
      <c r="AI26" s="1131"/>
      <c r="AJ26" s="1131"/>
      <c r="AK26" s="1131"/>
      <c r="AL26" s="1131"/>
      <c r="AM26" s="1131"/>
      <c r="AN26" s="1131"/>
      <c r="AO26" s="1131"/>
      <c r="AP26" s="1131"/>
      <c r="AQ26" s="1131"/>
      <c r="AR26" s="1131"/>
      <c r="AS26" s="1131"/>
      <c r="AT26" s="255"/>
    </row>
    <row r="27" spans="1:46" x14ac:dyDescent="0.15">
      <c r="A27" s="297"/>
      <c r="AO27" s="250"/>
      <c r="AP27" s="250"/>
      <c r="AQ27" s="250"/>
      <c r="AR27" s="250"/>
      <c r="AS27" s="250"/>
      <c r="AT27" s="250"/>
    </row>
    <row r="28" spans="1:46" ht="17.25" x14ac:dyDescent="0.15">
      <c r="A28" s="251" t="s">
        <v>504</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505</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20" t="s">
        <v>484</v>
      </c>
      <c r="AP30" s="260"/>
      <c r="AQ30" s="261" t="s">
        <v>485</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21"/>
      <c r="AP31" s="266" t="s">
        <v>486</v>
      </c>
      <c r="AQ31" s="267" t="s">
        <v>487</v>
      </c>
      <c r="AR31" s="268" t="s">
        <v>488</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2" t="s">
        <v>506</v>
      </c>
      <c r="AL32" s="1123"/>
      <c r="AM32" s="1123"/>
      <c r="AN32" s="1124"/>
      <c r="AO32" s="300">
        <v>6842743</v>
      </c>
      <c r="AP32" s="300">
        <v>27155</v>
      </c>
      <c r="AQ32" s="301">
        <v>30085</v>
      </c>
      <c r="AR32" s="302">
        <v>-9.6999999999999993</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2" t="s">
        <v>507</v>
      </c>
      <c r="AL33" s="1123"/>
      <c r="AM33" s="1123"/>
      <c r="AN33" s="1124"/>
      <c r="AO33" s="300" t="s">
        <v>493</v>
      </c>
      <c r="AP33" s="300" t="s">
        <v>493</v>
      </c>
      <c r="AQ33" s="301" t="s">
        <v>493</v>
      </c>
      <c r="AR33" s="302" t="s">
        <v>493</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2" t="s">
        <v>508</v>
      </c>
      <c r="AL34" s="1123"/>
      <c r="AM34" s="1123"/>
      <c r="AN34" s="1124"/>
      <c r="AO34" s="300" t="s">
        <v>493</v>
      </c>
      <c r="AP34" s="300" t="s">
        <v>493</v>
      </c>
      <c r="AQ34" s="301">
        <v>20</v>
      </c>
      <c r="AR34" s="302" t="s">
        <v>493</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2" t="s">
        <v>509</v>
      </c>
      <c r="AL35" s="1123"/>
      <c r="AM35" s="1123"/>
      <c r="AN35" s="1124"/>
      <c r="AO35" s="300">
        <v>1713853</v>
      </c>
      <c r="AP35" s="300">
        <v>6801</v>
      </c>
      <c r="AQ35" s="301">
        <v>7684</v>
      </c>
      <c r="AR35" s="302">
        <v>-11.5</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2" t="s">
        <v>510</v>
      </c>
      <c r="AL36" s="1123"/>
      <c r="AM36" s="1123"/>
      <c r="AN36" s="1124"/>
      <c r="AO36" s="300">
        <v>387002</v>
      </c>
      <c r="AP36" s="300">
        <v>1536</v>
      </c>
      <c r="AQ36" s="301">
        <v>531</v>
      </c>
      <c r="AR36" s="302">
        <v>189.3</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2" t="s">
        <v>511</v>
      </c>
      <c r="AL37" s="1123"/>
      <c r="AM37" s="1123"/>
      <c r="AN37" s="1124"/>
      <c r="AO37" s="300">
        <v>34010</v>
      </c>
      <c r="AP37" s="300">
        <v>135</v>
      </c>
      <c r="AQ37" s="301">
        <v>977</v>
      </c>
      <c r="AR37" s="302">
        <v>-86.2</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5" t="s">
        <v>512</v>
      </c>
      <c r="AL38" s="1126"/>
      <c r="AM38" s="1126"/>
      <c r="AN38" s="1127"/>
      <c r="AO38" s="303" t="s">
        <v>493</v>
      </c>
      <c r="AP38" s="303" t="s">
        <v>493</v>
      </c>
      <c r="AQ38" s="304">
        <v>0</v>
      </c>
      <c r="AR38" s="292" t="s">
        <v>493</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5" t="s">
        <v>513</v>
      </c>
      <c r="AL39" s="1126"/>
      <c r="AM39" s="1126"/>
      <c r="AN39" s="1127"/>
      <c r="AO39" s="300">
        <v>-1280227</v>
      </c>
      <c r="AP39" s="300">
        <v>-5080</v>
      </c>
      <c r="AQ39" s="301">
        <v>-7625</v>
      </c>
      <c r="AR39" s="302">
        <v>-33.4</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2" t="s">
        <v>514</v>
      </c>
      <c r="AL40" s="1123"/>
      <c r="AM40" s="1123"/>
      <c r="AN40" s="1124"/>
      <c r="AO40" s="300">
        <v>-5200888</v>
      </c>
      <c r="AP40" s="300">
        <v>-20639</v>
      </c>
      <c r="AQ40" s="301">
        <v>-22878</v>
      </c>
      <c r="AR40" s="302">
        <v>-9.8000000000000007</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8" t="s">
        <v>287</v>
      </c>
      <c r="AL41" s="1129"/>
      <c r="AM41" s="1129"/>
      <c r="AN41" s="1130"/>
      <c r="AO41" s="300">
        <v>2496493</v>
      </c>
      <c r="AP41" s="300">
        <v>9907</v>
      </c>
      <c r="AQ41" s="301">
        <v>8794</v>
      </c>
      <c r="AR41" s="302">
        <v>12.7</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515</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516</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5" t="s">
        <v>484</v>
      </c>
      <c r="AN49" s="1117" t="s">
        <v>517</v>
      </c>
      <c r="AO49" s="1118"/>
      <c r="AP49" s="1118"/>
      <c r="AQ49" s="1118"/>
      <c r="AR49" s="111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6"/>
      <c r="AN50" s="316" t="s">
        <v>518</v>
      </c>
      <c r="AO50" s="317" t="s">
        <v>519</v>
      </c>
      <c r="AP50" s="318" t="s">
        <v>520</v>
      </c>
      <c r="AQ50" s="319" t="s">
        <v>521</v>
      </c>
      <c r="AR50" s="320" t="s">
        <v>522</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523</v>
      </c>
      <c r="AL51" s="313"/>
      <c r="AM51" s="321">
        <v>9894609</v>
      </c>
      <c r="AN51" s="322">
        <v>39543</v>
      </c>
      <c r="AO51" s="323">
        <v>28.5</v>
      </c>
      <c r="AP51" s="324">
        <v>43261</v>
      </c>
      <c r="AQ51" s="325">
        <v>-6</v>
      </c>
      <c r="AR51" s="326">
        <v>34.5</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524</v>
      </c>
      <c r="AM52" s="329">
        <v>7481252</v>
      </c>
      <c r="AN52" s="330">
        <v>29898</v>
      </c>
      <c r="AO52" s="331">
        <v>27.3</v>
      </c>
      <c r="AP52" s="332">
        <v>24721</v>
      </c>
      <c r="AQ52" s="333">
        <v>-1.7</v>
      </c>
      <c r="AR52" s="334">
        <v>29</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525</v>
      </c>
      <c r="AL53" s="313"/>
      <c r="AM53" s="321">
        <v>9596244</v>
      </c>
      <c r="AN53" s="322">
        <v>38259</v>
      </c>
      <c r="AO53" s="323">
        <v>-3.2</v>
      </c>
      <c r="AP53" s="324">
        <v>40626</v>
      </c>
      <c r="AQ53" s="325">
        <v>-6.1</v>
      </c>
      <c r="AR53" s="326">
        <v>2.9</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524</v>
      </c>
      <c r="AM54" s="329">
        <v>7220356</v>
      </c>
      <c r="AN54" s="330">
        <v>28787</v>
      </c>
      <c r="AO54" s="331">
        <v>-3.7</v>
      </c>
      <c r="AP54" s="332">
        <v>24279</v>
      </c>
      <c r="AQ54" s="333">
        <v>-1.8</v>
      </c>
      <c r="AR54" s="334">
        <v>-1.9</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526</v>
      </c>
      <c r="AL55" s="313"/>
      <c r="AM55" s="321">
        <v>16577691</v>
      </c>
      <c r="AN55" s="322">
        <v>66056</v>
      </c>
      <c r="AO55" s="323">
        <v>72.7</v>
      </c>
      <c r="AP55" s="324">
        <v>46133</v>
      </c>
      <c r="AQ55" s="325">
        <v>13.6</v>
      </c>
      <c r="AR55" s="326">
        <v>59.1</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524</v>
      </c>
      <c r="AM56" s="329">
        <v>12200769</v>
      </c>
      <c r="AN56" s="330">
        <v>48615</v>
      </c>
      <c r="AO56" s="331">
        <v>68.900000000000006</v>
      </c>
      <c r="AP56" s="332">
        <v>27280</v>
      </c>
      <c r="AQ56" s="333">
        <v>12.4</v>
      </c>
      <c r="AR56" s="334">
        <v>56.5</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527</v>
      </c>
      <c r="AL57" s="313"/>
      <c r="AM57" s="321">
        <v>7726901</v>
      </c>
      <c r="AN57" s="322">
        <v>30758</v>
      </c>
      <c r="AO57" s="323">
        <v>-53.4</v>
      </c>
      <c r="AP57" s="324">
        <v>49174</v>
      </c>
      <c r="AQ57" s="325">
        <v>6.6</v>
      </c>
      <c r="AR57" s="326">
        <v>-60</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524</v>
      </c>
      <c r="AM58" s="329">
        <v>5011716</v>
      </c>
      <c r="AN58" s="330">
        <v>19950</v>
      </c>
      <c r="AO58" s="331">
        <v>-59</v>
      </c>
      <c r="AP58" s="332">
        <v>29896</v>
      </c>
      <c r="AQ58" s="333">
        <v>9.6</v>
      </c>
      <c r="AR58" s="334">
        <v>-68.599999999999994</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528</v>
      </c>
      <c r="AL59" s="313"/>
      <c r="AM59" s="321">
        <v>6595729</v>
      </c>
      <c r="AN59" s="322">
        <v>26174</v>
      </c>
      <c r="AO59" s="323">
        <v>-14.9</v>
      </c>
      <c r="AP59" s="324">
        <v>50636</v>
      </c>
      <c r="AQ59" s="325">
        <v>3</v>
      </c>
      <c r="AR59" s="326">
        <v>-17.899999999999999</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524</v>
      </c>
      <c r="AM60" s="329">
        <v>4795352</v>
      </c>
      <c r="AN60" s="330">
        <v>19030</v>
      </c>
      <c r="AO60" s="331">
        <v>-4.5999999999999996</v>
      </c>
      <c r="AP60" s="332">
        <v>31778</v>
      </c>
      <c r="AQ60" s="333">
        <v>6.3</v>
      </c>
      <c r="AR60" s="334">
        <v>-10.9</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529</v>
      </c>
      <c r="AL61" s="335"/>
      <c r="AM61" s="336">
        <v>10078235</v>
      </c>
      <c r="AN61" s="337">
        <v>40158</v>
      </c>
      <c r="AO61" s="338">
        <v>5.9</v>
      </c>
      <c r="AP61" s="339">
        <v>45966</v>
      </c>
      <c r="AQ61" s="340">
        <v>2.2000000000000002</v>
      </c>
      <c r="AR61" s="326">
        <v>3.7</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524</v>
      </c>
      <c r="AM62" s="329">
        <v>7341889</v>
      </c>
      <c r="AN62" s="330">
        <v>29256</v>
      </c>
      <c r="AO62" s="331">
        <v>5.8</v>
      </c>
      <c r="AP62" s="332">
        <v>27591</v>
      </c>
      <c r="AQ62" s="333">
        <v>5</v>
      </c>
      <c r="AR62" s="334">
        <v>0.8</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diAcvZN87uMCcadkaWAAWmrq3mzqeUyO60VhCht3Cikw4+Kii7kGYrzYKmWoAChYpwwfRUD5SOW7/W9bUv+v9w==" saltValue="Z3bwpNI5zTnr8puvGpFsX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P76" zoomScale="85" zoomScaleNormal="85"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481</v>
      </c>
    </row>
    <row r="121" spans="125:125" ht="13.5" hidden="1" customHeight="1" x14ac:dyDescent="0.15">
      <c r="DU121" s="247"/>
    </row>
  </sheetData>
  <sheetProtection algorithmName="SHA-512" hashValue="SrS5hlDb76IoQSFnr/65SqP4dvfp11GsVezofzpm1dj5ir/Q0j0ETCACWGydyGpPhCfI1PSmhMQ7aJf4yMIrGQ==" saltValue="hxdZhUpBI1K3wnohS6ROb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481</v>
      </c>
    </row>
  </sheetData>
  <sheetProtection algorithmName="SHA-512" hashValue="paLlkDZ9g87RUGm+nOzMpuoFLIfV5pyEA+yvCbsOCqtipx/7ccyfBiO3371Q9s7VE5dEpaAPxicvWAFA/Cc1Qg==" saltValue="sakeIdmAuwTeSLiROlKse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15">
      <c r="B47" s="10"/>
      <c r="C47" s="1141" t="s">
        <v>3</v>
      </c>
      <c r="D47" s="1141"/>
      <c r="E47" s="1142"/>
      <c r="F47" s="11">
        <v>11.87</v>
      </c>
      <c r="G47" s="12">
        <v>17.350000000000001</v>
      </c>
      <c r="H47" s="12">
        <v>15.8</v>
      </c>
      <c r="I47" s="12">
        <v>14.27</v>
      </c>
      <c r="J47" s="13">
        <v>10.88</v>
      </c>
    </row>
    <row r="48" spans="2:10" ht="57.75" customHeight="1" x14ac:dyDescent="0.15">
      <c r="B48" s="14"/>
      <c r="C48" s="1143" t="s">
        <v>4</v>
      </c>
      <c r="D48" s="1143"/>
      <c r="E48" s="1144"/>
      <c r="F48" s="15">
        <v>8.1199999999999992</v>
      </c>
      <c r="G48" s="16">
        <v>12.23</v>
      </c>
      <c r="H48" s="16">
        <v>12.6</v>
      </c>
      <c r="I48" s="16">
        <v>9.6199999999999992</v>
      </c>
      <c r="J48" s="17">
        <v>9.39</v>
      </c>
    </row>
    <row r="49" spans="2:10" ht="57.75" customHeight="1" thickBot="1" x14ac:dyDescent="0.2">
      <c r="B49" s="18"/>
      <c r="C49" s="1145" t="s">
        <v>5</v>
      </c>
      <c r="D49" s="1145"/>
      <c r="E49" s="1146"/>
      <c r="F49" s="19" t="s">
        <v>536</v>
      </c>
      <c r="G49" s="20">
        <v>10.58</v>
      </c>
      <c r="H49" s="20" t="s">
        <v>537</v>
      </c>
      <c r="I49" s="20" t="s">
        <v>538</v>
      </c>
      <c r="J49" s="21" t="s">
        <v>539</v>
      </c>
    </row>
    <row r="50" spans="2:10" x14ac:dyDescent="0.15"/>
  </sheetData>
  <sheetProtection algorithmName="SHA-512" hashValue="kYHoZRValynS58IibzG+xqkxBoZ11olMeI7Zh2cGTRSyBnHa5ezkbTSFi+i+QH5lZ/3j/HX2pxPALyktOjUDzQ==" saltValue="F4MRO5tlsYv10HzyOQ6ky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2026-03-09T05:14:10Z</cp:lastPrinted>
  <dcterms:created xsi:type="dcterms:W3CDTF">2026-02-23T05:27:07Z</dcterms:created>
  <dcterms:modified xsi:type="dcterms:W3CDTF">2026-03-18T03:49:54Z</dcterms:modified>
  <cp:category/>
</cp:coreProperties>
</file>