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7102\Desktop\決裁・供覧待\R080303【埼玉県市町村課】令和６年度財政状況資料集の作成及び提出について（依頼\02回答\"/>
    </mc:Choice>
  </mc:AlternateContent>
  <xr:revisionPtr revIDLastSave="0" documentId="13_ncr:1_{95926DF8-8E6A-4AC8-9A8B-5E192B6E74F3}" xr6:coauthVersionLast="47" xr6:coauthVersionMax="47" xr10:uidLastSave="{00000000-0000-0000-0000-000000000000}"/>
  <bookViews>
    <workbookView xWindow="-110" yWindow="-110" windowWidth="19420" windowHeight="10420" firstSheet="3" activeTab="4"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BE37" i="10"/>
  <c r="AM37" i="10"/>
  <c r="U37" i="10"/>
  <c r="C37" i="10"/>
  <c r="BE36" i="10"/>
  <c r="AM36" i="10"/>
  <c r="U36" i="10"/>
  <c r="C36" i="10"/>
  <c r="BE35" i="10"/>
  <c r="BE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AM34" i="10" l="1"/>
  <c r="AM35" i="10" s="1"/>
  <c r="BW34" i="10" l="1"/>
  <c r="BW35" i="10" s="1"/>
  <c r="BW36" i="10" s="1"/>
  <c r="BW37" i="10" s="1"/>
  <c r="BW38" i="10" s="1"/>
  <c r="BW39" i="10" s="1"/>
  <c r="BW40" i="10" s="1"/>
  <c r="BW41" i="10" s="1"/>
  <c r="CO34" i="10" s="1"/>
  <c r="CO35" i="10" s="1"/>
  <c r="CO36" i="10" s="1"/>
  <c r="CO37" i="10" s="1"/>
</calcChain>
</file>

<file path=xl/sharedStrings.xml><?xml version="1.0" encoding="utf-8"?>
<sst xmlns="http://schemas.openxmlformats.org/spreadsheetml/2006/main" count="1081" uniqueCount="562">
  <si>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</si>
  <si>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</si>
  <si>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</si>
  <si>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</si>
  <si>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</si>
  <si>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</si>
  <si>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</si>
  <si>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</si>
  <si>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</si>
  <si>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</si>
  <si>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</si>
  <si>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</si>
  <si>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</si>
  <si>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</si>
  <si>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</si>
  <si>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</si>
  <si>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</si>
  <si>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</si>
  <si>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</si>
  <si>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</si>
  <si>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</si>
  <si>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</si>
  <si>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</si>
  <si>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</si>
  <si>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</si>
  <si>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</si>
  <si>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</si>
  <si>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</si>
  <si>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</si>
  <si>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</si>
  <si>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</si>
  <si>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</si>
  <si>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</si>
  <si>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</si>
  <si>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</si>
  <si>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</si>
  <si>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</si>
  <si>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</si>
  <si>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</si>
  <si>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</si>
  <si>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</si>
  <si>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</si>
  <si>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</si>
  <si>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</si>
  <si>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</si>
  <si>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</si>
  <si>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</si>
  <si>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</si>
  <si>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</si>
  <si>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</si>
  <si>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</si>
  <si>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</si>
  <si>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</si>
  <si>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</si>
  <si>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</si>
  <si>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</si>
  <si>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</si>
  <si>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</si>
  <si>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</si>
  <si>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</si>
  <si>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</si>
  <si>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</si>
  <si>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</si>
  <si>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</si>
  <si>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</si>
  <si>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</si>
  <si>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</si>
  <si>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</si>
  <si>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</si>
  <si>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</si>
  <si>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</si>
  <si>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</si>
  <si>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</si>
  <si>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</si>
  <si>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</si>
  <si>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</si>
  <si>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</si>
  <si>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</si>
  <si>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</si>
  <si>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</si>
  <si>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</si>
  <si>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Ⅲ－１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</si>
  <si>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</si>
  <si>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</si>
  <si>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</si>
  <si>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</si>
  <si>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</si>
  <si>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</si>
  <si>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</si>
  <si>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</si>
  <si>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</si>
  <si>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</si>
  <si>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</si>
  <si>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</si>
  <si>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深谷市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</si>
  <si>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</si>
  <si>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</si>
  <si>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</si>
  <si>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</si>
  <si>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</si>
  <si>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</si>
  <si>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</si>
  <si>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</si>
  <si>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</si>
  <si>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</si>
  <si>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</si>
  <si>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</si>
  <si>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</si>
  <si>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</si>
  <si>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</si>
  <si>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</si>
  <si>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</si>
  <si>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</si>
  <si>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</si>
  <si>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</si>
  <si>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</si>
  <si>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</si>
  <si>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</si>
  <si>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</si>
  <si>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</si>
  <si>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</si>
  <si>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</si>
  <si>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</si>
  <si>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</si>
  <si>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</si>
  <si>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</si>
  <si>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</si>
  <si>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</si>
  <si>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</si>
  <si>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</si>
  <si>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</si>
  <si>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</si>
  <si>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</si>
  <si>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</si>
  <si>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</si>
  <si>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</si>
  <si>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</si>
  <si>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</si>
  <si>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</si>
  <si>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</si>
  <si>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</si>
  <si>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</si>
  <si>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5"/>
  </si>
  <si>
    <t>うち日本人(％)</t>
    <phoneticPr fontId="5"/>
  </si>
  <si>
    <t>-0.8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</si>
  <si>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</si>
  <si>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</si>
  <si>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</si>
  <si>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</si>
  <si>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</si>
  <si>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</si>
  <si>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</si>
  <si>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</si>
  <si>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</si>
  <si>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</si>
  <si>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</si>
  <si>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</si>
  <si>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</si>
  <si>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</si>
  <si>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</si>
  <si>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</si>
  <si>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</si>
  <si>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</si>
  <si>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</si>
  <si>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</si>
  <si>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</si>
  <si>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</si>
  <si>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</si>
  <si>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</si>
  <si>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</si>
  <si>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</si>
  <si>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</si>
  <si>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</si>
  <si>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</si>
  <si>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</si>
  <si>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</si>
  <si>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</si>
  <si>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</si>
  <si>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</si>
  <si>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</si>
  <si>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</si>
  <si>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</si>
  <si>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</si>
  <si>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</si>
  <si>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</si>
  <si>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</si>
  <si>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</si>
  <si>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</si>
  <si>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</si>
  <si>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</si>
  <si>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</si>
  <si>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</si>
  <si>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</si>
  <si>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</si>
  <si>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</si>
  <si>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</si>
  <si>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</si>
  <si>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</si>
  <si>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</si>
  <si>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</si>
  <si>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</si>
  <si>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</si>
  <si>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</si>
  <si>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埼玉県深谷市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</si>
  <si>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</si>
  <si>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</si>
  <si>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</si>
  <si>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</si>
  <si>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</si>
  <si>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</si>
  <si>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</si>
  <si>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</si>
  <si>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</si>
  <si>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</si>
  <si>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</si>
  <si>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</si>
  <si>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</si>
  <si>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</si>
  <si>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</si>
  <si>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</si>
  <si>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</si>
  <si>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</si>
  <si>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</si>
  <si>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</si>
  <si>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</si>
  <si>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</si>
  <si>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</si>
  <si>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</si>
  <si>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</si>
  <si>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</si>
  <si>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</si>
  <si>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</si>
  <si>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</si>
  <si>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</si>
  <si>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</si>
  <si>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</si>
  <si>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</si>
  <si>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</si>
  <si>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</si>
  <si>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</si>
  <si>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</si>
  <si>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</si>
  <si>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</si>
  <si>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</si>
  <si>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</si>
  <si>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</si>
  <si>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</si>
  <si>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</si>
  <si>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</si>
  <si>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</si>
  <si>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</si>
  <si>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</si>
  <si>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</si>
  <si>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</si>
  <si>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</si>
  <si>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</si>
  <si>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</si>
  <si>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</si>
  <si>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</si>
  <si>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</si>
  <si>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</si>
  <si>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</si>
  <si>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</si>
  <si>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</si>
  <si>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</si>
  <si>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</si>
  <si>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</si>
  <si>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</si>
  <si>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</si>
  <si>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</si>
  <si>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</si>
  <si>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</si>
  <si>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</si>
  <si>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</si>
  <si>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</si>
  <si>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</si>
  <si>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</si>
  <si>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</si>
  <si>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</si>
  <si>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</si>
  <si>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</si>
  <si>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</si>
  <si>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</si>
  <si>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</si>
  <si>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</si>
  <si>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</si>
  <si>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</si>
  <si>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</si>
  <si>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</si>
  <si>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</si>
  <si>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</si>
  <si>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</si>
  <si>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</si>
  <si>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</si>
  <si>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</si>
  <si>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</si>
  <si>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</si>
  <si>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</si>
  <si>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</si>
  <si>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</si>
  <si>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</si>
  <si>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</si>
  <si>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</si>
  <si>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</si>
  <si>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</si>
  <si>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</si>
  <si>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</si>
  <si>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</si>
  <si>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</si>
  <si>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</si>
  <si>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</si>
  <si>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</si>
  <si>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</si>
  <si>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</si>
  <si>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</si>
  <si>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</si>
  <si>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</si>
  <si>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</si>
  <si>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</si>
  <si>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</si>
  <si>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</si>
  <si>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</si>
  <si>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</si>
  <si>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</si>
  <si>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</si>
  <si>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</si>
  <si>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</si>
  <si>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</si>
  <si>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</si>
  <si>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</si>
  <si>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</si>
  <si>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</si>
  <si>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</si>
  <si>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</si>
  <si>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</si>
  <si>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</si>
  <si>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</si>
  <si>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</si>
  <si>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</si>
  <si>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</si>
  <si>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</si>
  <si>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</si>
  <si>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</si>
  <si>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</si>
  <si>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</si>
  <si>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</si>
  <si>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</si>
  <si>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</si>
  <si>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</si>
  <si>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</si>
  <si>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</si>
  <si>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</si>
  <si>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</si>
  <si>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</si>
  <si>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埼玉県深谷市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</si>
  <si>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</si>
  <si>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</si>
  <si>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</si>
  <si>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</si>
  <si>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</si>
  <si>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</si>
  <si>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</si>
  <si>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</si>
  <si>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</si>
  <si>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</si>
  <si>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</si>
  <si>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</si>
  <si>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</si>
  <si>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</si>
  <si>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</si>
  <si>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</si>
  <si>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</si>
  <si>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</si>
  <si>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</si>
  <si>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</si>
  <si>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国済寺土地区画整理事業特別会計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</si>
  <si>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</si>
  <si>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</si>
  <si>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</si>
  <si>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</si>
  <si>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</si>
  <si>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</si>
  <si>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</si>
  <si>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</si>
  <si>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</si>
  <si>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</si>
  <si>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</si>
  <si>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</si>
  <si>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</si>
  <si>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</si>
  <si>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</si>
  <si>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</si>
  <si>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</si>
  <si>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</si>
  <si>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</si>
  <si>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</si>
  <si>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</si>
  <si>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</si>
  <si>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</si>
  <si>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</si>
  <si>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</si>
  <si>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</si>
  <si>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</si>
  <si>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</si>
  <si>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</si>
  <si>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</si>
  <si>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</si>
  <si>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</si>
  <si>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</si>
  <si>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</si>
  <si>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</si>
  <si>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</si>
  <si>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</si>
  <si>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</si>
  <si>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</si>
  <si>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</si>
  <si>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</si>
  <si>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</si>
  <si>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</si>
  <si>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</si>
  <si>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</si>
  <si>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</si>
  <si>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</si>
  <si>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</si>
  <si>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</si>
  <si>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</si>
  <si>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</si>
  <si>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</si>
  <si>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</si>
  <si>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</si>
  <si>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</si>
  <si>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</si>
  <si>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</si>
  <si>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</si>
  <si>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</si>
  <si>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</si>
  <si>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</si>
  <si>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</si>
  <si>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</si>
  <si>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</si>
  <si>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</si>
  <si>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</si>
  <si>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</si>
  <si>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</si>
  <si>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</si>
  <si>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</si>
  <si>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</si>
  <si>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</si>
  <si>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</si>
  <si>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</si>
  <si>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</si>
  <si>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</si>
  <si>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</si>
  <si>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</si>
  <si>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</si>
  <si>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</si>
  <si>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</si>
  <si>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</si>
  <si>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</si>
  <si>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</si>
  <si>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</si>
  <si>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</si>
  <si>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</si>
  <si>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</si>
  <si>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</si>
  <si>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</si>
  <si>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</si>
  <si>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</si>
  <si>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</si>
  <si>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</si>
  <si>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</si>
  <si>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</si>
  <si>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</si>
  <si>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</si>
  <si>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</si>
  <si>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</si>
  <si>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</si>
  <si>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</si>
  <si>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</si>
  <si>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</si>
  <si>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</si>
  <si>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</si>
  <si>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</si>
  <si>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</si>
  <si>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</si>
  <si>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</si>
  <si>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</si>
  <si>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</si>
  <si>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</si>
  <si>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</si>
  <si>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</si>
  <si>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</si>
  <si>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</si>
  <si>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</si>
  <si>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</si>
  <si>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</si>
  <si>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</si>
  <si>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</si>
  <si>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</si>
  <si>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</si>
  <si>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</si>
  <si>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</si>
  <si>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</si>
  <si>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</si>
  <si>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</si>
  <si>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</si>
  <si>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</si>
  <si>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</si>
  <si>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</si>
  <si>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</si>
  <si>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</si>
  <si>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</si>
  <si>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</si>
  <si>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</si>
  <si>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</si>
  <si>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</si>
  <si>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</si>
  <si>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</si>
  <si>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</si>
  <si>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</si>
  <si>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</si>
  <si>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</si>
  <si>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</si>
  <si>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</si>
  <si>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</si>
  <si>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</si>
  <si>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</si>
  <si>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</si>
  <si>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</si>
  <si>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一般会計</t>
  </si>
  <si>
    <t>水道事業会計</t>
  </si>
  <si>
    <t>下水道事業会計</t>
  </si>
  <si>
    <t>国民健康保険特別会計</t>
  </si>
  <si>
    <t>後期高齢者医療特別会計</t>
  </si>
  <si>
    <t>国済寺土地区画整理事業特別会計</t>
  </si>
  <si>
    <t>その他会計（赤字）</t>
  </si>
  <si>
    <t>その他会計（黒字）</t>
  </si>
  <si>
    <t>R02</t>
    <phoneticPr fontId="5"/>
  </si>
  <si>
    <t>R03</t>
    <phoneticPr fontId="5"/>
  </si>
  <si>
    <t>R04</t>
    <phoneticPr fontId="5"/>
  </si>
  <si>
    <t>R05</t>
    <phoneticPr fontId="5"/>
  </si>
  <si>
    <t>R06</t>
    <phoneticPr fontId="5"/>
  </si>
  <si>
    <t>-</t>
    <phoneticPr fontId="2"/>
  </si>
  <si>
    <t>埼玉県後期高齢者医療広域連合</t>
    <phoneticPr fontId="2"/>
  </si>
  <si>
    <t>埼玉県市町村総合事務組合</t>
    <phoneticPr fontId="2"/>
  </si>
  <si>
    <t>彩の国さいたま人づくり広域連合</t>
    <phoneticPr fontId="2"/>
  </si>
  <si>
    <t>埼玉県都市ボートレース企業団</t>
    <phoneticPr fontId="2"/>
  </si>
  <si>
    <t>大里広域市町村圏組合</t>
    <rPh sb="0" eb="10">
      <t>オオサトコウイキシチョウソンケンクミアイ</t>
    </rPh>
    <phoneticPr fontId="2"/>
  </si>
  <si>
    <t>一般会計</t>
    <rPh sb="0" eb="2">
      <t>イッパン</t>
    </rPh>
    <rPh sb="2" eb="4">
      <t>カイケイ</t>
    </rPh>
    <phoneticPr fontId="8"/>
  </si>
  <si>
    <t>特別会計</t>
    <rPh sb="0" eb="4">
      <t>トクベツカイケイ</t>
    </rPh>
    <phoneticPr fontId="8"/>
  </si>
  <si>
    <t>交通災害特別会計</t>
    <rPh sb="0" eb="2">
      <t>コウツウ</t>
    </rPh>
    <rPh sb="2" eb="4">
      <t>サイガイ</t>
    </rPh>
    <rPh sb="4" eb="6">
      <t>トクベツ</t>
    </rPh>
    <rPh sb="6" eb="8">
      <t>カイケイ</t>
    </rPh>
    <phoneticPr fontId="8"/>
  </si>
  <si>
    <t>一般会計</t>
    <rPh sb="0" eb="2">
      <t>イッパン</t>
    </rPh>
    <rPh sb="2" eb="4">
      <t>カイケイ</t>
    </rPh>
    <phoneticPr fontId="10"/>
  </si>
  <si>
    <t>介護保険特別会計</t>
    <rPh sb="0" eb="8">
      <t>カイゴホケントクベツカイケイ</t>
    </rPh>
    <phoneticPr fontId="10"/>
  </si>
  <si>
    <t>深谷市土地開発公社</t>
    <rPh sb="0" eb="9">
      <t>フカヤシトチカイハツコウシャ</t>
    </rPh>
    <phoneticPr fontId="2"/>
  </si>
  <si>
    <t>深谷市地域振興財団</t>
    <rPh sb="0" eb="9">
      <t>フカヤシチイキシンコウザイダン</t>
    </rPh>
    <phoneticPr fontId="2"/>
  </si>
  <si>
    <t>ふかや物産観光株式会社</t>
    <rPh sb="3" eb="5">
      <t>ブッサン</t>
    </rPh>
    <rPh sb="5" eb="7">
      <t>カンコウ</t>
    </rPh>
    <rPh sb="7" eb="11">
      <t>カブシキガイシャ</t>
    </rPh>
    <phoneticPr fontId="2"/>
  </si>
  <si>
    <t>ふかやeパワー株式会社</t>
    <rPh sb="7" eb="11">
      <t>カブシキガイシャ</t>
    </rPh>
    <phoneticPr fontId="2"/>
  </si>
  <si>
    <t>公共施設整備基金</t>
    <rPh sb="0" eb="8">
      <t>コウキョウシセツセイビキキン</t>
    </rPh>
    <phoneticPr fontId="5"/>
  </si>
  <si>
    <t>産業価値創出基金</t>
    <rPh sb="0" eb="8">
      <t>サンギョウカチソウシュツキキン</t>
    </rPh>
    <phoneticPr fontId="5"/>
  </si>
  <si>
    <t>まちづくり振興基金</t>
    <rPh sb="5" eb="9">
      <t>シンコウキキン</t>
    </rPh>
    <phoneticPr fontId="5"/>
  </si>
  <si>
    <t>地域福祉基金</t>
    <rPh sb="0" eb="6">
      <t>チイキフクシキキン</t>
    </rPh>
    <phoneticPr fontId="5"/>
  </si>
  <si>
    <t>教育基金</t>
    <rPh sb="0" eb="4">
      <t>キョウイクキキン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</si>
</sst>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72756</c:v>
                </c:pt>
                <c:pt idx="1">
                  <c:v>62281</c:v>
                </c:pt>
                <c:pt idx="2">
                  <c:v>58940</c:v>
                </c:pt>
                <c:pt idx="3">
                  <c:v>57336</c:v>
                </c:pt>
                <c:pt idx="4">
                  <c:v>69665</c:v>
                </c:pt>
              </c:numCache>
            </c:numRef>
          </c:val>
          <c:smooth val="0"/>
          <c:extLst>
            <c:ext xmlns:c16="http://schemas.microsoft.com/office/drawing/2014/chart" uri="{C3380CC4-5D6E-409C-BE32-E72D297353CC}">
              <c16:uniqueId val="{00000000-EBEC-4CB1-A498-76A7D58A8B5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60117</c:v>
                </c:pt>
                <c:pt idx="1">
                  <c:v>41566</c:v>
                </c:pt>
                <c:pt idx="2">
                  <c:v>43348</c:v>
                </c:pt>
                <c:pt idx="3">
                  <c:v>38614</c:v>
                </c:pt>
                <c:pt idx="4">
                  <c:v>48359</c:v>
                </c:pt>
              </c:numCache>
            </c:numRef>
          </c:val>
          <c:smooth val="0"/>
          <c:extLst>
            <c:ext xmlns:c16="http://schemas.microsoft.com/office/drawing/2014/chart" uri="{C3380CC4-5D6E-409C-BE32-E72D297353CC}">
              <c16:uniqueId val="{00000001-EBEC-4CB1-A498-76A7D58A8B5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9.85</c:v>
                </c:pt>
                <c:pt idx="1">
                  <c:v>18.72</c:v>
                </c:pt>
                <c:pt idx="2">
                  <c:v>11.71</c:v>
                </c:pt>
                <c:pt idx="3">
                  <c:v>10.96</c:v>
                </c:pt>
                <c:pt idx="4">
                  <c:v>11.93</c:v>
                </c:pt>
              </c:numCache>
            </c:numRef>
          </c:val>
          <c:extLst>
            <c:ext xmlns:c16="http://schemas.microsoft.com/office/drawing/2014/chart" uri="{C3380CC4-5D6E-409C-BE32-E72D297353CC}">
              <c16:uniqueId val="{00000000-75A5-478C-8C73-1B370008E76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40.340000000000003</c:v>
                </c:pt>
                <c:pt idx="1">
                  <c:v>41.77</c:v>
                </c:pt>
                <c:pt idx="2">
                  <c:v>50.37</c:v>
                </c:pt>
                <c:pt idx="3">
                  <c:v>51.67</c:v>
                </c:pt>
                <c:pt idx="4">
                  <c:v>50.95</c:v>
                </c:pt>
              </c:numCache>
            </c:numRef>
          </c:val>
          <c:extLst>
            <c:ext xmlns:c16="http://schemas.microsoft.com/office/drawing/2014/chart" uri="{C3380CC4-5D6E-409C-BE32-E72D297353CC}">
              <c16:uniqueId val="{00000001-75A5-478C-8C73-1B370008E76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3.46</c:v>
                </c:pt>
                <c:pt idx="1">
                  <c:v>12.4</c:v>
                </c:pt>
                <c:pt idx="2">
                  <c:v>0.84</c:v>
                </c:pt>
                <c:pt idx="3">
                  <c:v>1.87</c:v>
                </c:pt>
                <c:pt idx="4">
                  <c:v>1.96</c:v>
                </c:pt>
              </c:numCache>
            </c:numRef>
          </c:val>
          <c:smooth val="0"/>
          <c:extLst>
            <c:ext xmlns:c16="http://schemas.microsoft.com/office/drawing/2014/chart" uri="{C3380CC4-5D6E-409C-BE32-E72D297353CC}">
              <c16:uniqueId val="{00000002-75A5-478C-8C73-1B370008E76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0.09</c:v>
                </c:pt>
                <c:pt idx="2">
                  <c:v>#N/A</c:v>
                </c:pt>
                <c:pt idx="3">
                  <c:v>0.01</c:v>
                </c:pt>
                <c:pt idx="4">
                  <c:v>#N/A</c:v>
                </c:pt>
                <c:pt idx="5">
                  <c:v>0.27</c:v>
                </c:pt>
                <c:pt idx="6">
                  <c:v>#N/A</c:v>
                </c:pt>
                <c:pt idx="7">
                  <c:v>0.05</c:v>
                </c:pt>
                <c:pt idx="8">
                  <c:v>0</c:v>
                </c:pt>
                <c:pt idx="9">
                  <c:v>0</c:v>
                </c:pt>
              </c:numCache>
            </c:numRef>
          </c:val>
          <c:extLst>
            <c:ext xmlns:c16="http://schemas.microsoft.com/office/drawing/2014/chart" uri="{C3380CC4-5D6E-409C-BE32-E72D297353CC}">
              <c16:uniqueId val="{00000000-EC5B-401B-B3ED-942D3AFB0F4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C5B-401B-B3ED-942D3AFB0F4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C5B-401B-B3ED-942D3AFB0F4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C5B-401B-B3ED-942D3AFB0F42}"/>
            </c:ext>
          </c:extLst>
        </c:ser>
        <c:ser>
          <c:idx val="4"/>
          <c:order val="4"/>
          <c:tx>
            <c:strRef>
              <c:f>データシート!$A$31</c:f>
              <c:strCache>
                <c:ptCount val="1"/>
                <c:pt idx="0">
                  <c:v>国済寺土地区画整理事業特別会計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0.33</c:v>
                </c:pt>
                <c:pt idx="2">
                  <c:v>#N/A</c:v>
                </c:pt>
                <c:pt idx="3">
                  <c:v>0.11</c:v>
                </c:pt>
                <c:pt idx="4">
                  <c:v>#N/A</c:v>
                </c:pt>
                <c:pt idx="5">
                  <c:v>0.01</c:v>
                </c:pt>
                <c:pt idx="6">
                  <c:v>#N/A</c:v>
                </c:pt>
                <c:pt idx="7">
                  <c:v>0.04</c:v>
                </c:pt>
                <c:pt idx="8">
                  <c:v>#N/A</c:v>
                </c:pt>
                <c:pt idx="9">
                  <c:v>0.02</c:v>
                </c:pt>
              </c:numCache>
            </c:numRef>
          </c:val>
          <c:extLst>
            <c:ext xmlns:c16="http://schemas.microsoft.com/office/drawing/2014/chart" uri="{C3380CC4-5D6E-409C-BE32-E72D297353CC}">
              <c16:uniqueId val="{00000004-EC5B-401B-B3ED-942D3AFB0F42}"/>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0.03</c:v>
                </c:pt>
                <c:pt idx="2">
                  <c:v>#N/A</c:v>
                </c:pt>
                <c:pt idx="3">
                  <c:v>0.1</c:v>
                </c:pt>
                <c:pt idx="4">
                  <c:v>#N/A</c:v>
                </c:pt>
                <c:pt idx="5">
                  <c:v>0.08</c:v>
                </c:pt>
                <c:pt idx="6">
                  <c:v>#N/A</c:v>
                </c:pt>
                <c:pt idx="7">
                  <c:v>0.03</c:v>
                </c:pt>
                <c:pt idx="8">
                  <c:v>#N/A</c:v>
                </c:pt>
                <c:pt idx="9">
                  <c:v>0.15</c:v>
                </c:pt>
              </c:numCache>
            </c:numRef>
          </c:val>
          <c:extLst>
            <c:ext xmlns:c16="http://schemas.microsoft.com/office/drawing/2014/chart" uri="{C3380CC4-5D6E-409C-BE32-E72D297353CC}">
              <c16:uniqueId val="{00000005-EC5B-401B-B3ED-942D3AFB0F42}"/>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1.31</c:v>
                </c:pt>
                <c:pt idx="2">
                  <c:v>#N/A</c:v>
                </c:pt>
                <c:pt idx="3">
                  <c:v>2.4300000000000002</c:v>
                </c:pt>
                <c:pt idx="4">
                  <c:v>#N/A</c:v>
                </c:pt>
                <c:pt idx="5">
                  <c:v>1.44</c:v>
                </c:pt>
                <c:pt idx="6">
                  <c:v>#N/A</c:v>
                </c:pt>
                <c:pt idx="7">
                  <c:v>1.0900000000000001</c:v>
                </c:pt>
                <c:pt idx="8">
                  <c:v>#N/A</c:v>
                </c:pt>
                <c:pt idx="9">
                  <c:v>1.29</c:v>
                </c:pt>
              </c:numCache>
            </c:numRef>
          </c:val>
          <c:extLst>
            <c:ext xmlns:c16="http://schemas.microsoft.com/office/drawing/2014/chart" uri="{C3380CC4-5D6E-409C-BE32-E72D297353CC}">
              <c16:uniqueId val="{00000006-EC5B-401B-B3ED-942D3AFB0F42}"/>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5.32</c:v>
                </c:pt>
                <c:pt idx="2">
                  <c:v>#N/A</c:v>
                </c:pt>
                <c:pt idx="3">
                  <c:v>4.41</c:v>
                </c:pt>
                <c:pt idx="4">
                  <c:v>#N/A</c:v>
                </c:pt>
                <c:pt idx="5">
                  <c:v>4.12</c:v>
                </c:pt>
                <c:pt idx="6">
                  <c:v>#N/A</c:v>
                </c:pt>
                <c:pt idx="7">
                  <c:v>3.85</c:v>
                </c:pt>
                <c:pt idx="8">
                  <c:v>#N/A</c:v>
                </c:pt>
                <c:pt idx="9">
                  <c:v>3.44</c:v>
                </c:pt>
              </c:numCache>
            </c:numRef>
          </c:val>
          <c:extLst>
            <c:ext xmlns:c16="http://schemas.microsoft.com/office/drawing/2014/chart" uri="{C3380CC4-5D6E-409C-BE32-E72D297353CC}">
              <c16:uniqueId val="{00000007-EC5B-401B-B3ED-942D3AFB0F42}"/>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6.8</c:v>
                </c:pt>
                <c:pt idx="2">
                  <c:v>#N/A</c:v>
                </c:pt>
                <c:pt idx="3">
                  <c:v>6.52</c:v>
                </c:pt>
                <c:pt idx="4">
                  <c:v>#N/A</c:v>
                </c:pt>
                <c:pt idx="5">
                  <c:v>3.63</c:v>
                </c:pt>
                <c:pt idx="6">
                  <c:v>#N/A</c:v>
                </c:pt>
                <c:pt idx="7">
                  <c:v>3.86</c:v>
                </c:pt>
                <c:pt idx="8">
                  <c:v>#N/A</c:v>
                </c:pt>
                <c:pt idx="9">
                  <c:v>3.92</c:v>
                </c:pt>
              </c:numCache>
            </c:numRef>
          </c:val>
          <c:extLst>
            <c:ext xmlns:c16="http://schemas.microsoft.com/office/drawing/2014/chart" uri="{C3380CC4-5D6E-409C-BE32-E72D297353CC}">
              <c16:uniqueId val="{00000008-EC5B-401B-B3ED-942D3AFB0F4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10.39</c:v>
                </c:pt>
                <c:pt idx="2">
                  <c:v>#N/A</c:v>
                </c:pt>
                <c:pt idx="3">
                  <c:v>19.52</c:v>
                </c:pt>
                <c:pt idx="4">
                  <c:v>#N/A</c:v>
                </c:pt>
                <c:pt idx="5">
                  <c:v>12.36</c:v>
                </c:pt>
                <c:pt idx="6">
                  <c:v>#N/A</c:v>
                </c:pt>
                <c:pt idx="7">
                  <c:v>11.42</c:v>
                </c:pt>
                <c:pt idx="8">
                  <c:v>#N/A</c:v>
                </c:pt>
                <c:pt idx="9">
                  <c:v>12.11</c:v>
                </c:pt>
              </c:numCache>
            </c:numRef>
          </c:val>
          <c:extLst>
            <c:ext xmlns:c16="http://schemas.microsoft.com/office/drawing/2014/chart" uri="{C3380CC4-5D6E-409C-BE32-E72D297353CC}">
              <c16:uniqueId val="{00000009-EC5B-401B-B3ED-942D3AFB0F4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4117</c:v>
                </c:pt>
                <c:pt idx="5">
                  <c:v>4286</c:v>
                </c:pt>
                <c:pt idx="8">
                  <c:v>4370</c:v>
                </c:pt>
                <c:pt idx="11">
                  <c:v>4406</c:v>
                </c:pt>
                <c:pt idx="14">
                  <c:v>4411</c:v>
                </c:pt>
              </c:numCache>
            </c:numRef>
          </c:val>
          <c:extLst>
            <c:ext xmlns:c16="http://schemas.microsoft.com/office/drawing/2014/chart" uri="{C3380CC4-5D6E-409C-BE32-E72D297353CC}">
              <c16:uniqueId val="{00000000-674D-4DB1-8BF1-3821A61ECAB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74D-4DB1-8BF1-3821A61ECAB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674D-4DB1-8BF1-3821A61ECAB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74D-4DB1-8BF1-3821A61ECAB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700</c:v>
                </c:pt>
                <c:pt idx="3">
                  <c:v>558</c:v>
                </c:pt>
                <c:pt idx="6">
                  <c:v>514</c:v>
                </c:pt>
                <c:pt idx="9">
                  <c:v>545</c:v>
                </c:pt>
                <c:pt idx="12">
                  <c:v>568</c:v>
                </c:pt>
              </c:numCache>
            </c:numRef>
          </c:val>
          <c:extLst>
            <c:ext xmlns:c16="http://schemas.microsoft.com/office/drawing/2014/chart" uri="{C3380CC4-5D6E-409C-BE32-E72D297353CC}">
              <c16:uniqueId val="{00000004-674D-4DB1-8BF1-3821A61ECAB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74D-4DB1-8BF1-3821A61ECAB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74D-4DB1-8BF1-3821A61ECAB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2941</c:v>
                </c:pt>
                <c:pt idx="3">
                  <c:v>3094</c:v>
                </c:pt>
                <c:pt idx="6">
                  <c:v>3322</c:v>
                </c:pt>
                <c:pt idx="9">
                  <c:v>3436</c:v>
                </c:pt>
                <c:pt idx="12">
                  <c:v>3488</c:v>
                </c:pt>
              </c:numCache>
            </c:numRef>
          </c:val>
          <c:extLst>
            <c:ext xmlns:c16="http://schemas.microsoft.com/office/drawing/2014/chart" uri="{C3380CC4-5D6E-409C-BE32-E72D297353CC}">
              <c16:uniqueId val="{00000007-674D-4DB1-8BF1-3821A61ECAB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-476</c:v>
                </c:pt>
                <c:pt idx="2">
                  <c:v>#N/A</c:v>
                </c:pt>
                <c:pt idx="3">
                  <c:v>#N/A</c:v>
                </c:pt>
                <c:pt idx="4">
                  <c:v>-634</c:v>
                </c:pt>
                <c:pt idx="5">
                  <c:v>#N/A</c:v>
                </c:pt>
                <c:pt idx="6">
                  <c:v>#N/A</c:v>
                </c:pt>
                <c:pt idx="7">
                  <c:v>-534</c:v>
                </c:pt>
                <c:pt idx="8">
                  <c:v>#N/A</c:v>
                </c:pt>
                <c:pt idx="9">
                  <c:v>#N/A</c:v>
                </c:pt>
                <c:pt idx="10">
                  <c:v>-425</c:v>
                </c:pt>
                <c:pt idx="11">
                  <c:v>#N/A</c:v>
                </c:pt>
                <c:pt idx="12">
                  <c:v>#N/A</c:v>
                </c:pt>
                <c:pt idx="13">
                  <c:v>-355</c:v>
                </c:pt>
                <c:pt idx="14">
                  <c:v>#N/A</c:v>
                </c:pt>
              </c:numCache>
            </c:numRef>
          </c:val>
          <c:smooth val="0"/>
          <c:extLst>
            <c:ext xmlns:c16="http://schemas.microsoft.com/office/drawing/2014/chart" uri="{C3380CC4-5D6E-409C-BE32-E72D297353CC}">
              <c16:uniqueId val="{00000008-674D-4DB1-8BF1-3821A61ECAB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56383</c:v>
                </c:pt>
                <c:pt idx="5">
                  <c:v>56948</c:v>
                </c:pt>
                <c:pt idx="8">
                  <c:v>55431</c:v>
                </c:pt>
                <c:pt idx="11">
                  <c:v>52704</c:v>
                </c:pt>
                <c:pt idx="14">
                  <c:v>50114</c:v>
                </c:pt>
              </c:numCache>
            </c:numRef>
          </c:val>
          <c:extLst>
            <c:ext xmlns:c16="http://schemas.microsoft.com/office/drawing/2014/chart" uri="{C3380CC4-5D6E-409C-BE32-E72D297353CC}">
              <c16:uniqueId val="{00000000-CEB9-4365-950B-72B5E5753C5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4289</c:v>
                </c:pt>
                <c:pt idx="5">
                  <c:v>4052</c:v>
                </c:pt>
                <c:pt idx="8">
                  <c:v>4349</c:v>
                </c:pt>
                <c:pt idx="11">
                  <c:v>4822</c:v>
                </c:pt>
                <c:pt idx="14">
                  <c:v>5438</c:v>
                </c:pt>
              </c:numCache>
            </c:numRef>
          </c:val>
          <c:extLst>
            <c:ext xmlns:c16="http://schemas.microsoft.com/office/drawing/2014/chart" uri="{C3380CC4-5D6E-409C-BE32-E72D297353CC}">
              <c16:uniqueId val="{00000001-CEB9-4365-950B-72B5E5753C5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22376</c:v>
                </c:pt>
                <c:pt idx="5">
                  <c:v>23290</c:v>
                </c:pt>
                <c:pt idx="8">
                  <c:v>27359</c:v>
                </c:pt>
                <c:pt idx="11">
                  <c:v>29348</c:v>
                </c:pt>
                <c:pt idx="14">
                  <c:v>30383</c:v>
                </c:pt>
              </c:numCache>
            </c:numRef>
          </c:val>
          <c:extLst>
            <c:ext xmlns:c16="http://schemas.microsoft.com/office/drawing/2014/chart" uri="{C3380CC4-5D6E-409C-BE32-E72D297353CC}">
              <c16:uniqueId val="{00000002-CEB9-4365-950B-72B5E5753C5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EB9-4365-950B-72B5E5753C5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EB9-4365-950B-72B5E5753C5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c:v>
                </c:pt>
                <c:pt idx="3">
                  <c:v>0</c:v>
                </c:pt>
                <c:pt idx="6">
                  <c:v>0</c:v>
                </c:pt>
                <c:pt idx="9">
                  <c:v>5</c:v>
                </c:pt>
                <c:pt idx="12">
                  <c:v>0</c:v>
                </c:pt>
              </c:numCache>
            </c:numRef>
          </c:val>
          <c:extLst>
            <c:ext xmlns:c16="http://schemas.microsoft.com/office/drawing/2014/chart" uri="{C3380CC4-5D6E-409C-BE32-E72D297353CC}">
              <c16:uniqueId val="{00000005-CEB9-4365-950B-72B5E5753C5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11949</c:v>
                </c:pt>
                <c:pt idx="3">
                  <c:v>11628</c:v>
                </c:pt>
                <c:pt idx="6">
                  <c:v>11690</c:v>
                </c:pt>
                <c:pt idx="9">
                  <c:v>11666</c:v>
                </c:pt>
                <c:pt idx="12">
                  <c:v>11792</c:v>
                </c:pt>
              </c:numCache>
            </c:numRef>
          </c:val>
          <c:extLst>
            <c:ext xmlns:c16="http://schemas.microsoft.com/office/drawing/2014/chart" uri="{C3380CC4-5D6E-409C-BE32-E72D297353CC}">
              <c16:uniqueId val="{00000006-CEB9-4365-950B-72B5E5753C5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375</c:v>
                </c:pt>
                <c:pt idx="3">
                  <c:v>323</c:v>
                </c:pt>
                <c:pt idx="6">
                  <c:v>272</c:v>
                </c:pt>
                <c:pt idx="9">
                  <c:v>220</c:v>
                </c:pt>
                <c:pt idx="12">
                  <c:v>168</c:v>
                </c:pt>
              </c:numCache>
            </c:numRef>
          </c:val>
          <c:extLst>
            <c:ext xmlns:c16="http://schemas.microsoft.com/office/drawing/2014/chart" uri="{C3380CC4-5D6E-409C-BE32-E72D297353CC}">
              <c16:uniqueId val="{00000007-CEB9-4365-950B-72B5E5753C5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9070</c:v>
                </c:pt>
                <c:pt idx="3">
                  <c:v>8328</c:v>
                </c:pt>
                <c:pt idx="6">
                  <c:v>6831</c:v>
                </c:pt>
                <c:pt idx="9">
                  <c:v>5944</c:v>
                </c:pt>
                <c:pt idx="12">
                  <c:v>5346</c:v>
                </c:pt>
              </c:numCache>
            </c:numRef>
          </c:val>
          <c:extLst>
            <c:ext xmlns:c16="http://schemas.microsoft.com/office/drawing/2014/chart" uri="{C3380CC4-5D6E-409C-BE32-E72D297353CC}">
              <c16:uniqueId val="{00000008-CEB9-4365-950B-72B5E5753C5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1473</c:v>
                </c:pt>
                <c:pt idx="3">
                  <c:v>1462</c:v>
                </c:pt>
                <c:pt idx="6">
                  <c:v>1453</c:v>
                </c:pt>
                <c:pt idx="9">
                  <c:v>1450</c:v>
                </c:pt>
                <c:pt idx="12">
                  <c:v>1449</c:v>
                </c:pt>
              </c:numCache>
            </c:numRef>
          </c:val>
          <c:extLst>
            <c:ext xmlns:c16="http://schemas.microsoft.com/office/drawing/2014/chart" uri="{C3380CC4-5D6E-409C-BE32-E72D297353CC}">
              <c16:uniqueId val="{00000009-CEB9-4365-950B-72B5E5753C5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46946</c:v>
                </c:pt>
                <c:pt idx="3">
                  <c:v>47583</c:v>
                </c:pt>
                <c:pt idx="6">
                  <c:v>46511</c:v>
                </c:pt>
                <c:pt idx="9">
                  <c:v>46034</c:v>
                </c:pt>
                <c:pt idx="12">
                  <c:v>44990</c:v>
                </c:pt>
              </c:numCache>
            </c:numRef>
          </c:val>
          <c:extLst>
            <c:ext xmlns:c16="http://schemas.microsoft.com/office/drawing/2014/chart" uri="{C3380CC4-5D6E-409C-BE32-E72D297353CC}">
              <c16:uniqueId val="{0000000A-CEB9-4365-950B-72B5E5753C57}"/>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EB9-4365-950B-72B5E5753C57}"/>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15864</c:v>
                </c:pt>
                <c:pt idx="1">
                  <c:v>16627</c:v>
                </c:pt>
                <c:pt idx="2">
                  <c:v>16829</c:v>
                </c:pt>
              </c:numCache>
            </c:numRef>
          </c:val>
          <c:extLst>
            <c:ext xmlns:c16="http://schemas.microsoft.com/office/drawing/2014/chart" uri="{C3380CC4-5D6E-409C-BE32-E72D297353CC}">
              <c16:uniqueId val="{00000000-91D6-4630-A7F6-748BF2EC604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1689</c:v>
                </c:pt>
                <c:pt idx="1">
                  <c:v>1693</c:v>
                </c:pt>
                <c:pt idx="2">
                  <c:v>1694</c:v>
                </c:pt>
              </c:numCache>
            </c:numRef>
          </c:val>
          <c:extLst>
            <c:ext xmlns:c16="http://schemas.microsoft.com/office/drawing/2014/chart" uri="{C3380CC4-5D6E-409C-BE32-E72D297353CC}">
              <c16:uniqueId val="{00000001-91D6-4630-A7F6-748BF2EC604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10096</c:v>
                </c:pt>
                <c:pt idx="1">
                  <c:v>11201</c:v>
                </c:pt>
                <c:pt idx="2">
                  <c:v>12049</c:v>
                </c:pt>
              </c:numCache>
            </c:numRef>
          </c:val>
          <c:extLst>
            <c:ext xmlns:c16="http://schemas.microsoft.com/office/drawing/2014/chart" uri="{C3380CC4-5D6E-409C-BE32-E72D297353CC}">
              <c16:uniqueId val="{00000002-91D6-4630-A7F6-748BF2EC604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埼玉県深谷市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実質公債費比率はマイナス数値が継続しており、令和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　元利償還金等を算入公債費等が上回っていることから生じており、本市においては合併特例債等の交付税措置率の高い地方債の活用と、臨時財政対策債の発行抑制による元利償還金の抑制によるものである。</a:t>
          </a:r>
        </a:p>
        <a:p>
          <a:r>
            <a:rPr kumimoji="1" lang="ja-JP" altLang="en-US" sz="1400">
              <a:latin typeface="ＭＳ ゴシック" pitchFamily="49" charset="-128"/>
              <a:ea typeface="ＭＳ ゴシック" pitchFamily="49" charset="-128"/>
            </a:rPr>
            <a:t>　合併特例債については令和</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年度に活用終了するが、引き続き、借入を行う場合は交付税措置率の高い起債を中心に活用し、良好な水準を維持していく。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満期一括償還に係る積立なし。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埼玉県深谷市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のうち、増加要因となる地方債現在高については、起債額を償還額が上回ったことから、前年度比減少となった。公営企業債等繰入見込額については減少傾向にあり、公営企業における経営の健全化がうかがえる。</a:t>
          </a:r>
        </a:p>
        <a:p>
          <a:r>
            <a:rPr kumimoji="1" lang="ja-JP" altLang="en-US" sz="1400">
              <a:latin typeface="ＭＳ ゴシック" pitchFamily="49" charset="-128"/>
              <a:ea typeface="ＭＳ ゴシック" pitchFamily="49" charset="-128"/>
            </a:rPr>
            <a:t>　減少要因となる充当可能財源については、財政見通しに留意した予算編成と、効率的・効果的な事業執行による充当可能基金が増加しているが、過去の起債に係る交付税算入期間の終了に伴い、基準財政需要額算入見込額は減少している。</a:t>
          </a:r>
        </a:p>
        <a:p>
          <a:r>
            <a:rPr kumimoji="1" lang="ja-JP" altLang="en-US" sz="1400">
              <a:latin typeface="ＭＳ ゴシック" pitchFamily="49" charset="-128"/>
              <a:ea typeface="ＭＳ ゴシック" pitchFamily="49" charset="-128"/>
            </a:rPr>
            <a:t>　差引で将来負担比率としてはマイナス数値となり、将来負担なしと判定されている。しかしながら、今後も大規模な普通建設事業が控えていることから、地方債の発行抑制や、コスト削減による充当可能基金の確保を通じ、健全な財政状態の維持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埼玉県深谷市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決算剰余金などの財政調整基金への積立（約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1,887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百万円）、決算剰余金などの公共施設整備基金への積立（約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百万円）、ふるさと納税寄附金などの産業価値創出基金への積立（約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738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百万円）などにより、基金全体としては約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1,051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効率的・効果的な予算執行による歳出抑制や交付税の増など、近年の状況により短期的には現在の基金規模を維持できるものの、これまでの大規模事業に係る地方債の償還開始による公債費の増、近年トレンドとなっている人件費や扶助費の増、予定されている大規模事業の実施による財政出動などの要因から、中長期的には減少となる見込みである。今後も引き続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DX</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推進による人件費の抑制や歳入確保策の推進などを通じ、持続可能な財政運営に努める。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公共施設整備基金：公共施設の整備に要する経費の財源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産業価値創出基金：産業の特性を活かし、付加価値を創出する事業の財源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まちづくり振興基金：市民の連帯の強化及び地域振興を図る事業の財源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公共施設整備基金：小・中学校施設整備維持事業や深丘園運営事業などの事業に約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百万円を取り崩したが、決算剰余金などを積み立てたため、約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産業価値創出基金：使途にあたる事業に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百万円を取り崩したが、ふるさと納税寄附金として多額の寄附があったことなどの理由により、約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738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百万円の積立を行ったため、増加した。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まちづくり振興基金：ふるさと納税寄附金など約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百万円を積み立てたが、使途にあたる事業に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百万円を取り崩したため、減少した。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については、公共施設適正配置の進捗や、各公共施設の更新時期の到来による大規模改修による取崩額の増加が見込まれるため、基金残高を注視しつつ有効活用を図る。まちづくり振興基金については、一部ふるさと納税寄附金を積み立てているが、用途が渋沢栄一の顕彰等に係る事業に限られているため、具体的な活用方法について検討を行い、有効活用を図る。産業価値創出基金をはじめとしたその他の特定目的基金についても、各基金の目的を踏まえ、適切に管理、活用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効率的・効果的な予算執行による歳出抑制による決算剰余金の積立や、普通交付税の再算定に伴う追加交付のような増加要因があった一方で、大規模事業の進捗による市費負担の増や人件費・扶助費の増などの減少要因があったことで増加は抑制さ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過去の災害対応時における財政出動の教訓から、最低でも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億円程度の基金残高を維持することとしている。令和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時点では余裕があるように見えるものの、今後予定されている大規模な普通建設事業などの状況を考慮すると、中長期的には減少していく見込であるため、今後も中長期的な財政見通しを踏まえた予算編成やコスト削減を通じ、適正な基金規模の維持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基金運用利子の積立を行ったことで、約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普通建設事業の実施にともない、地方債残高が令和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年ごろにピークを迎える見込みとなっている。一般会計としては令和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年度から公債費が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憶を超えており、今後も継続する見込みであることから、当該基金についても活用を検討し、公債費負担の抑制に努める。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埼玉県深谷市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140,809
136,627
138.37
67,133,884
62,474,678
3,940,229
33,029,565
44,989,939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類似団体平均を大きく上回っているが、県内平均を</a:t>
          </a:r>
          <a:r>
            <a:rPr kumimoji="1" lang="en-US" altLang="ja-JP" sz="1300">
              <a:latin typeface="ＭＳ Ｐゴシック" panose="020B0600070205080204" pitchFamily="50" charset="-128"/>
              <a:ea typeface="ＭＳ Ｐゴシック" panose="020B0600070205080204" pitchFamily="50" charset="-128"/>
            </a:rPr>
            <a:t>0.02</a:t>
          </a:r>
          <a:r>
            <a:rPr kumimoji="1" lang="ja-JP" altLang="en-US" sz="1300">
              <a:latin typeface="ＭＳ Ｐゴシック" panose="020B0600070205080204" pitchFamily="50" charset="-128"/>
              <a:ea typeface="ＭＳ Ｐゴシック" panose="020B0600070205080204" pitchFamily="50" charset="-128"/>
            </a:rPr>
            <a:t>ポイント下回っている。本市は合併特例債を中心とした交付税措置において有利な地方債を積極的に活用しており、これが基準財政需要額を押し上げていることにより、本指標が比較的低水準となる傾向にある。</a:t>
          </a:r>
        </a:p>
        <a:p>
          <a:r>
            <a:rPr kumimoji="1" lang="ja-JP" altLang="en-US" sz="1300">
              <a:latin typeface="ＭＳ Ｐゴシック" panose="020B0600070205080204" pitchFamily="50" charset="-128"/>
              <a:ea typeface="ＭＳ Ｐゴシック" panose="020B0600070205080204" pitchFamily="50" charset="-128"/>
            </a:rPr>
            <a:t>　口座振替の促進等を通じた滞納対策により、市税収入を増加させ、指標の改善をはかる。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61685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61100"/>
          <a:ext cx="0" cy="1344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37</xdr:row>
      <xdr:rowOff>89807</xdr:rowOff>
    </xdr:from>
    <xdr:to>
      <xdr:col>23</xdr:col>
      <xdr:colOff>133350</xdr:colOff>
      <xdr:row>37</xdr:row>
      <xdr:rowOff>89807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64334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151692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0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8165</xdr:rowOff>
    </xdr:from>
    <xdr:to>
      <xdr:col>23</xdr:col>
      <xdr:colOff>184150</xdr:colOff>
      <xdr:row>41</xdr:row>
      <xdr:rowOff>109765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37</xdr:row>
      <xdr:rowOff>20864</xdr:rowOff>
    </xdr:from>
    <xdr:to>
      <xdr:col>19</xdr:col>
      <xdr:colOff>133350</xdr:colOff>
      <xdr:row>37</xdr:row>
      <xdr:rowOff>89807</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6364514"/>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8165</xdr:rowOff>
    </xdr:from>
    <xdr:to>
      <xdr:col>19</xdr:col>
      <xdr:colOff>184150</xdr:colOff>
      <xdr:row>41</xdr:row>
      <xdr:rowOff>109765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94542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12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36</xdr:row>
      <xdr:rowOff>123372</xdr:rowOff>
    </xdr:from>
    <xdr:to>
      <xdr:col>15</xdr:col>
      <xdr:colOff>82550</xdr:colOff>
      <xdr:row>37</xdr:row>
      <xdr:rowOff>20864</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295572"/>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8165</xdr:rowOff>
    </xdr:from>
    <xdr:to>
      <xdr:col>15</xdr:col>
      <xdr:colOff>133350</xdr:colOff>
      <xdr:row>41</xdr:row>
      <xdr:rowOff>109765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94542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36</xdr:row>
      <xdr:rowOff>54428</xdr:rowOff>
    </xdr:from>
    <xdr:to>
      <xdr:col>11</xdr:col>
      <xdr:colOff>31750</xdr:colOff>
      <xdr:row>36</xdr:row>
      <xdr:rowOff>123372</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2266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145143</xdr:rowOff>
    </xdr:from>
    <xdr:to>
      <xdr:col>11</xdr:col>
      <xdr:colOff>82550</xdr:colOff>
      <xdr:row>41</xdr:row>
      <xdr:rowOff>75293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60070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108857</xdr:rowOff>
    </xdr:from>
    <xdr:to>
      <xdr:col>7</xdr:col>
      <xdr:colOff>31750</xdr:colOff>
      <xdr:row>39</xdr:row>
      <xdr:rowOff>39007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23784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37</xdr:row>
      <xdr:rowOff>39007</xdr:rowOff>
    </xdr:from>
    <xdr:to>
      <xdr:col>23</xdr:col>
      <xdr:colOff>184150</xdr:colOff>
      <xdr:row>37</xdr:row>
      <xdr:rowOff>140607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36</xdr:row>
      <xdr:rowOff>55534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22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37</xdr:row>
      <xdr:rowOff>39007</xdr:rowOff>
    </xdr:from>
    <xdr:to>
      <xdr:col>19</xdr:col>
      <xdr:colOff>184150</xdr:colOff>
      <xdr:row>37</xdr:row>
      <xdr:rowOff>140607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35</xdr:row>
      <xdr:rowOff>150784</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151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36</xdr:row>
      <xdr:rowOff>141514</xdr:rowOff>
    </xdr:from>
    <xdr:to>
      <xdr:col>15</xdr:col>
      <xdr:colOff>133350</xdr:colOff>
      <xdr:row>37</xdr:row>
      <xdr:rowOff>71664</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35</xdr:row>
      <xdr:rowOff>81841</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36</xdr:row>
      <xdr:rowOff>72572</xdr:rowOff>
    </xdr:from>
    <xdr:to>
      <xdr:col>11</xdr:col>
      <xdr:colOff>82550</xdr:colOff>
      <xdr:row>37</xdr:row>
      <xdr:rowOff>2722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24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12899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01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3628</xdr:rowOff>
    </xdr:from>
    <xdr:to>
      <xdr:col>7</xdr:col>
      <xdr:colOff>31750</xdr:colOff>
      <xdr:row>36</xdr:row>
      <xdr:rowOff>105228</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17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34</xdr:row>
      <xdr:rowOff>115405</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594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ポイントの上昇（悪化）となっており、</a:t>
          </a:r>
          <a:r>
            <a:rPr kumimoji="1" lang="en-US" altLang="ja-JP" sz="1300">
              <a:latin typeface="ＭＳ Ｐゴシック" panose="020B0600070205080204" pitchFamily="50" charset="-128"/>
              <a:ea typeface="ＭＳ Ｐゴシック" panose="020B0600070205080204" pitchFamily="50" charset="-128"/>
            </a:rPr>
            <a:t>90%</a:t>
          </a:r>
          <a:r>
            <a:rPr kumimoji="1" lang="ja-JP" altLang="en-US" sz="1300">
              <a:latin typeface="ＭＳ Ｐゴシック" panose="020B0600070205080204" pitchFamily="50" charset="-128"/>
              <a:ea typeface="ＭＳ Ｐゴシック" panose="020B0600070205080204" pitchFamily="50" charset="-128"/>
            </a:rPr>
            <a:t>に到達した。歳入は、定額減税に対応した地方特例交付金の増や再算定の影響に伴う普通交付税の増により、約</a:t>
          </a:r>
          <a:r>
            <a:rPr kumimoji="1" lang="en-US" altLang="ja-JP" sz="1300">
              <a:latin typeface="ＭＳ Ｐゴシック" panose="020B0600070205080204" pitchFamily="50" charset="-128"/>
              <a:ea typeface="ＭＳ Ｐゴシック" panose="020B0600070205080204" pitchFamily="50" charset="-128"/>
            </a:rPr>
            <a:t>9</a:t>
          </a:r>
          <a:r>
            <a:rPr kumimoji="1" lang="ja-JP" altLang="en-US" sz="1300">
              <a:latin typeface="ＭＳ Ｐゴシック" panose="020B0600070205080204" pitchFamily="50" charset="-128"/>
              <a:ea typeface="ＭＳ Ｐゴシック" panose="020B0600070205080204" pitchFamily="50" charset="-128"/>
            </a:rPr>
            <a:t>億円の増となったが、一方で歳出において、人事院勧告による職員人件費の増や会計年度任用職員への勤勉手当支給開始により、経常的経費が前年度比約</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億円の増となり、歳入の増と比較し、歳出の増が大きくなったことによる。</a:t>
          </a:r>
        </a:p>
        <a:p>
          <a:r>
            <a:rPr kumimoji="1" lang="ja-JP" altLang="en-US" sz="1300">
              <a:latin typeface="ＭＳ Ｐゴシック" panose="020B0600070205080204" pitchFamily="50" charset="-128"/>
              <a:ea typeface="ＭＳ Ｐゴシック" panose="020B0600070205080204" pitchFamily="50" charset="-128"/>
            </a:rPr>
            <a:t>　類似団体内では良好な水準ではあるものの、経年では悪化傾向にあることから、公債費の抑制やＩＣＴの活用により経常経費の節減に努める。</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62</xdr:row>
      <xdr:rowOff>140970</xdr:rowOff>
    </xdr:from>
    <xdr:to>
      <xdr:col>23</xdr:col>
      <xdr:colOff>133350</xdr:colOff>
      <xdr:row>67</xdr:row>
      <xdr:rowOff>15663</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770870"/>
          <a:ext cx="0" cy="7319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159190</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15663</xdr:rowOff>
    </xdr:from>
    <xdr:to>
      <xdr:col>24</xdr:col>
      <xdr:colOff>12700</xdr:colOff>
      <xdr:row>67</xdr:row>
      <xdr:rowOff>15663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55897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10514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62</xdr:row>
      <xdr:rowOff>140970</xdr:rowOff>
    </xdr:from>
    <xdr:to>
      <xdr:col>24</xdr:col>
      <xdr:colOff>12700</xdr:colOff>
      <xdr:row>62</xdr:row>
      <xdr:rowOff>140970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770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157056</xdr:rowOff>
    </xdr:from>
    <xdr:to>
      <xdr:col>23</xdr:col>
      <xdr:colOff>133350</xdr:colOff>
      <xdr:row>63</xdr:row>
      <xdr:rowOff>114300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0786956"/>
          <a:ext cx="8382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97383</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1070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125306</xdr:rowOff>
    </xdr:from>
    <xdr:to>
      <xdr:col>23</xdr:col>
      <xdr:colOff>184150</xdr:colOff>
      <xdr:row>65</xdr:row>
      <xdr:rowOff>55456</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09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167640</xdr:rowOff>
    </xdr:from>
    <xdr:to>
      <xdr:col>19</xdr:col>
      <xdr:colOff>133350</xdr:colOff>
      <xdr:row>62</xdr:row>
      <xdr:rowOff>157056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626090"/>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85090</xdr:rowOff>
    </xdr:from>
    <xdr:to>
      <xdr:col>19</xdr:col>
      <xdr:colOff>184150</xdr:colOff>
      <xdr:row>65</xdr:row>
      <xdr:rowOff>15240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05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17</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14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76200</xdr:rowOff>
    </xdr:from>
    <xdr:to>
      <xdr:col>15</xdr:col>
      <xdr:colOff>82550</xdr:colOff>
      <xdr:row>61</xdr:row>
      <xdr:rowOff>167640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019175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36830</xdr:rowOff>
    </xdr:from>
    <xdr:to>
      <xdr:col>15</xdr:col>
      <xdr:colOff>133350</xdr:colOff>
      <xdr:row>64</xdr:row>
      <xdr:rowOff>138430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123207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76200</xdr:rowOff>
    </xdr:from>
    <xdr:to>
      <xdr:col>11</xdr:col>
      <xdr:colOff>31750</xdr:colOff>
      <xdr:row>60</xdr:row>
      <xdr:rowOff>154094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191750"/>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25823</xdr:rowOff>
    </xdr:from>
    <xdr:to>
      <xdr:col>11</xdr:col>
      <xdr:colOff>82550</xdr:colOff>
      <xdr:row>62</xdr:row>
      <xdr:rowOff>127423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112200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4656</xdr:rowOff>
    </xdr:from>
    <xdr:to>
      <xdr:col>7</xdr:col>
      <xdr:colOff>31750</xdr:colOff>
      <xdr:row>64</xdr:row>
      <xdr:rowOff>106256</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9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91033</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63500</xdr:rowOff>
    </xdr:from>
    <xdr:to>
      <xdr:col>23</xdr:col>
      <xdr:colOff>184150</xdr:colOff>
      <xdr:row>63</xdr:row>
      <xdr:rowOff>165100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80027</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106256</xdr:rowOff>
    </xdr:from>
    <xdr:to>
      <xdr:col>19</xdr:col>
      <xdr:colOff>184150</xdr:colOff>
      <xdr:row>63</xdr:row>
      <xdr:rowOff>36406</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46583</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116840</xdr:rowOff>
    </xdr:from>
    <xdr:to>
      <xdr:col>15</xdr:col>
      <xdr:colOff>133350</xdr:colOff>
      <xdr:row>62</xdr:row>
      <xdr:rowOff>46990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57167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25400</xdr:rowOff>
    </xdr:from>
    <xdr:to>
      <xdr:col>11</xdr:col>
      <xdr:colOff>82550</xdr:colOff>
      <xdr:row>59</xdr:row>
      <xdr:rowOff>127000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137177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990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103294</xdr:rowOff>
    </xdr:from>
    <xdr:to>
      <xdr:col>7</xdr:col>
      <xdr:colOff>31750</xdr:colOff>
      <xdr:row>61</xdr:row>
      <xdr:rowOff>33444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43621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[141,748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類似団体平均の増加（悪化）に対し、前年度と同水準であるが微減（改善）となっている。増加要因は、燃料価格高騰の影響による電気料・委託料など物件費の増によるものである。要因については大規模キャンペーンを実施しない年度であったことによる地域通貨推進事業の減に伴う物件費の減であり、実態としては悪化傾向にあると考えられる。</a:t>
          </a:r>
        </a:p>
        <a:p>
          <a:r>
            <a:rPr kumimoji="1" lang="ja-JP" altLang="en-US" sz="1300">
              <a:latin typeface="ＭＳ Ｐゴシック" panose="020B0600070205080204" pitchFamily="50" charset="-128"/>
              <a:ea typeface="ＭＳ Ｐゴシック" panose="020B0600070205080204" pitchFamily="50" charset="-128"/>
            </a:rPr>
            <a:t>　今後も人事院勧告等の影響による人件費の増や物価高騰に伴う物件費の増加が見込まれ、今後も数値の悪化が懸念されることから、定員管理計画の見直しや適切な執行を通じて、数値の改善を図る。</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82629</xdr:rowOff>
    </xdr:from>
    <xdr:to>
      <xdr:col>23</xdr:col>
      <xdr:colOff>133350</xdr:colOff>
      <xdr:row>88</xdr:row>
      <xdr:rowOff>87579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798629"/>
          <a:ext cx="0" cy="13765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59656</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147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87579</xdr:rowOff>
    </xdr:from>
    <xdr:to>
      <xdr:col>24</xdr:col>
      <xdr:colOff>12700</xdr:colOff>
      <xdr:row>88</xdr:row>
      <xdr:rowOff>87579</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175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169006</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4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82629</xdr:rowOff>
    </xdr:from>
    <xdr:to>
      <xdr:col>24</xdr:col>
      <xdr:colOff>12700</xdr:colOff>
      <xdr:row>80</xdr:row>
      <xdr:rowOff>82629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79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33311</xdr:rowOff>
    </xdr:from>
    <xdr:to>
      <xdr:col>23</xdr:col>
      <xdr:colOff>133350</xdr:colOff>
      <xdr:row>82</xdr:row>
      <xdr:rowOff>50389</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4114800" y="14092211"/>
          <a:ext cx="838200" cy="17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33038</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43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60961</xdr:rowOff>
    </xdr:from>
    <xdr:to>
      <xdr:col>23</xdr:col>
      <xdr:colOff>184150</xdr:colOff>
      <xdr:row>84</xdr:row>
      <xdr:rowOff>162561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62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35443</xdr:rowOff>
    </xdr:from>
    <xdr:to>
      <xdr:col>19</xdr:col>
      <xdr:colOff>133350</xdr:colOff>
      <xdr:row>82</xdr:row>
      <xdr:rowOff>50389</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094343"/>
          <a:ext cx="889000" cy="14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122365</xdr:rowOff>
    </xdr:from>
    <xdr:to>
      <xdr:col>19</xdr:col>
      <xdr:colOff>184150</xdr:colOff>
      <xdr:row>84</xdr:row>
      <xdr:rowOff>52515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5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37292</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43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112402</xdr:rowOff>
    </xdr:from>
    <xdr:to>
      <xdr:col>15</xdr:col>
      <xdr:colOff>82550</xdr:colOff>
      <xdr:row>82</xdr:row>
      <xdr:rowOff>35443</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3828402"/>
          <a:ext cx="889000" cy="265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100392</xdr:rowOff>
    </xdr:from>
    <xdr:to>
      <xdr:col>15</xdr:col>
      <xdr:colOff>133350</xdr:colOff>
      <xdr:row>84</xdr:row>
      <xdr:rowOff>30542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3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15319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417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78152</xdr:rowOff>
    </xdr:from>
    <xdr:to>
      <xdr:col>11</xdr:col>
      <xdr:colOff>31750</xdr:colOff>
      <xdr:row>80</xdr:row>
      <xdr:rowOff>112402</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3794152"/>
          <a:ext cx="889000" cy="34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28392</xdr:rowOff>
    </xdr:from>
    <xdr:to>
      <xdr:col>11</xdr:col>
      <xdr:colOff>82550</xdr:colOff>
      <xdr:row>83</xdr:row>
      <xdr:rowOff>129992</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25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114769</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34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145676</xdr:rowOff>
    </xdr:from>
    <xdr:to>
      <xdr:col>7</xdr:col>
      <xdr:colOff>31750</xdr:colOff>
      <xdr:row>82</xdr:row>
      <xdr:rowOff>75826</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033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60603</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119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153961</xdr:rowOff>
    </xdr:from>
    <xdr:to>
      <xdr:col>23</xdr:col>
      <xdr:colOff>184150</xdr:colOff>
      <xdr:row>82</xdr:row>
      <xdr:rowOff>84111</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04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170488</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38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171039</xdr:rowOff>
    </xdr:from>
    <xdr:to>
      <xdr:col>19</xdr:col>
      <xdr:colOff>184150</xdr:colOff>
      <xdr:row>82</xdr:row>
      <xdr:rowOff>101189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058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111366</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827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156093</xdr:rowOff>
    </xdr:from>
    <xdr:to>
      <xdr:col>15</xdr:col>
      <xdr:colOff>133350</xdr:colOff>
      <xdr:row>82</xdr:row>
      <xdr:rowOff>86243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04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96420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81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61602</xdr:rowOff>
    </xdr:from>
    <xdr:to>
      <xdr:col>11</xdr:col>
      <xdr:colOff>82550</xdr:colOff>
      <xdr:row>80</xdr:row>
      <xdr:rowOff>163202</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3777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1929</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546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27352</xdr:rowOff>
    </xdr:from>
    <xdr:to>
      <xdr:col>7</xdr:col>
      <xdr:colOff>31750</xdr:colOff>
      <xdr:row>80</xdr:row>
      <xdr:rowOff>128952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3743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139129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51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昨年に引き続き指数は減少し、全国市平均を下回る結果となった。</a:t>
          </a:r>
        </a:p>
        <a:p>
          <a:r>
            <a:rPr kumimoji="1" lang="ja-JP" altLang="en-US" sz="1300">
              <a:latin typeface="ＭＳ Ｐゴシック" panose="020B0600070205080204" pitchFamily="50" charset="-128"/>
              <a:ea typeface="ＭＳ Ｐゴシック" panose="020B0600070205080204" pitchFamily="50" charset="-128"/>
            </a:rPr>
            <a:t>　主な減少要因としては、経験年数階層内における指数寄与率の高い職員の退職や階層移動など、職員構成の変動によるものである。</a:t>
          </a:r>
        </a:p>
        <a:p>
          <a:r>
            <a:rPr kumimoji="1" lang="ja-JP" altLang="en-US" sz="1300">
              <a:latin typeface="ＭＳ Ｐゴシック" panose="020B0600070205080204" pitchFamily="50" charset="-128"/>
              <a:ea typeface="ＭＳ Ｐゴシック" panose="020B0600070205080204" pitchFamily="50" charset="-128"/>
            </a:rPr>
            <a:t>　今後も、人事院勧告など国や他団体の動向を注視しながら、ラスパイレス指数及び給与水準の適正化に努める。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88</xdr:row>
      <xdr:rowOff>137886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812157"/>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29936</xdr:rowOff>
    </xdr:from>
    <xdr:to>
      <xdr:col>81</xdr:col>
      <xdr:colOff>44450</xdr:colOff>
      <xdr:row>83</xdr:row>
      <xdr:rowOff>133350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260286"/>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20156</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2505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48079</xdr:rowOff>
    </xdr:from>
    <xdr:to>
      <xdr:col>81</xdr:col>
      <xdr:colOff>95250</xdr:colOff>
      <xdr:row>83</xdr:row>
      <xdr:rowOff>149679</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133350</xdr:rowOff>
    </xdr:from>
    <xdr:to>
      <xdr:col>77</xdr:col>
      <xdr:colOff>44450</xdr:colOff>
      <xdr:row>86</xdr:row>
      <xdr:rowOff>67129</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5290800" y="14363700"/>
          <a:ext cx="889000" cy="448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82550</xdr:rowOff>
    </xdr:from>
    <xdr:to>
      <xdr:col>77</xdr:col>
      <xdr:colOff>95250</xdr:colOff>
      <xdr:row>84</xdr:row>
      <xdr:rowOff>12700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22877</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67129</xdr:rowOff>
    </xdr:from>
    <xdr:to>
      <xdr:col>72</xdr:col>
      <xdr:colOff>203200</xdr:colOff>
      <xdr:row>88</xdr:row>
      <xdr:rowOff>137886</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4401800" y="14811829"/>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14514</xdr:rowOff>
    </xdr:from>
    <xdr:to>
      <xdr:col>73</xdr:col>
      <xdr:colOff>44450</xdr:colOff>
      <xdr:row>84</xdr:row>
      <xdr:rowOff>116114</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41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126291</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185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137886</xdr:rowOff>
    </xdr:from>
    <xdr:to>
      <xdr:col>68</xdr:col>
      <xdr:colOff>152400</xdr:colOff>
      <xdr:row>88</xdr:row>
      <xdr:rowOff>137886</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a:off x="13512800" y="152254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152400</xdr:rowOff>
    </xdr:from>
    <xdr:to>
      <xdr:col>68</xdr:col>
      <xdr:colOff>203200</xdr:colOff>
      <xdr:row>85</xdr:row>
      <xdr:rowOff>82550</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92727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160763</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150586</xdr:rowOff>
    </xdr:from>
    <xdr:to>
      <xdr:col>81</xdr:col>
      <xdr:colOff>95250</xdr:colOff>
      <xdr:row>83</xdr:row>
      <xdr:rowOff>80736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167113</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0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82550</xdr:rowOff>
    </xdr:from>
    <xdr:to>
      <xdr:col>77</xdr:col>
      <xdr:colOff>95250</xdr:colOff>
      <xdr:row>84</xdr:row>
      <xdr:rowOff>12700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168927</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39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16329</xdr:rowOff>
    </xdr:from>
    <xdr:to>
      <xdr:col>73</xdr:col>
      <xdr:colOff>44450</xdr:colOff>
      <xdr:row>86</xdr:row>
      <xdr:rowOff>117929</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102706</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87086</xdr:rowOff>
    </xdr:from>
    <xdr:to>
      <xdr:col>68</xdr:col>
      <xdr:colOff>203200</xdr:colOff>
      <xdr:row>89</xdr:row>
      <xdr:rowOff>17236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2013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87086</xdr:rowOff>
    </xdr:from>
    <xdr:to>
      <xdr:col>64</xdr:col>
      <xdr:colOff>152400</xdr:colOff>
      <xdr:row>89</xdr:row>
      <xdr:rowOff>17236</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2013</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平成１８年度の合併以降、職員数の適正化に取り組んできたため全国平均、類似団体平均を下回っており、県平均と同水準である。</a:t>
          </a:r>
        </a:p>
        <a:p>
          <a:r>
            <a:rPr kumimoji="1" lang="ja-JP" altLang="en-US" sz="1300">
              <a:latin typeface="ＭＳ Ｐゴシック" panose="020B0600070205080204" pitchFamily="50" charset="-128"/>
              <a:ea typeface="ＭＳ Ｐゴシック" panose="020B0600070205080204" pitchFamily="50" charset="-128"/>
            </a:rPr>
            <a:t>　なお、当市は１市１町の消防事務を担っており、これを一部事務組合ではなく、消防事務委託方式により事務を受託していることから、その分の職員数が多く計上されている。</a:t>
          </a: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104352</xdr:rowOff>
    </xdr:from>
    <xdr:to>
      <xdr:col>81</xdr:col>
      <xdr:colOff>44450</xdr:colOff>
      <xdr:row>67</xdr:row>
      <xdr:rowOff>128270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219902"/>
          <a:ext cx="0" cy="13955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100347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128270</xdr:rowOff>
    </xdr:from>
    <xdr:to>
      <xdr:col>81</xdr:col>
      <xdr:colOff>133350</xdr:colOff>
      <xdr:row>67</xdr:row>
      <xdr:rowOff>128270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19279</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104352</xdr:rowOff>
    </xdr:from>
    <xdr:to>
      <xdr:col>81</xdr:col>
      <xdr:colOff>133350</xdr:colOff>
      <xdr:row>59</xdr:row>
      <xdr:rowOff>104352</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49530</xdr:rowOff>
    </xdr:from>
    <xdr:to>
      <xdr:col>81</xdr:col>
      <xdr:colOff>44450</xdr:colOff>
      <xdr:row>60</xdr:row>
      <xdr:rowOff>53552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flipV="1">
          <a:off x="16179800" y="10336530"/>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122572</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752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150495</xdr:rowOff>
    </xdr:from>
    <xdr:to>
      <xdr:col>81</xdr:col>
      <xdr:colOff>95250</xdr:colOff>
      <xdr:row>63</xdr:row>
      <xdr:rowOff>80645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53552</xdr:rowOff>
    </xdr:from>
    <xdr:to>
      <xdr:col>77</xdr:col>
      <xdr:colOff>44450</xdr:colOff>
      <xdr:row>60</xdr:row>
      <xdr:rowOff>77681</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5290800" y="10340552"/>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110279</xdr:rowOff>
    </xdr:from>
    <xdr:to>
      <xdr:col>77</xdr:col>
      <xdr:colOff>95250</xdr:colOff>
      <xdr:row>63</xdr:row>
      <xdr:rowOff>40429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74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25206</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826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77681</xdr:rowOff>
    </xdr:from>
    <xdr:to>
      <xdr:col>72</xdr:col>
      <xdr:colOff>203200</xdr:colOff>
      <xdr:row>60</xdr:row>
      <xdr:rowOff>101812</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flipV="1">
          <a:off x="14401800" y="10364681"/>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82127</xdr:rowOff>
    </xdr:from>
    <xdr:to>
      <xdr:col>73</xdr:col>
      <xdr:colOff>44450</xdr:colOff>
      <xdr:row>63</xdr:row>
      <xdr:rowOff>12277</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168504</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93769</xdr:rowOff>
    </xdr:from>
    <xdr:to>
      <xdr:col>68</xdr:col>
      <xdr:colOff>152400</xdr:colOff>
      <xdr:row>60</xdr:row>
      <xdr:rowOff>101812</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038076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41910</xdr:rowOff>
    </xdr:from>
    <xdr:to>
      <xdr:col>68</xdr:col>
      <xdr:colOff>203200</xdr:colOff>
      <xdr:row>62</xdr:row>
      <xdr:rowOff>143510</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128287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46372</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50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170180</xdr:rowOff>
    </xdr:from>
    <xdr:to>
      <xdr:col>81</xdr:col>
      <xdr:colOff>95250</xdr:colOff>
      <xdr:row>60</xdr:row>
      <xdr:rowOff>100330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91457</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20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2752</xdr:rowOff>
    </xdr:from>
    <xdr:to>
      <xdr:col>77</xdr:col>
      <xdr:colOff>95250</xdr:colOff>
      <xdr:row>60</xdr:row>
      <xdr:rowOff>104352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28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114529</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0058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26881</xdr:rowOff>
    </xdr:from>
    <xdr:to>
      <xdr:col>73</xdr:col>
      <xdr:colOff>44450</xdr:colOff>
      <xdr:row>60</xdr:row>
      <xdr:rowOff>128481</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138658</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51012</xdr:rowOff>
    </xdr:from>
    <xdr:to>
      <xdr:col>68</xdr:col>
      <xdr:colOff>203200</xdr:colOff>
      <xdr:row>60</xdr:row>
      <xdr:rowOff>152612</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33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162789</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010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42969</xdr:rowOff>
    </xdr:from>
    <xdr:to>
      <xdr:col>64</xdr:col>
      <xdr:colOff>152400</xdr:colOff>
      <xdr:row>60</xdr:row>
      <xdr:rowOff>144569</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32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154746</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009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過去</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年間良好な数値を維持している。これは合併特例債をはじめとした交付税措置率の高い地方債を積極的に活用していることによるもの。</a:t>
          </a:r>
        </a:p>
        <a:p>
          <a:r>
            <a:rPr kumimoji="1" lang="ja-JP" altLang="en-US" sz="1300">
              <a:latin typeface="ＭＳ Ｐゴシック" panose="020B0600070205080204" pitchFamily="50" charset="-128"/>
              <a:ea typeface="ＭＳ Ｐゴシック" panose="020B0600070205080204" pitchFamily="50" charset="-128"/>
            </a:rPr>
            <a:t>　大規模な普通建設事業に係る地方債の償還が順次開始し、公債費負担が増加する見込みであるため、指標を注視し、計画的な償還及び借り入れを行い、健全な財政運営に努める。</a:t>
          </a: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118533</xdr:rowOff>
    </xdr:from>
    <xdr:to>
      <xdr:col>81</xdr:col>
      <xdr:colOff>44450</xdr:colOff>
      <xdr:row>45</xdr:row>
      <xdr:rowOff>90170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462183"/>
          <a:ext cx="0" cy="13432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62247</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90170</xdr:rowOff>
    </xdr:from>
    <xdr:to>
      <xdr:col>81</xdr:col>
      <xdr:colOff>133350</xdr:colOff>
      <xdr:row>45</xdr:row>
      <xdr:rowOff>90170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33460</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6205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118533</xdr:rowOff>
    </xdr:from>
    <xdr:to>
      <xdr:col>81</xdr:col>
      <xdr:colOff>133350</xdr:colOff>
      <xdr:row>37</xdr:row>
      <xdr:rowOff>118533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462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86360</xdr:rowOff>
    </xdr:from>
    <xdr:to>
      <xdr:col>81</xdr:col>
      <xdr:colOff>44450</xdr:colOff>
      <xdr:row>37</xdr:row>
      <xdr:rowOff>118533</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6430010"/>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158344</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7187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14817</xdr:rowOff>
    </xdr:from>
    <xdr:to>
      <xdr:col>81</xdr:col>
      <xdr:colOff>95250</xdr:colOff>
      <xdr:row>42</xdr:row>
      <xdr:rowOff>116417</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78317</xdr:rowOff>
    </xdr:from>
    <xdr:to>
      <xdr:col>77</xdr:col>
      <xdr:colOff>44450</xdr:colOff>
      <xdr:row>37</xdr:row>
      <xdr:rowOff>86360</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642196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42</xdr:row>
      <xdr:rowOff>6773</xdr:rowOff>
    </xdr:from>
    <xdr:to>
      <xdr:col>77</xdr:col>
      <xdr:colOff>95250</xdr:colOff>
      <xdr:row>42</xdr:row>
      <xdr:rowOff>108373</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72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93150</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729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78317</xdr:rowOff>
    </xdr:from>
    <xdr:to>
      <xdr:col>72</xdr:col>
      <xdr:colOff>203200</xdr:colOff>
      <xdr:row>37</xdr:row>
      <xdr:rowOff>102447</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flipV="1">
          <a:off x="14401800" y="642196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162137</xdr:rowOff>
    </xdr:from>
    <xdr:to>
      <xdr:col>73</xdr:col>
      <xdr:colOff>44450</xdr:colOff>
      <xdr:row>42</xdr:row>
      <xdr:rowOff>92287</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719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77064</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727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102447</xdr:rowOff>
    </xdr:from>
    <xdr:to>
      <xdr:col>68</xdr:col>
      <xdr:colOff>152400</xdr:colOff>
      <xdr:row>37</xdr:row>
      <xdr:rowOff>118533</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644609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138006</xdr:rowOff>
    </xdr:from>
    <xdr:to>
      <xdr:col>68</xdr:col>
      <xdr:colOff>203200</xdr:colOff>
      <xdr:row>42</xdr:row>
      <xdr:rowOff>68156</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52933</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81704</xdr:rowOff>
    </xdr:from>
    <xdr:to>
      <xdr:col>64</xdr:col>
      <xdr:colOff>152400</xdr:colOff>
      <xdr:row>42</xdr:row>
      <xdr:rowOff>11854</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168081</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67733</xdr:rowOff>
    </xdr:from>
    <xdr:to>
      <xdr:col>81</xdr:col>
      <xdr:colOff>95250</xdr:colOff>
      <xdr:row>37</xdr:row>
      <xdr:rowOff>169334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160460</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332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35560</xdr:rowOff>
    </xdr:from>
    <xdr:to>
      <xdr:col>77</xdr:col>
      <xdr:colOff>95250</xdr:colOff>
      <xdr:row>37</xdr:row>
      <xdr:rowOff>137160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147337</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148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27517</xdr:rowOff>
    </xdr:from>
    <xdr:to>
      <xdr:col>73</xdr:col>
      <xdr:colOff>44450</xdr:colOff>
      <xdr:row>37</xdr:row>
      <xdr:rowOff>129117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139294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51647</xdr:rowOff>
    </xdr:from>
    <xdr:to>
      <xdr:col>68</xdr:col>
      <xdr:colOff>203200</xdr:colOff>
      <xdr:row>37</xdr:row>
      <xdr:rowOff>153247</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395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163424</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6164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67733</xdr:rowOff>
    </xdr:from>
    <xdr:to>
      <xdr:col>64</xdr:col>
      <xdr:colOff>152400</xdr:colOff>
      <xdr:row>37</xdr:row>
      <xdr:rowOff>169334</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8060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過去</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年間、本市においては算定無しという良好な状況を維持している。これは、交付税算入率の高い地方債の活用や、計画的な基金への積立、臨時財政対策債の発行抑制による地方債残高抑制によるものである。</a:t>
          </a:r>
        </a:p>
        <a:p>
          <a:r>
            <a:rPr kumimoji="1" lang="ja-JP" altLang="en-US" sz="1300">
              <a:latin typeface="ＭＳ Ｐゴシック" panose="020B0600070205080204" pitchFamily="50" charset="-128"/>
              <a:ea typeface="ＭＳ Ｐゴシック" panose="020B0600070205080204" pitchFamily="50" charset="-128"/>
            </a:rPr>
            <a:t>　今後も将来を見据え、新たな歳入確保策の模索、交付税措置率の高い地方債の活用、地方債の発行抑制など、健全な財政運営に努める。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160782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451100"/>
          <a:ext cx="0" cy="14815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132859</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904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160782</xdr:rowOff>
    </xdr:from>
    <xdr:to>
      <xdr:col>81</xdr:col>
      <xdr:colOff>133350</xdr:colOff>
      <xdr:row>22</xdr:row>
      <xdr:rowOff>160782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93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15</xdr:row>
      <xdr:rowOff>157751</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729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14224</xdr:rowOff>
    </xdr:from>
    <xdr:to>
      <xdr:col>81</xdr:col>
      <xdr:colOff>95250</xdr:colOff>
      <xdr:row>16</xdr:row>
      <xdr:rowOff>115824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159614</xdr:rowOff>
    </xdr:from>
    <xdr:to>
      <xdr:col>77</xdr:col>
      <xdr:colOff>95250</xdr:colOff>
      <xdr:row>16</xdr:row>
      <xdr:rowOff>89764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7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99941</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500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32563</xdr:rowOff>
    </xdr:from>
    <xdr:to>
      <xdr:col>73</xdr:col>
      <xdr:colOff>44450</xdr:colOff>
      <xdr:row>16</xdr:row>
      <xdr:rowOff>134163</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775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144340</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54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94336</xdr:rowOff>
    </xdr:from>
    <xdr:to>
      <xdr:col>68</xdr:col>
      <xdr:colOff>203200</xdr:colOff>
      <xdr:row>17</xdr:row>
      <xdr:rowOff>24486</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83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34663</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60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109779</xdr:rowOff>
    </xdr:from>
    <xdr:to>
      <xdr:col>64</xdr:col>
      <xdr:colOff>152400</xdr:colOff>
      <xdr:row>17</xdr:row>
      <xdr:rowOff>39929</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852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50106</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621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埼玉県深谷市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140,809
136,627
138.37
67,133,884
62,474,678
3,940,229
33,029,565
44,989,939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人事院勧告等に基づき、初任給の大幅引き上げや若年層に重点を置いた給料表の引上改定等を実施したことにより、人件費率は昨年度を上回る結果となった。また、会計年度任用職員の人数増、報酬水準の上昇、また期末・勤勉手当の支給月数の増などの要因のため、埼玉県平均を上回る結果となっている。</a:t>
          </a:r>
        </a:p>
        <a:p>
          <a:r>
            <a:rPr kumimoji="1" lang="ja-JP" altLang="en-US" sz="1300">
              <a:latin typeface="ＭＳ Ｐゴシック" panose="020B0600070205080204" pitchFamily="50" charset="-128"/>
              <a:ea typeface="ＭＳ Ｐゴシック" panose="020B0600070205080204" pitchFamily="50" charset="-128"/>
            </a:rPr>
            <a:t>　今後も、職員数の適正管理と併せて、給与制度や各種手当の支給について検討を重ね、人件費の抑制に努める。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31750</xdr:rowOff>
    </xdr:from>
    <xdr:to>
      <xdr:col>24</xdr:col>
      <xdr:colOff>25400</xdr:colOff>
      <xdr:row>40</xdr:row>
      <xdr:rowOff>50800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89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22877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50800</xdr:rowOff>
    </xdr:from>
    <xdr:to>
      <xdr:col>24</xdr:col>
      <xdr:colOff>114300</xdr:colOff>
      <xdr:row>40</xdr:row>
      <xdr:rowOff>50800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0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118127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3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31750</xdr:rowOff>
    </xdr:from>
    <xdr:to>
      <xdr:col>24</xdr:col>
      <xdr:colOff>114300</xdr:colOff>
      <xdr:row>33</xdr:row>
      <xdr:rowOff>31750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107950</xdr:rowOff>
    </xdr:from>
    <xdr:to>
      <xdr:col>24</xdr:col>
      <xdr:colOff>25400</xdr:colOff>
      <xdr:row>40</xdr:row>
      <xdr:rowOff>50800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7945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149877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50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133350</xdr:rowOff>
    </xdr:from>
    <xdr:to>
      <xdr:col>24</xdr:col>
      <xdr:colOff>76200</xdr:colOff>
      <xdr:row>37</xdr:row>
      <xdr:rowOff>63500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0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107950</xdr:rowOff>
    </xdr:from>
    <xdr:to>
      <xdr:col>19</xdr:col>
      <xdr:colOff>187325</xdr:colOff>
      <xdr:row>40</xdr:row>
      <xdr:rowOff>107950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7945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0</xdr:rowOff>
    </xdr:from>
    <xdr:to>
      <xdr:col>20</xdr:col>
      <xdr:colOff>38100</xdr:colOff>
      <xdr:row>36</xdr:row>
      <xdr:rowOff>101600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111777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4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88900</xdr:rowOff>
    </xdr:from>
    <xdr:to>
      <xdr:col>15</xdr:col>
      <xdr:colOff>98425</xdr:colOff>
      <xdr:row>40</xdr:row>
      <xdr:rowOff>107950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7754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152400</xdr:rowOff>
    </xdr:from>
    <xdr:to>
      <xdr:col>15</xdr:col>
      <xdr:colOff>149225</xdr:colOff>
      <xdr:row>36</xdr:row>
      <xdr:rowOff>82550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5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92727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2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88900</xdr:rowOff>
    </xdr:from>
    <xdr:to>
      <xdr:col>11</xdr:col>
      <xdr:colOff>9525</xdr:colOff>
      <xdr:row>40</xdr:row>
      <xdr:rowOff>12700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7754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0</xdr:rowOff>
    </xdr:from>
    <xdr:to>
      <xdr:col>11</xdr:col>
      <xdr:colOff>60325</xdr:colOff>
      <xdr:row>35</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00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130827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40</xdr:row>
      <xdr:rowOff>0</xdr:rowOff>
    </xdr:from>
    <xdr:to>
      <xdr:col>24</xdr:col>
      <xdr:colOff>76200</xdr:colOff>
      <xdr:row>40</xdr:row>
      <xdr:rowOff>101600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80027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57150</xdr:rowOff>
    </xdr:from>
    <xdr:to>
      <xdr:col>20</xdr:col>
      <xdr:colOff>38100</xdr:colOff>
      <xdr:row>39</xdr:row>
      <xdr:rowOff>158750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143527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57150</xdr:rowOff>
    </xdr:from>
    <xdr:to>
      <xdr:col>15</xdr:col>
      <xdr:colOff>149225</xdr:colOff>
      <xdr:row>40</xdr:row>
      <xdr:rowOff>158750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91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143527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700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38100</xdr:rowOff>
    </xdr:from>
    <xdr:to>
      <xdr:col>11</xdr:col>
      <xdr:colOff>60325</xdr:colOff>
      <xdr:row>39</xdr:row>
      <xdr:rowOff>139700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2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124477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1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133350</xdr:rowOff>
    </xdr:from>
    <xdr:to>
      <xdr:col>6</xdr:col>
      <xdr:colOff>171450</xdr:colOff>
      <xdr:row>40</xdr:row>
      <xdr:rowOff>63500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48277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１．０ポイントの上昇（悪化）となっており、類似団体で数値は最下位となっている。新型コロナウイルスワクチンの定期接種化に伴う、予防接種事業に係る経常的経費が約１．３億円増加したことが要因である。</a:t>
          </a:r>
        </a:p>
        <a:p>
          <a:r>
            <a:rPr kumimoji="1" lang="ja-JP" altLang="en-US" sz="1300">
              <a:latin typeface="ＭＳ Ｐゴシック" panose="020B0600070205080204" pitchFamily="50" charset="-128"/>
              <a:ea typeface="ＭＳ Ｐゴシック" panose="020B0600070205080204" pitchFamily="50" charset="-128"/>
            </a:rPr>
            <a:t>　本比率については、人件費とともに類似団体平均と特に乖離が大きい比率である。コスト削減を徹底し、指標の改善に努める。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88900</xdr:rowOff>
    </xdr:from>
    <xdr:to>
      <xdr:col>82</xdr:col>
      <xdr:colOff>107950</xdr:colOff>
      <xdr:row>22</xdr:row>
      <xdr:rowOff>69850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14630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22</xdr:row>
      <xdr:rowOff>41927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81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69850</xdr:rowOff>
    </xdr:from>
    <xdr:to>
      <xdr:col>82</xdr:col>
      <xdr:colOff>196850</xdr:colOff>
      <xdr:row>22</xdr:row>
      <xdr:rowOff>69850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84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3827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88900</xdr:rowOff>
    </xdr:from>
    <xdr:to>
      <xdr:col>82</xdr:col>
      <xdr:colOff>196850</xdr:colOff>
      <xdr:row>12</xdr:row>
      <xdr:rowOff>88900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21</xdr:row>
      <xdr:rowOff>50800</xdr:rowOff>
    </xdr:from>
    <xdr:to>
      <xdr:col>82</xdr:col>
      <xdr:colOff>107950</xdr:colOff>
      <xdr:row>22</xdr:row>
      <xdr:rowOff>69850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6512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73677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645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57150</xdr:rowOff>
    </xdr:from>
    <xdr:to>
      <xdr:col>82</xdr:col>
      <xdr:colOff>158750</xdr:colOff>
      <xdr:row>16</xdr:row>
      <xdr:rowOff>158750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21</xdr:row>
      <xdr:rowOff>50800</xdr:rowOff>
    </xdr:from>
    <xdr:to>
      <xdr:col>78</xdr:col>
      <xdr:colOff>69850</xdr:colOff>
      <xdr:row>21</xdr:row>
      <xdr:rowOff>50800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651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73677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165100</xdr:rowOff>
    </xdr:from>
    <xdr:to>
      <xdr:col>73</xdr:col>
      <xdr:colOff>180975</xdr:colOff>
      <xdr:row>21</xdr:row>
      <xdr:rowOff>50800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251200"/>
          <a:ext cx="889000" cy="400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95250</xdr:rowOff>
    </xdr:from>
    <xdr:to>
      <xdr:col>74</xdr:col>
      <xdr:colOff>31750</xdr:colOff>
      <xdr:row>16</xdr:row>
      <xdr:rowOff>25400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35577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165100</xdr:rowOff>
    </xdr:from>
    <xdr:to>
      <xdr:col>69</xdr:col>
      <xdr:colOff>92075</xdr:colOff>
      <xdr:row>18</xdr:row>
      <xdr:rowOff>165100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30797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57150</xdr:rowOff>
    </xdr:from>
    <xdr:to>
      <xdr:col>69</xdr:col>
      <xdr:colOff>142875</xdr:colOff>
      <xdr:row>14</xdr:row>
      <xdr:rowOff>158750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45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168927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22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95250</xdr:rowOff>
    </xdr:from>
    <xdr:to>
      <xdr:col>65</xdr:col>
      <xdr:colOff>53975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35577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22</xdr:row>
      <xdr:rowOff>19050</xdr:rowOff>
    </xdr:from>
    <xdr:to>
      <xdr:col>82</xdr:col>
      <xdr:colOff>158750</xdr:colOff>
      <xdr:row>22</xdr:row>
      <xdr:rowOff>120650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79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21</xdr:row>
      <xdr:rowOff>99077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69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21</xdr:row>
      <xdr:rowOff>0</xdr:rowOff>
    </xdr:from>
    <xdr:to>
      <xdr:col>78</xdr:col>
      <xdr:colOff>120650</xdr:colOff>
      <xdr:row>21</xdr:row>
      <xdr:rowOff>101600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60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21</xdr:row>
      <xdr:rowOff>86377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686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21</xdr:row>
      <xdr:rowOff>0</xdr:rowOff>
    </xdr:from>
    <xdr:to>
      <xdr:col>74</xdr:col>
      <xdr:colOff>31750</xdr:colOff>
      <xdr:row>21</xdr:row>
      <xdr:rowOff>101600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60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21</xdr:row>
      <xdr:rowOff>86377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68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114300</xdr:rowOff>
    </xdr:from>
    <xdr:to>
      <xdr:col>69</xdr:col>
      <xdr:colOff>142875</xdr:colOff>
      <xdr:row>19</xdr:row>
      <xdr:rowOff>44450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29227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114300</xdr:rowOff>
    </xdr:from>
    <xdr:to>
      <xdr:col>65</xdr:col>
      <xdr:colOff>53975</xdr:colOff>
      <xdr:row>18</xdr:row>
      <xdr:rowOff>44450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02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29227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11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ポイントの上昇（悪化）となっており、類似団体平均を上回っている。保育料完全無償化の影響による私立保育施設に対する扶助のほか、障害者支援にかかる経常的経費が約</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億円増加したことが要因とみられる。</a:t>
          </a:r>
        </a:p>
        <a:p>
          <a:r>
            <a:rPr kumimoji="1" lang="ja-JP" altLang="en-US" sz="1300">
              <a:latin typeface="ＭＳ Ｐゴシック" panose="020B0600070205080204" pitchFamily="50" charset="-128"/>
              <a:ea typeface="ＭＳ Ｐゴシック" panose="020B0600070205080204" pitchFamily="50" charset="-128"/>
            </a:rPr>
            <a:t>　今後も扶助費の増加による、財政運営の硬直化が懸念されることから、可能な範囲で見直し等を進め、状況の改善を図る。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69850</xdr:rowOff>
    </xdr:from>
    <xdr:to>
      <xdr:col>24</xdr:col>
      <xdr:colOff>25400</xdr:colOff>
      <xdr:row>61</xdr:row>
      <xdr:rowOff>127000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567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99077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127000</xdr:rowOff>
    </xdr:from>
    <xdr:to>
      <xdr:col>24</xdr:col>
      <xdr:colOff>114300</xdr:colOff>
      <xdr:row>61</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156227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69850</xdr:rowOff>
    </xdr:from>
    <xdr:to>
      <xdr:col>24</xdr:col>
      <xdr:colOff>114300</xdr:colOff>
      <xdr:row>53</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146050</xdr:rowOff>
    </xdr:from>
    <xdr:to>
      <xdr:col>24</xdr:col>
      <xdr:colOff>25400</xdr:colOff>
      <xdr:row>60</xdr:row>
      <xdr:rowOff>165100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104330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168927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152400</xdr:rowOff>
    </xdr:from>
    <xdr:to>
      <xdr:col>24</xdr:col>
      <xdr:colOff>76200</xdr:colOff>
      <xdr:row>57</xdr:row>
      <xdr:rowOff>82550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50800</xdr:rowOff>
    </xdr:from>
    <xdr:to>
      <xdr:col>19</xdr:col>
      <xdr:colOff>187325</xdr:colOff>
      <xdr:row>60</xdr:row>
      <xdr:rowOff>146050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1016635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133350</xdr:rowOff>
    </xdr:from>
    <xdr:to>
      <xdr:col>20</xdr:col>
      <xdr:colOff>38100</xdr:colOff>
      <xdr:row>57</xdr:row>
      <xdr:rowOff>63500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73677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503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107950</xdr:rowOff>
    </xdr:from>
    <xdr:to>
      <xdr:col>15</xdr:col>
      <xdr:colOff>98425</xdr:colOff>
      <xdr:row>59</xdr:row>
      <xdr:rowOff>50800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100520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111777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107950</xdr:rowOff>
    </xdr:from>
    <xdr:to>
      <xdr:col>11</xdr:col>
      <xdr:colOff>9525</xdr:colOff>
      <xdr:row>58</xdr:row>
      <xdr:rowOff>165100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10052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152400</xdr:rowOff>
    </xdr:from>
    <xdr:to>
      <xdr:col>11</xdr:col>
      <xdr:colOff>60325</xdr:colOff>
      <xdr:row>56</xdr:row>
      <xdr:rowOff>82550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92727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133350</xdr:rowOff>
    </xdr:from>
    <xdr:to>
      <xdr:col>6</xdr:col>
      <xdr:colOff>171450</xdr:colOff>
      <xdr:row>59</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114300</xdr:rowOff>
    </xdr:from>
    <xdr:to>
      <xdr:col>24</xdr:col>
      <xdr:colOff>76200</xdr:colOff>
      <xdr:row>61</xdr:row>
      <xdr:rowOff>44450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86377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60</xdr:row>
      <xdr:rowOff>95250</xdr:rowOff>
    </xdr:from>
    <xdr:to>
      <xdr:col>20</xdr:col>
      <xdr:colOff>38100</xdr:colOff>
      <xdr:row>61</xdr:row>
      <xdr:rowOff>25400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10177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46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0</xdr:rowOff>
    </xdr:from>
    <xdr:to>
      <xdr:col>15</xdr:col>
      <xdr:colOff>149225</xdr:colOff>
      <xdr:row>59</xdr:row>
      <xdr:rowOff>101600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86377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57150</xdr:rowOff>
    </xdr:from>
    <xdr:to>
      <xdr:col>11</xdr:col>
      <xdr:colOff>60325</xdr:colOff>
      <xdr:row>58</xdr:row>
      <xdr:rowOff>158750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1000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143527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1008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114300</xdr:rowOff>
    </xdr:from>
    <xdr:to>
      <xdr:col>6</xdr:col>
      <xdr:colOff>171450</xdr:colOff>
      <xdr:row>59</xdr:row>
      <xdr:rowOff>44450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54627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前年度比</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の増加（悪化）しており、分子となる繰出金の増加が主な要因である。類似団体と比較すると良好な数値であるが、引き続き、健康づくり支援による医療費適正化や国保税の収納強化などを通じ、繰出金規模の適正化を図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61685</xdr:rowOff>
    </xdr:from>
    <xdr:to>
      <xdr:col>82</xdr:col>
      <xdr:colOff>107950</xdr:colOff>
      <xdr:row>61</xdr:row>
      <xdr:rowOff>151493</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8977085"/>
          <a:ext cx="0" cy="1632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123570</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151493</xdr:rowOff>
    </xdr:from>
    <xdr:to>
      <xdr:col>82</xdr:col>
      <xdr:colOff>196850</xdr:colOff>
      <xdr:row>61</xdr:row>
      <xdr:rowOff>151493</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148062</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72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61685</xdr:rowOff>
    </xdr:from>
    <xdr:to>
      <xdr:col>82</xdr:col>
      <xdr:colOff>196850</xdr:colOff>
      <xdr:row>52</xdr:row>
      <xdr:rowOff>61685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8977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86178</xdr:rowOff>
    </xdr:from>
    <xdr:to>
      <xdr:col>82</xdr:col>
      <xdr:colOff>107950</xdr:colOff>
      <xdr:row>57</xdr:row>
      <xdr:rowOff>167822</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9858828"/>
          <a:ext cx="8382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48277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99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76200</xdr:rowOff>
    </xdr:from>
    <xdr:to>
      <xdr:col>82</xdr:col>
      <xdr:colOff>158750</xdr:colOff>
      <xdr:row>59</xdr:row>
      <xdr:rowOff>6350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127000</xdr:rowOff>
    </xdr:from>
    <xdr:to>
      <xdr:col>78</xdr:col>
      <xdr:colOff>69850</xdr:colOff>
      <xdr:row>57</xdr:row>
      <xdr:rowOff>86178</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7282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59872</xdr:rowOff>
    </xdr:from>
    <xdr:to>
      <xdr:col>78</xdr:col>
      <xdr:colOff>120650</xdr:colOff>
      <xdr:row>58</xdr:row>
      <xdr:rowOff>161472</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1000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146249</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1009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61685</xdr:rowOff>
    </xdr:from>
    <xdr:to>
      <xdr:col>73</xdr:col>
      <xdr:colOff>180975</xdr:colOff>
      <xdr:row>56</xdr:row>
      <xdr:rowOff>127000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96628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10885</xdr:rowOff>
    </xdr:from>
    <xdr:to>
      <xdr:col>74</xdr:col>
      <xdr:colOff>31750</xdr:colOff>
      <xdr:row>58</xdr:row>
      <xdr:rowOff>112485</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97262</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61685</xdr:rowOff>
    </xdr:from>
    <xdr:to>
      <xdr:col>69</xdr:col>
      <xdr:colOff>92075</xdr:colOff>
      <xdr:row>57</xdr:row>
      <xdr:rowOff>151493</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662885"/>
          <a:ext cx="889000" cy="261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117022</xdr:rowOff>
    </xdr:from>
    <xdr:to>
      <xdr:col>69</xdr:col>
      <xdr:colOff>142875</xdr:colOff>
      <xdr:row>58</xdr:row>
      <xdr:rowOff>47172</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31949</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10885</xdr:rowOff>
    </xdr:from>
    <xdr:to>
      <xdr:col>65</xdr:col>
      <xdr:colOff>53975</xdr:colOff>
      <xdr:row>58</xdr:row>
      <xdr:rowOff>112485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97262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117022</xdr:rowOff>
    </xdr:from>
    <xdr:to>
      <xdr:col>82</xdr:col>
      <xdr:colOff>158750</xdr:colOff>
      <xdr:row>58</xdr:row>
      <xdr:rowOff>47172</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133549</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73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35378</xdr:rowOff>
    </xdr:from>
    <xdr:to>
      <xdr:col>78</xdr:col>
      <xdr:colOff>120650</xdr:colOff>
      <xdr:row>57</xdr:row>
      <xdr:rowOff>136978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147155</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57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76200</xdr:rowOff>
    </xdr:from>
    <xdr:to>
      <xdr:col>74</xdr:col>
      <xdr:colOff>31750</xdr:colOff>
      <xdr:row>57</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16527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10885</xdr:rowOff>
    </xdr:from>
    <xdr:to>
      <xdr:col>69</xdr:col>
      <xdr:colOff>142875</xdr:colOff>
      <xdr:row>56</xdr:row>
      <xdr:rowOff>112485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122662</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100693</xdr:rowOff>
    </xdr:from>
    <xdr:to>
      <xdr:col>65</xdr:col>
      <xdr:colOff>53975</xdr:colOff>
      <xdr:row>58</xdr:row>
      <xdr:rowOff>30843</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41020</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前年度比</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ポイント下降（改善）している。一部事務組合に対する負担金が約１．４億円減少したことが主な要因。この負担金については年度間での増減が大きく、影響を受けやすくなっている。</a:t>
          </a:r>
        </a:p>
        <a:p>
          <a:r>
            <a:rPr kumimoji="1" lang="ja-JP" altLang="en-US" sz="1300">
              <a:latin typeface="ＭＳ Ｐゴシック" panose="020B0600070205080204" pitchFamily="50" charset="-128"/>
              <a:ea typeface="ＭＳ Ｐゴシック" panose="020B0600070205080204" pitchFamily="50" charset="-128"/>
            </a:rPr>
            <a:t>　本市では予算編成と並行して見直し方針に基づいた補助金調査を実施しており、適正な補助金の運用に努めている。今後もこの取り組みを継続し、引き続き良好な水準を維持する。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41</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91058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35560</xdr:rowOff>
    </xdr:from>
    <xdr:to>
      <xdr:col>82</xdr:col>
      <xdr:colOff>107950</xdr:colOff>
      <xdr:row>36</xdr:row>
      <xdr:rowOff>66040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5671800" y="62077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38</xdr:row>
      <xdr:rowOff>40657</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55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68580</xdr:rowOff>
    </xdr:from>
    <xdr:to>
      <xdr:col>82</xdr:col>
      <xdr:colOff>158750</xdr:colOff>
      <xdr:row>38</xdr:row>
      <xdr:rowOff>170180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35560</xdr:rowOff>
    </xdr:from>
    <xdr:to>
      <xdr:col>78</xdr:col>
      <xdr:colOff>69850</xdr:colOff>
      <xdr:row>36</xdr:row>
      <xdr:rowOff>66040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4782800" y="62077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38</xdr:row>
      <xdr:rowOff>83820</xdr:rowOff>
    </xdr:from>
    <xdr:to>
      <xdr:col>78</xdr:col>
      <xdr:colOff>120650</xdr:colOff>
      <xdr:row>39</xdr:row>
      <xdr:rowOff>13970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59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170197</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68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5080</xdr:rowOff>
    </xdr:from>
    <xdr:to>
      <xdr:col>73</xdr:col>
      <xdr:colOff>180975</xdr:colOff>
      <xdr:row>36</xdr:row>
      <xdr:rowOff>35560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177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38</xdr:row>
      <xdr:rowOff>91440</xdr:rowOff>
    </xdr:from>
    <xdr:to>
      <xdr:col>74</xdr:col>
      <xdr:colOff>31750</xdr:colOff>
      <xdr:row>39</xdr:row>
      <xdr:rowOff>21590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60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6367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5080</xdr:rowOff>
    </xdr:from>
    <xdr:to>
      <xdr:col>69</xdr:col>
      <xdr:colOff>92075</xdr:colOff>
      <xdr:row>36</xdr:row>
      <xdr:rowOff>111760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1772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38</xdr:row>
      <xdr:rowOff>76200</xdr:rowOff>
    </xdr:from>
    <xdr:to>
      <xdr:col>69</xdr:col>
      <xdr:colOff>142875</xdr:colOff>
      <xdr:row>39</xdr:row>
      <xdr:rowOff>6350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162577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7620</xdr:rowOff>
    </xdr:from>
    <xdr:to>
      <xdr:col>65</xdr:col>
      <xdr:colOff>53975</xdr:colOff>
      <xdr:row>38</xdr:row>
      <xdr:rowOff>109220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93997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156210</xdr:rowOff>
    </xdr:from>
    <xdr:to>
      <xdr:col>82</xdr:col>
      <xdr:colOff>158750</xdr:colOff>
      <xdr:row>36</xdr:row>
      <xdr:rowOff>86360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1287</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15240</xdr:rowOff>
    </xdr:from>
    <xdr:to>
      <xdr:col>78</xdr:col>
      <xdr:colOff>120650</xdr:colOff>
      <xdr:row>36</xdr:row>
      <xdr:rowOff>116840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127017</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156210</xdr:rowOff>
    </xdr:from>
    <xdr:to>
      <xdr:col>74</xdr:col>
      <xdr:colOff>31750</xdr:colOff>
      <xdr:row>36</xdr:row>
      <xdr:rowOff>86360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96537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125730</xdr:rowOff>
    </xdr:from>
    <xdr:to>
      <xdr:col>69</xdr:col>
      <xdr:colOff>142875</xdr:colOff>
      <xdr:row>36</xdr:row>
      <xdr:rowOff>55880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66057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60960</xdr:rowOff>
    </xdr:from>
    <xdr:to>
      <xdr:col>65</xdr:col>
      <xdr:colOff>53975</xdr:colOff>
      <xdr:row>36</xdr:row>
      <xdr:rowOff>162560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1287</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前年度比</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ポイント下降（改善）しており、引き続き類似団体内最小の数値となっている。歳出全体に対する公債費の割合が比較的低いことからこの差が生じているものとみられる。</a:t>
          </a:r>
        </a:p>
        <a:p>
          <a:r>
            <a:rPr kumimoji="1" lang="ja-JP" altLang="en-US" sz="1300">
              <a:latin typeface="ＭＳ Ｐゴシック" panose="020B0600070205080204" pitchFamily="50" charset="-128"/>
              <a:ea typeface="ＭＳ Ｐゴシック" panose="020B0600070205080204" pitchFamily="50" charset="-128"/>
            </a:rPr>
            <a:t>　大規模事業に係る償還が順次開始していくことから、今後の指標悪化が懸念されるため、自主財源の確保や地方債の発行抑制を通じ、良好な水準の維持に努める。</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97282</xdr:rowOff>
    </xdr:from>
    <xdr:to>
      <xdr:col>24</xdr:col>
      <xdr:colOff>25400</xdr:colOff>
      <xdr:row>81</xdr:row>
      <xdr:rowOff>33274</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613132"/>
          <a:ext cx="0" cy="1307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5351</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389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33274</xdr:rowOff>
    </xdr:from>
    <xdr:to>
      <xdr:col>24</xdr:col>
      <xdr:colOff>114300</xdr:colOff>
      <xdr:row>81</xdr:row>
      <xdr:rowOff>33274</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3920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12209</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35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97282</xdr:rowOff>
    </xdr:from>
    <xdr:to>
      <xdr:col>24</xdr:col>
      <xdr:colOff>114300</xdr:colOff>
      <xdr:row>73</xdr:row>
      <xdr:rowOff>97282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613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73</xdr:row>
      <xdr:rowOff>97282</xdr:rowOff>
    </xdr:from>
    <xdr:to>
      <xdr:col>24</xdr:col>
      <xdr:colOff>25400</xdr:colOff>
      <xdr:row>73</xdr:row>
      <xdr:rowOff>115570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26131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64279</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92202</xdr:rowOff>
    </xdr:from>
    <xdr:to>
      <xdr:col>24</xdr:col>
      <xdr:colOff>76200</xdr:colOff>
      <xdr:row>78</xdr:row>
      <xdr:rowOff>22352</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73</xdr:row>
      <xdr:rowOff>88138</xdr:rowOff>
    </xdr:from>
    <xdr:to>
      <xdr:col>19</xdr:col>
      <xdr:colOff>187325</xdr:colOff>
      <xdr:row>73</xdr:row>
      <xdr:rowOff>115570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3098800" y="126039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156211</xdr:rowOff>
    </xdr:from>
    <xdr:to>
      <xdr:col>20</xdr:col>
      <xdr:colOff>38100</xdr:colOff>
      <xdr:row>78</xdr:row>
      <xdr:rowOff>86361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71138</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73</xdr:row>
      <xdr:rowOff>5842</xdr:rowOff>
    </xdr:from>
    <xdr:to>
      <xdr:col>15</xdr:col>
      <xdr:colOff>98425</xdr:colOff>
      <xdr:row>73</xdr:row>
      <xdr:rowOff>88138</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252169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39624</xdr:rowOff>
    </xdr:from>
    <xdr:to>
      <xdr:col>15</xdr:col>
      <xdr:colOff>149225</xdr:colOff>
      <xdr:row>78</xdr:row>
      <xdr:rowOff>141224</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41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126001</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73</xdr:row>
      <xdr:rowOff>5842</xdr:rowOff>
    </xdr:from>
    <xdr:to>
      <xdr:col>11</xdr:col>
      <xdr:colOff>9525</xdr:colOff>
      <xdr:row>73</xdr:row>
      <xdr:rowOff>24130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1320800" y="125216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46482</xdr:rowOff>
    </xdr:from>
    <xdr:to>
      <xdr:col>11</xdr:col>
      <xdr:colOff>60325</xdr:colOff>
      <xdr:row>77</xdr:row>
      <xdr:rowOff>148082</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132859</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117348</xdr:rowOff>
    </xdr:from>
    <xdr:to>
      <xdr:col>6</xdr:col>
      <xdr:colOff>171450</xdr:colOff>
      <xdr:row>77</xdr:row>
      <xdr:rowOff>47498</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32275</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73</xdr:row>
      <xdr:rowOff>46482</xdr:rowOff>
    </xdr:from>
    <xdr:to>
      <xdr:col>24</xdr:col>
      <xdr:colOff>76200</xdr:colOff>
      <xdr:row>73</xdr:row>
      <xdr:rowOff>148082</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2562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126509</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73</xdr:row>
      <xdr:rowOff>64770</xdr:rowOff>
    </xdr:from>
    <xdr:to>
      <xdr:col>20</xdr:col>
      <xdr:colOff>38100</xdr:colOff>
      <xdr:row>73</xdr:row>
      <xdr:rowOff>166370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5097</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234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73</xdr:row>
      <xdr:rowOff>37338</xdr:rowOff>
    </xdr:from>
    <xdr:to>
      <xdr:col>15</xdr:col>
      <xdr:colOff>149225</xdr:colOff>
      <xdr:row>73</xdr:row>
      <xdr:rowOff>138938</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255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71</xdr:row>
      <xdr:rowOff>149115</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232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72</xdr:row>
      <xdr:rowOff>126492</xdr:rowOff>
    </xdr:from>
    <xdr:to>
      <xdr:col>11</xdr:col>
      <xdr:colOff>60325</xdr:colOff>
      <xdr:row>73</xdr:row>
      <xdr:rowOff>56642</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2470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71</xdr:row>
      <xdr:rowOff>66819</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223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72</xdr:row>
      <xdr:rowOff>144780</xdr:rowOff>
    </xdr:from>
    <xdr:to>
      <xdr:col>6</xdr:col>
      <xdr:colOff>171450</xdr:colOff>
      <xdr:row>73</xdr:row>
      <xdr:rowOff>74930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248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71</xdr:row>
      <xdr:rowOff>85107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225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前年度比</a:t>
          </a:r>
          <a:r>
            <a:rPr kumimoji="1" lang="en-US" altLang="ja-JP" sz="1300">
              <a:latin typeface="ＭＳ Ｐゴシック" panose="020B0600070205080204" pitchFamily="50" charset="-128"/>
              <a:ea typeface="ＭＳ Ｐゴシック" panose="020B0600070205080204" pitchFamily="50" charset="-128"/>
            </a:rPr>
            <a:t>1.8</a:t>
          </a:r>
          <a:r>
            <a:rPr kumimoji="1" lang="ja-JP" altLang="en-US" sz="1300">
              <a:latin typeface="ＭＳ Ｐゴシック" panose="020B0600070205080204" pitchFamily="50" charset="-128"/>
              <a:ea typeface="ＭＳ Ｐゴシック" panose="020B0600070205080204" pitchFamily="50" charset="-128"/>
            </a:rPr>
            <a:t>ポイントの増加（悪化）しており、継続して類似団体平均を上回っている。物価高騰の影響により、類似団体も含めて上昇局面であり、今後も指標の悪化が懸念される。今後も、定員管理計画の見直しや、物件費の見直しなど、数値の改善に向けた取組を推進していく。</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138430</xdr:rowOff>
    </xdr:from>
    <xdr:to>
      <xdr:col>82</xdr:col>
      <xdr:colOff>107950</xdr:colOff>
      <xdr:row>81</xdr:row>
      <xdr:rowOff>100330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6542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72407</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959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100330</xdr:rowOff>
    </xdr:from>
    <xdr:to>
      <xdr:col>82</xdr:col>
      <xdr:colOff>196850</xdr:colOff>
      <xdr:row>81</xdr:row>
      <xdr:rowOff>100330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987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53357</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138430</xdr:rowOff>
    </xdr:from>
    <xdr:to>
      <xdr:col>82</xdr:col>
      <xdr:colOff>196850</xdr:colOff>
      <xdr:row>73</xdr:row>
      <xdr:rowOff>138430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62230</xdr:rowOff>
    </xdr:from>
    <xdr:to>
      <xdr:col>82</xdr:col>
      <xdr:colOff>107950</xdr:colOff>
      <xdr:row>80</xdr:row>
      <xdr:rowOff>27939</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606780"/>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119397</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14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102870</xdr:rowOff>
    </xdr:from>
    <xdr:to>
      <xdr:col>82</xdr:col>
      <xdr:colOff>158750</xdr:colOff>
      <xdr:row>78</xdr:row>
      <xdr:rowOff>33020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104139</xdr:rowOff>
    </xdr:from>
    <xdr:to>
      <xdr:col>78</xdr:col>
      <xdr:colOff>69850</xdr:colOff>
      <xdr:row>79</xdr:row>
      <xdr:rowOff>62230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4772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11430</xdr:rowOff>
    </xdr:from>
    <xdr:to>
      <xdr:col>78</xdr:col>
      <xdr:colOff>120650</xdr:colOff>
      <xdr:row>77</xdr:row>
      <xdr:rowOff>113030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123207</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104139</xdr:rowOff>
    </xdr:from>
    <xdr:to>
      <xdr:col>73</xdr:col>
      <xdr:colOff>180975</xdr:colOff>
      <xdr:row>78</xdr:row>
      <xdr:rowOff>104139</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3134339"/>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91439</xdr:rowOff>
    </xdr:from>
    <xdr:to>
      <xdr:col>74</xdr:col>
      <xdr:colOff>31750</xdr:colOff>
      <xdr:row>77</xdr:row>
      <xdr:rowOff>21589</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31767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104139</xdr:rowOff>
    </xdr:from>
    <xdr:to>
      <xdr:col>69</xdr:col>
      <xdr:colOff>92075</xdr:colOff>
      <xdr:row>77</xdr:row>
      <xdr:rowOff>153670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134339"/>
          <a:ext cx="889000" cy="220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64770</xdr:rowOff>
    </xdr:from>
    <xdr:to>
      <xdr:col>69</xdr:col>
      <xdr:colOff>142875</xdr:colOff>
      <xdr:row>75</xdr:row>
      <xdr:rowOff>166370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5097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110489</xdr:rowOff>
    </xdr:from>
    <xdr:to>
      <xdr:col>65</xdr:col>
      <xdr:colOff>53975</xdr:colOff>
      <xdr:row>78</xdr:row>
      <xdr:rowOff>40639</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25416</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148589</xdr:rowOff>
    </xdr:from>
    <xdr:to>
      <xdr:col>82</xdr:col>
      <xdr:colOff>158750</xdr:colOff>
      <xdr:row>80</xdr:row>
      <xdr:rowOff>78739</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120666</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11430</xdr:rowOff>
    </xdr:from>
    <xdr:to>
      <xdr:col>78</xdr:col>
      <xdr:colOff>120650</xdr:colOff>
      <xdr:row>79</xdr:row>
      <xdr:rowOff>113030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97807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64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53339</xdr:rowOff>
    </xdr:from>
    <xdr:to>
      <xdr:col>74</xdr:col>
      <xdr:colOff>31750</xdr:colOff>
      <xdr:row>78</xdr:row>
      <xdr:rowOff>154939</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139716</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53339</xdr:rowOff>
    </xdr:from>
    <xdr:to>
      <xdr:col>69</xdr:col>
      <xdr:colOff>142875</xdr:colOff>
      <xdr:row>76</xdr:row>
      <xdr:rowOff>154939</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139716</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102870</xdr:rowOff>
    </xdr:from>
    <xdr:to>
      <xdr:col>65</xdr:col>
      <xdr:colOff>53975</xdr:colOff>
      <xdr:row>78</xdr:row>
      <xdr:rowOff>33020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43197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埼玉県深谷市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157056</xdr:rowOff>
    </xdr:from>
    <xdr:to>
      <xdr:col>29</xdr:col>
      <xdr:colOff>127000</xdr:colOff>
      <xdr:row>19</xdr:row>
      <xdr:rowOff>59868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90631"/>
          <a:ext cx="0" cy="12744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70045</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7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67,514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59868</xdr:rowOff>
    </xdr:from>
    <xdr:to>
      <xdr:col>30</xdr:col>
      <xdr:colOff>25400</xdr:colOff>
      <xdr:row>19</xdr:row>
      <xdr:rowOff>59868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650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71983</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34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106,538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157056</xdr:rowOff>
    </xdr:from>
    <xdr:to>
      <xdr:col>30</xdr:col>
      <xdr:colOff>25400</xdr:colOff>
      <xdr:row>11</xdr:row>
      <xdr:rowOff>157056</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906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59868</xdr:rowOff>
    </xdr:from>
    <xdr:to>
      <xdr:col>29</xdr:col>
      <xdr:colOff>127000</xdr:colOff>
      <xdr:row>19</xdr:row>
      <xdr:rowOff>152614</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365043"/>
          <a:ext cx="647700" cy="92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127355</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4038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110828</xdr:rowOff>
    </xdr:from>
    <xdr:to>
      <xdr:col>29</xdr:col>
      <xdr:colOff>177800</xdr:colOff>
      <xdr:row>15</xdr:row>
      <xdr:rowOff>40978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558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152614</xdr:rowOff>
    </xdr:from>
    <xdr:to>
      <xdr:col>26</xdr:col>
      <xdr:colOff>50800</xdr:colOff>
      <xdr:row>19</xdr:row>
      <xdr:rowOff>165905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457789"/>
          <a:ext cx="698500" cy="13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111644</xdr:rowOff>
    </xdr:from>
    <xdr:to>
      <xdr:col>26</xdr:col>
      <xdr:colOff>101600</xdr:colOff>
      <xdr:row>16</xdr:row>
      <xdr:rowOff>41794</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7310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51971</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4998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165905</xdr:rowOff>
    </xdr:from>
    <xdr:to>
      <xdr:col>22</xdr:col>
      <xdr:colOff>114300</xdr:colOff>
      <xdr:row>20</xdr:row>
      <xdr:rowOff>36355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471080"/>
          <a:ext cx="698500" cy="41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27944</xdr:rowOff>
    </xdr:from>
    <xdr:to>
      <xdr:col>22</xdr:col>
      <xdr:colOff>165100</xdr:colOff>
      <xdr:row>16</xdr:row>
      <xdr:rowOff>129544</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8187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139721</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587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36355</xdr:rowOff>
    </xdr:from>
    <xdr:to>
      <xdr:col>18</xdr:col>
      <xdr:colOff>177800</xdr:colOff>
      <xdr:row>20</xdr:row>
      <xdr:rowOff>92166</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512980"/>
          <a:ext cx="698500" cy="55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62985</xdr:rowOff>
    </xdr:from>
    <xdr:to>
      <xdr:col>19</xdr:col>
      <xdr:colOff>38100</xdr:colOff>
      <xdr:row>16</xdr:row>
      <xdr:rowOff>164585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8538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3312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62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65891</xdr:rowOff>
    </xdr:from>
    <xdr:to>
      <xdr:col>15</xdr:col>
      <xdr:colOff>101600</xdr:colOff>
      <xdr:row>17</xdr:row>
      <xdr:rowOff>167491</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028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6218</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7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9068</xdr:rowOff>
    </xdr:from>
    <xdr:to>
      <xdr:col>29</xdr:col>
      <xdr:colOff>177800</xdr:colOff>
      <xdr:row>19</xdr:row>
      <xdr:rowOff>110668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314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89095</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222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101814</xdr:rowOff>
    </xdr:from>
    <xdr:to>
      <xdr:col>26</xdr:col>
      <xdr:colOff>101600</xdr:colOff>
      <xdr:row>20</xdr:row>
      <xdr:rowOff>31964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4069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16741</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493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115105</xdr:rowOff>
    </xdr:from>
    <xdr:to>
      <xdr:col>22</xdr:col>
      <xdr:colOff>165100</xdr:colOff>
      <xdr:row>20</xdr:row>
      <xdr:rowOff>45255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420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30032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5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157005</xdr:rowOff>
    </xdr:from>
    <xdr:to>
      <xdr:col>19</xdr:col>
      <xdr:colOff>38100</xdr:colOff>
      <xdr:row>20</xdr:row>
      <xdr:rowOff>87155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462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71932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5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20</xdr:row>
      <xdr:rowOff>41366</xdr:rowOff>
    </xdr:from>
    <xdr:to>
      <xdr:col>15</xdr:col>
      <xdr:colOff>101600</xdr:colOff>
      <xdr:row>20</xdr:row>
      <xdr:rowOff>142966</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5179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127743</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604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144831</xdr:rowOff>
    </xdr:from>
    <xdr:to>
      <xdr:col>29</xdr:col>
      <xdr:colOff>127000</xdr:colOff>
      <xdr:row>37</xdr:row>
      <xdr:rowOff>242182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069381"/>
          <a:ext cx="0" cy="12975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252359</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37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242182</xdr:rowOff>
    </xdr:from>
    <xdr:to>
      <xdr:col>30</xdr:col>
      <xdr:colOff>25400</xdr:colOff>
      <xdr:row>37</xdr:row>
      <xdr:rowOff>242182</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3668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59758</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812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144831</xdr:rowOff>
    </xdr:from>
    <xdr:to>
      <xdr:col>30</xdr:col>
      <xdr:colOff>25400</xdr:colOff>
      <xdr:row>33</xdr:row>
      <xdr:rowOff>144831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0693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242182</xdr:rowOff>
    </xdr:from>
    <xdr:to>
      <xdr:col>29</xdr:col>
      <xdr:colOff>127000</xdr:colOff>
      <xdr:row>37</xdr:row>
      <xdr:rowOff>257628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5003800" y="7366882"/>
          <a:ext cx="647700" cy="15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145533</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4129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300457</xdr:rowOff>
    </xdr:from>
    <xdr:to>
      <xdr:col>29</xdr:col>
      <xdr:colOff>177800</xdr:colOff>
      <xdr:row>35</xdr:row>
      <xdr:rowOff>59157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5679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257628</xdr:rowOff>
    </xdr:from>
    <xdr:to>
      <xdr:col>26</xdr:col>
      <xdr:colOff>50800</xdr:colOff>
      <xdr:row>37</xdr:row>
      <xdr:rowOff>282350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4305300" y="7382328"/>
          <a:ext cx="698500" cy="247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34</xdr:row>
      <xdr:rowOff>302971</xdr:rowOff>
    </xdr:from>
    <xdr:to>
      <xdr:col>26</xdr:col>
      <xdr:colOff>101600</xdr:colOff>
      <xdr:row>35</xdr:row>
      <xdr:rowOff>61671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570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71848</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339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282350</xdr:rowOff>
    </xdr:from>
    <xdr:to>
      <xdr:col>22</xdr:col>
      <xdr:colOff>114300</xdr:colOff>
      <xdr:row>37</xdr:row>
      <xdr:rowOff>304884</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3606800" y="7407050"/>
          <a:ext cx="698500" cy="22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243111</xdr:rowOff>
    </xdr:from>
    <xdr:to>
      <xdr:col>22</xdr:col>
      <xdr:colOff>165100</xdr:colOff>
      <xdr:row>35</xdr:row>
      <xdr:rowOff>1811</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510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11988</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27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268275</xdr:rowOff>
    </xdr:from>
    <xdr:to>
      <xdr:col>18</xdr:col>
      <xdr:colOff>177800</xdr:colOff>
      <xdr:row>37</xdr:row>
      <xdr:rowOff>304884</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7392975"/>
          <a:ext cx="698500" cy="36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21172</xdr:rowOff>
    </xdr:from>
    <xdr:to>
      <xdr:col>19</xdr:col>
      <xdr:colOff>38100</xdr:colOff>
      <xdr:row>35</xdr:row>
      <xdr:rowOff>122772</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6315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132950</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40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122442</xdr:rowOff>
    </xdr:from>
    <xdr:to>
      <xdr:col>15</xdr:col>
      <xdr:colOff>101600</xdr:colOff>
      <xdr:row>35</xdr:row>
      <xdr:rowOff>224042</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732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234219</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50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191382</xdr:rowOff>
    </xdr:from>
    <xdr:to>
      <xdr:col>29</xdr:col>
      <xdr:colOff>177800</xdr:colOff>
      <xdr:row>37</xdr:row>
      <xdr:rowOff>292982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7316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99959</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722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206828</xdr:rowOff>
    </xdr:from>
    <xdr:to>
      <xdr:col>26</xdr:col>
      <xdr:colOff>101600</xdr:colOff>
      <xdr:row>37</xdr:row>
      <xdr:rowOff>308428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7331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293205</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7417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231550</xdr:rowOff>
    </xdr:from>
    <xdr:to>
      <xdr:col>22</xdr:col>
      <xdr:colOff>165100</xdr:colOff>
      <xdr:row>37</xdr:row>
      <xdr:rowOff>333150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7356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317927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744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254084</xdr:rowOff>
    </xdr:from>
    <xdr:to>
      <xdr:col>19</xdr:col>
      <xdr:colOff>38100</xdr:colOff>
      <xdr:row>38</xdr:row>
      <xdr:rowOff>12784</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7378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340461</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7465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217475</xdr:rowOff>
    </xdr:from>
    <xdr:to>
      <xdr:col>15</xdr:col>
      <xdr:colOff>101600</xdr:colOff>
      <xdr:row>37</xdr:row>
      <xdr:rowOff>319075</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7342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303852</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74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埼玉県深谷市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140,809
136,627
138.37
67,133,884
62,474,678
3,940,229
33,029,565
44,989,939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102438</xdr:rowOff>
    </xdr:from>
    <xdr:to>
      <xdr:col>24</xdr:col>
      <xdr:colOff>62865</xdr:colOff>
      <xdr:row>39</xdr:row>
      <xdr:rowOff>76541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45938"/>
          <a:ext cx="1270" cy="1517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80368</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66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76541</xdr:rowOff>
    </xdr:from>
    <xdr:to>
      <xdr:col>24</xdr:col>
      <xdr:colOff>152400</xdr:colOff>
      <xdr:row>39</xdr:row>
      <xdr:rowOff>76541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6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49115</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21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102438</xdr:rowOff>
    </xdr:from>
    <xdr:to>
      <xdr:col>24</xdr:col>
      <xdr:colOff>152400</xdr:colOff>
      <xdr:row>30</xdr:row>
      <xdr:rowOff>102438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45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126964</xdr:rowOff>
    </xdr:from>
    <xdr:to>
      <xdr:col>24</xdr:col>
      <xdr:colOff>63500</xdr:colOff>
      <xdr:row>38</xdr:row>
      <xdr:rowOff>55281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470614"/>
          <a:ext cx="838200" cy="99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54888</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8841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32011</xdr:rowOff>
    </xdr:from>
    <xdr:to>
      <xdr:col>24</xdr:col>
      <xdr:colOff>114300</xdr:colOff>
      <xdr:row>35</xdr:row>
      <xdr:rowOff>133611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32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55281</xdr:rowOff>
    </xdr:from>
    <xdr:to>
      <xdr:col>19</xdr:col>
      <xdr:colOff>177800</xdr:colOff>
      <xdr:row>38</xdr:row>
      <xdr:rowOff>71348</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570381"/>
          <a:ext cx="889000" cy="16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50691</xdr:rowOff>
    </xdr:from>
    <xdr:to>
      <xdr:col>20</xdr:col>
      <xdr:colOff>38100</xdr:colOff>
      <xdr:row>36</xdr:row>
      <xdr:rowOff>152291</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2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168818</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5998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71348</xdr:rowOff>
    </xdr:from>
    <xdr:to>
      <xdr:col>15</xdr:col>
      <xdr:colOff>50800</xdr:colOff>
      <xdr:row>38</xdr:row>
      <xdr:rowOff>103614</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586448"/>
          <a:ext cx="889000" cy="32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87430</xdr:rowOff>
    </xdr:from>
    <xdr:to>
      <xdr:col>15</xdr:col>
      <xdr:colOff>101600</xdr:colOff>
      <xdr:row>37</xdr:row>
      <xdr:rowOff>17580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5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34107</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34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103614</xdr:rowOff>
    </xdr:from>
    <xdr:to>
      <xdr:col>10</xdr:col>
      <xdr:colOff>114300</xdr:colOff>
      <xdr:row>38</xdr:row>
      <xdr:rowOff>154625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618714"/>
          <a:ext cx="889000" cy="5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135143</xdr:rowOff>
    </xdr:from>
    <xdr:to>
      <xdr:col>10</xdr:col>
      <xdr:colOff>165100</xdr:colOff>
      <xdr:row>37</xdr:row>
      <xdr:rowOff>65293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07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81820</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082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91578</xdr:rowOff>
    </xdr:from>
    <xdr:to>
      <xdr:col>6</xdr:col>
      <xdr:colOff>38100</xdr:colOff>
      <xdr:row>38</xdr:row>
      <xdr:rowOff>21727</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43522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38255</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210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76164</xdr:rowOff>
    </xdr:from>
    <xdr:to>
      <xdr:col>24</xdr:col>
      <xdr:colOff>114300</xdr:colOff>
      <xdr:row>38</xdr:row>
      <xdr:rowOff>6314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41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54591</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398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4481</xdr:rowOff>
    </xdr:from>
    <xdr:to>
      <xdr:col>20</xdr:col>
      <xdr:colOff>38100</xdr:colOff>
      <xdr:row>38</xdr:row>
      <xdr:rowOff>106081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519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97208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612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20548</xdr:rowOff>
    </xdr:from>
    <xdr:to>
      <xdr:col>15</xdr:col>
      <xdr:colOff>101600</xdr:colOff>
      <xdr:row>38</xdr:row>
      <xdr:rowOff>122148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535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113275</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62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52814</xdr:rowOff>
    </xdr:from>
    <xdr:to>
      <xdr:col>10</xdr:col>
      <xdr:colOff>165100</xdr:colOff>
      <xdr:row>38</xdr:row>
      <xdr:rowOff>154414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56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145541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66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103825</xdr:rowOff>
    </xdr:from>
    <xdr:to>
      <xdr:col>6</xdr:col>
      <xdr:colOff>38100</xdr:colOff>
      <xdr:row>39</xdr:row>
      <xdr:rowOff>33975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61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25102</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711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141015</xdr:rowOff>
    </xdr:from>
    <xdr:to>
      <xdr:col>24</xdr:col>
      <xdr:colOff>62865</xdr:colOff>
      <xdr:row>59</xdr:row>
      <xdr:rowOff>45117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4633595" y="8884965"/>
          <a:ext cx="1270" cy="12757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48944</xdr:rowOff>
    </xdr:from>
    <xdr:ext cx="534377" cy="259045"/>
    <xdr:sp macro="" textlink="">
      <xdr:nvSpPr>
        <xdr:cNvPr id="117" name="物件費最小値テキスト">
          <a:extLst>
            <a:ext uri="{FF2B5EF4-FFF2-40B4-BE49-F238E27FC236}">
              <a16:creationId xmlns:a16="http://schemas.microsoft.com/office/drawing/2014/main" id="{00000000-0008-0000-0600-000075000000}"/>
            </a:ext>
          </a:extLst>
        </xdr:cNvPr>
        <xdr:cNvSpPr txBox="1"/>
      </xdr:nvSpPr>
      <xdr:spPr>
        <a:xfrm>
          <a:off x="4686300" y="1016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45117</xdr:rowOff>
    </xdr:from>
    <xdr:to>
      <xdr:col>24</xdr:col>
      <xdr:colOff>152400</xdr:colOff>
      <xdr:row>59</xdr:row>
      <xdr:rowOff>45117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1016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87692</xdr:rowOff>
    </xdr:from>
    <xdr:ext cx="599010" cy="259045"/>
    <xdr:sp macro="" textlink="">
      <xdr:nvSpPr>
        <xdr:cNvPr id="119" name="物件費最大値テキスト">
          <a:extLst>
            <a:ext uri="{FF2B5EF4-FFF2-40B4-BE49-F238E27FC236}">
              <a16:creationId xmlns:a16="http://schemas.microsoft.com/office/drawing/2014/main" id="{00000000-0008-0000-0600-000077000000}"/>
            </a:ext>
          </a:extLst>
        </xdr:cNvPr>
        <xdr:cNvSpPr txBox="1"/>
      </xdr:nvSpPr>
      <xdr:spPr>
        <a:xfrm>
          <a:off x="4686300" y="866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141015</xdr:rowOff>
    </xdr:from>
    <xdr:to>
      <xdr:col>24</xdr:col>
      <xdr:colOff>152400</xdr:colOff>
      <xdr:row>51</xdr:row>
      <xdr:rowOff>141015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8884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34506</xdr:rowOff>
    </xdr:from>
    <xdr:to>
      <xdr:col>24</xdr:col>
      <xdr:colOff>63500</xdr:colOff>
      <xdr:row>57</xdr:row>
      <xdr:rowOff>111525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3797300" y="9807156"/>
          <a:ext cx="838200" cy="77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39787</xdr:rowOff>
    </xdr:from>
    <xdr:ext cx="534377" cy="259045"/>
    <xdr:sp macro="" textlink="">
      <xdr:nvSpPr>
        <xdr:cNvPr id="122" name="物件費平均値テキスト">
          <a:extLst>
            <a:ext uri="{FF2B5EF4-FFF2-40B4-BE49-F238E27FC236}">
              <a16:creationId xmlns:a16="http://schemas.microsoft.com/office/drawing/2014/main" id="{00000000-0008-0000-0600-00007A000000}"/>
            </a:ext>
          </a:extLst>
        </xdr:cNvPr>
        <xdr:cNvSpPr txBox="1"/>
      </xdr:nvSpPr>
      <xdr:spPr>
        <a:xfrm>
          <a:off x="4686300" y="94695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16910</xdr:rowOff>
    </xdr:from>
    <xdr:to>
      <xdr:col>24</xdr:col>
      <xdr:colOff>114300</xdr:colOff>
      <xdr:row>56</xdr:row>
      <xdr:rowOff>118510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4584700" y="961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34506</xdr:rowOff>
    </xdr:from>
    <xdr:to>
      <xdr:col>19</xdr:col>
      <xdr:colOff>177800</xdr:colOff>
      <xdr:row>57</xdr:row>
      <xdr:rowOff>49765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908300" y="9807156"/>
          <a:ext cx="889000" cy="15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70231</xdr:rowOff>
    </xdr:from>
    <xdr:to>
      <xdr:col>20</xdr:col>
      <xdr:colOff>38100</xdr:colOff>
      <xdr:row>57</xdr:row>
      <xdr:rowOff>381</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3746500" y="967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16908</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530111" y="944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49765</xdr:rowOff>
    </xdr:from>
    <xdr:to>
      <xdr:col>15</xdr:col>
      <xdr:colOff>50800</xdr:colOff>
      <xdr:row>59</xdr:row>
      <xdr:rowOff>53346</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2019300" y="9822415"/>
          <a:ext cx="889000" cy="346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63392</xdr:rowOff>
    </xdr:from>
    <xdr:to>
      <xdr:col>15</xdr:col>
      <xdr:colOff>101600</xdr:colOff>
      <xdr:row>56</xdr:row>
      <xdr:rowOff>164992</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2857500" y="9664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10069</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641111" y="943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53346</xdr:rowOff>
    </xdr:from>
    <xdr:to>
      <xdr:col>10</xdr:col>
      <xdr:colOff>114300</xdr:colOff>
      <xdr:row>59</xdr:row>
      <xdr:rowOff>70739</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flipV="1">
          <a:off x="1130300" y="10168896"/>
          <a:ext cx="889000" cy="17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159766</xdr:rowOff>
    </xdr:from>
    <xdr:to>
      <xdr:col>10</xdr:col>
      <xdr:colOff>165100</xdr:colOff>
      <xdr:row>57</xdr:row>
      <xdr:rowOff>89916</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968500" y="9760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106443</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752111" y="9536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16605</xdr:rowOff>
    </xdr:from>
    <xdr:to>
      <xdr:col>6</xdr:col>
      <xdr:colOff>38100</xdr:colOff>
      <xdr:row>58</xdr:row>
      <xdr:rowOff>118205</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079500" y="9960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134732</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863111" y="9735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60725</xdr:rowOff>
    </xdr:from>
    <xdr:to>
      <xdr:col>24</xdr:col>
      <xdr:colOff>114300</xdr:colOff>
      <xdr:row>57</xdr:row>
      <xdr:rowOff>162325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4584700" y="983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39152</xdr:rowOff>
    </xdr:from>
    <xdr:ext cx="534377" cy="259045"/>
    <xdr:sp macro="" textlink="">
      <xdr:nvSpPr>
        <xdr:cNvPr id="141" name="物件費該当値テキスト">
          <a:extLst>
            <a:ext uri="{FF2B5EF4-FFF2-40B4-BE49-F238E27FC236}">
              <a16:creationId xmlns:a16="http://schemas.microsoft.com/office/drawing/2014/main" id="{00000000-0008-0000-0600-00008D000000}"/>
            </a:ext>
          </a:extLst>
        </xdr:cNvPr>
        <xdr:cNvSpPr txBox="1"/>
      </xdr:nvSpPr>
      <xdr:spPr>
        <a:xfrm>
          <a:off x="4686300" y="981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155156</xdr:rowOff>
    </xdr:from>
    <xdr:to>
      <xdr:col>20</xdr:col>
      <xdr:colOff>38100</xdr:colOff>
      <xdr:row>57</xdr:row>
      <xdr:rowOff>85306</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3746500" y="975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76433</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3530111" y="9849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170415</xdr:rowOff>
    </xdr:from>
    <xdr:to>
      <xdr:col>15</xdr:col>
      <xdr:colOff>101600</xdr:colOff>
      <xdr:row>57</xdr:row>
      <xdr:rowOff>100565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2857500" y="977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91692</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2641111" y="9864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2546</xdr:rowOff>
    </xdr:from>
    <xdr:to>
      <xdr:col>10</xdr:col>
      <xdr:colOff>165100</xdr:colOff>
      <xdr:row>59</xdr:row>
      <xdr:rowOff>104146</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968500" y="10118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95273</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1752111" y="10210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19939</xdr:rowOff>
    </xdr:from>
    <xdr:to>
      <xdr:col>6</xdr:col>
      <xdr:colOff>38100</xdr:colOff>
      <xdr:row>59</xdr:row>
      <xdr:rowOff>121539</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079500" y="1013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112666</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863111" y="10228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118440</xdr:rowOff>
    </xdr:from>
    <xdr:to>
      <xdr:col>24</xdr:col>
      <xdr:colOff>62865</xdr:colOff>
      <xdr:row>78</xdr:row>
      <xdr:rowOff>99467</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91390"/>
          <a:ext cx="1270" cy="1181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103294</xdr:rowOff>
    </xdr:from>
    <xdr:ext cx="378565"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476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99467</xdr:rowOff>
    </xdr:from>
    <xdr:to>
      <xdr:col>24</xdr:col>
      <xdr:colOff>152400</xdr:colOff>
      <xdr:row>78</xdr:row>
      <xdr:rowOff>99467</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472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65117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6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118440</xdr:rowOff>
    </xdr:from>
    <xdr:to>
      <xdr:col>24</xdr:col>
      <xdr:colOff>152400</xdr:colOff>
      <xdr:row>71</xdr:row>
      <xdr:rowOff>118440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91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94529</xdr:rowOff>
    </xdr:from>
    <xdr:to>
      <xdr:col>24</xdr:col>
      <xdr:colOff>63500</xdr:colOff>
      <xdr:row>78</xdr:row>
      <xdr:rowOff>99467</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3797300" y="13467629"/>
          <a:ext cx="838200" cy="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72412</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29311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49535</xdr:rowOff>
    </xdr:from>
    <xdr:to>
      <xdr:col>24</xdr:col>
      <xdr:colOff>114300</xdr:colOff>
      <xdr:row>76</xdr:row>
      <xdr:rowOff>151135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07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87351</xdr:rowOff>
    </xdr:from>
    <xdr:to>
      <xdr:col>19</xdr:col>
      <xdr:colOff>177800</xdr:colOff>
      <xdr:row>78</xdr:row>
      <xdr:rowOff>94529</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460451"/>
          <a:ext cx="889000" cy="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50495</xdr:rowOff>
    </xdr:from>
    <xdr:to>
      <xdr:col>20</xdr:col>
      <xdr:colOff>38100</xdr:colOff>
      <xdr:row>76</xdr:row>
      <xdr:rowOff>152095</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08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168622</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2855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87351</xdr:rowOff>
    </xdr:from>
    <xdr:to>
      <xdr:col>15</xdr:col>
      <xdr:colOff>50800</xdr:colOff>
      <xdr:row>78</xdr:row>
      <xdr:rowOff>108793</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60451"/>
          <a:ext cx="889000" cy="21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57034</xdr:rowOff>
    </xdr:from>
    <xdr:to>
      <xdr:col>15</xdr:col>
      <xdr:colOff>101600</xdr:colOff>
      <xdr:row>76</xdr:row>
      <xdr:rowOff>158634</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08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3710</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2862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103673</xdr:rowOff>
    </xdr:from>
    <xdr:to>
      <xdr:col>10</xdr:col>
      <xdr:colOff>114300</xdr:colOff>
      <xdr:row>78</xdr:row>
      <xdr:rowOff>108793</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76773"/>
          <a:ext cx="889000" cy="5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17211</xdr:rowOff>
    </xdr:from>
    <xdr:to>
      <xdr:col>10</xdr:col>
      <xdr:colOff>165100</xdr:colOff>
      <xdr:row>76</xdr:row>
      <xdr:rowOff>118811</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047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135338</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2822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128219</xdr:rowOff>
    </xdr:from>
    <xdr:to>
      <xdr:col>6</xdr:col>
      <xdr:colOff>38100</xdr:colOff>
      <xdr:row>77</xdr:row>
      <xdr:rowOff>58369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158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74896</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2933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48667</xdr:rowOff>
    </xdr:from>
    <xdr:to>
      <xdr:col>24</xdr:col>
      <xdr:colOff>114300</xdr:colOff>
      <xdr:row>78</xdr:row>
      <xdr:rowOff>150267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21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135044</xdr:rowOff>
    </xdr:from>
    <xdr:ext cx="378565"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366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43729</xdr:rowOff>
    </xdr:from>
    <xdr:to>
      <xdr:col>20</xdr:col>
      <xdr:colOff>38100</xdr:colOff>
      <xdr:row>78</xdr:row>
      <xdr:rowOff>145329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1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78</xdr:row>
      <xdr:rowOff>136456</xdr:rowOff>
    </xdr:from>
    <xdr:ext cx="378565"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608017" y="135095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36551</xdr:rowOff>
    </xdr:from>
    <xdr:to>
      <xdr:col>15</xdr:col>
      <xdr:colOff>101600</xdr:colOff>
      <xdr:row>78</xdr:row>
      <xdr:rowOff>138151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0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129278</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02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57993</xdr:rowOff>
    </xdr:from>
    <xdr:to>
      <xdr:col>10</xdr:col>
      <xdr:colOff>165100</xdr:colOff>
      <xdr:row>78</xdr:row>
      <xdr:rowOff>159593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3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78</xdr:row>
      <xdr:rowOff>150720</xdr:rowOff>
    </xdr:from>
    <xdr:ext cx="378565"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830017" y="135238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52873</xdr:rowOff>
    </xdr:from>
    <xdr:to>
      <xdr:col>6</xdr:col>
      <xdr:colOff>38100</xdr:colOff>
      <xdr:row>78</xdr:row>
      <xdr:rowOff>154473</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2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78</xdr:row>
      <xdr:rowOff>145600</xdr:rowOff>
    </xdr:from>
    <xdr:ext cx="378565"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941017" y="135187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128106</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930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84624</xdr:rowOff>
    </xdr:from>
    <xdr:to>
      <xdr:col>24</xdr:col>
      <xdr:colOff>62865</xdr:colOff>
      <xdr:row>98</xdr:row>
      <xdr:rowOff>34136</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515124"/>
          <a:ext cx="1270" cy="1321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37963</xdr:rowOff>
    </xdr:from>
    <xdr:ext cx="599010"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8400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34136</xdr:rowOff>
    </xdr:from>
    <xdr:to>
      <xdr:col>24</xdr:col>
      <xdr:colOff>152400</xdr:colOff>
      <xdr:row>98</xdr:row>
      <xdr:rowOff>34136</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8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31301</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290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84624</xdr:rowOff>
    </xdr:from>
    <xdr:to>
      <xdr:col>24</xdr:col>
      <xdr:colOff>152400</xdr:colOff>
      <xdr:row>90</xdr:row>
      <xdr:rowOff>84624</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51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95580</xdr:rowOff>
    </xdr:from>
    <xdr:to>
      <xdr:col>24</xdr:col>
      <xdr:colOff>63500</xdr:colOff>
      <xdr:row>97</xdr:row>
      <xdr:rowOff>108905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554780"/>
          <a:ext cx="838200" cy="18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133396</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2496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110519</xdr:rowOff>
    </xdr:from>
    <xdr:to>
      <xdr:col>24</xdr:col>
      <xdr:colOff>114300</xdr:colOff>
      <xdr:row>96</xdr:row>
      <xdr:rowOff>40669</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39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108905</xdr:rowOff>
    </xdr:from>
    <xdr:to>
      <xdr:col>19</xdr:col>
      <xdr:colOff>177800</xdr:colOff>
      <xdr:row>98</xdr:row>
      <xdr:rowOff>105573</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739555"/>
          <a:ext cx="889000" cy="168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65746</xdr:rowOff>
    </xdr:from>
    <xdr:to>
      <xdr:col>20</xdr:col>
      <xdr:colOff>38100</xdr:colOff>
      <xdr:row>96</xdr:row>
      <xdr:rowOff>167346</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24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12423</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300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72851</xdr:rowOff>
    </xdr:from>
    <xdr:to>
      <xdr:col>15</xdr:col>
      <xdr:colOff>50800</xdr:colOff>
      <xdr:row>98</xdr:row>
      <xdr:rowOff>105573</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703501"/>
          <a:ext cx="889000" cy="20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51704</xdr:rowOff>
    </xdr:from>
    <xdr:to>
      <xdr:col>15</xdr:col>
      <xdr:colOff>101600</xdr:colOff>
      <xdr:row>97</xdr:row>
      <xdr:rowOff>153304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82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169831</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08795" y="16457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72851</xdr:rowOff>
    </xdr:from>
    <xdr:to>
      <xdr:col>10</xdr:col>
      <xdr:colOff>114300</xdr:colOff>
      <xdr:row>99</xdr:row>
      <xdr:rowOff>72524</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703501"/>
          <a:ext cx="889000" cy="34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1787</xdr:rowOff>
    </xdr:from>
    <xdr:to>
      <xdr:col>10</xdr:col>
      <xdr:colOff>165100</xdr:colOff>
      <xdr:row>96</xdr:row>
      <xdr:rowOff>103387</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460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119914</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236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165252</xdr:rowOff>
    </xdr:from>
    <xdr:to>
      <xdr:col>6</xdr:col>
      <xdr:colOff>38100</xdr:colOff>
      <xdr:row>97</xdr:row>
      <xdr:rowOff>95402</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624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111929</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30795" y="16399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44780</xdr:rowOff>
    </xdr:from>
    <xdr:to>
      <xdr:col>24</xdr:col>
      <xdr:colOff>114300</xdr:colOff>
      <xdr:row>96</xdr:row>
      <xdr:rowOff>146380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50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23207</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482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58105</xdr:rowOff>
    </xdr:from>
    <xdr:to>
      <xdr:col>20</xdr:col>
      <xdr:colOff>38100</xdr:colOff>
      <xdr:row>97</xdr:row>
      <xdr:rowOff>159705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68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150832</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781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54773</xdr:rowOff>
    </xdr:from>
    <xdr:to>
      <xdr:col>15</xdr:col>
      <xdr:colOff>101600</xdr:colOff>
      <xdr:row>98</xdr:row>
      <xdr:rowOff>156373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856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147500</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08795" y="16949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22051</xdr:rowOff>
    </xdr:from>
    <xdr:to>
      <xdr:col>10</xdr:col>
      <xdr:colOff>165100</xdr:colOff>
      <xdr:row>97</xdr:row>
      <xdr:rowOff>123651</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652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114778</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6745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21724</xdr:rowOff>
    </xdr:from>
    <xdr:to>
      <xdr:col>6</xdr:col>
      <xdr:colOff>38100</xdr:colOff>
      <xdr:row>99</xdr:row>
      <xdr:rowOff>123324</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99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114451</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30795" y="17088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143173</xdr:rowOff>
    </xdr:from>
    <xdr:to>
      <xdr:col>54</xdr:col>
      <xdr:colOff>189865</xdr:colOff>
      <xdr:row>39</xdr:row>
      <xdr:rowOff>126234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801023"/>
          <a:ext cx="1270" cy="1011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130061</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81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126234</xdr:rowOff>
    </xdr:from>
    <xdr:to>
      <xdr:col>55</xdr:col>
      <xdr:colOff>88900</xdr:colOff>
      <xdr:row>39</xdr:row>
      <xdr:rowOff>126234</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812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89850</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576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143173</xdr:rowOff>
    </xdr:from>
    <xdr:to>
      <xdr:col>55</xdr:col>
      <xdr:colOff>88900</xdr:colOff>
      <xdr:row>33</xdr:row>
      <xdr:rowOff>143173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801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107173</xdr:rowOff>
    </xdr:from>
    <xdr:to>
      <xdr:col>55</xdr:col>
      <xdr:colOff>0</xdr:colOff>
      <xdr:row>39</xdr:row>
      <xdr:rowOff>126234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793723"/>
          <a:ext cx="838200" cy="1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65970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0667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43093</xdr:rowOff>
    </xdr:from>
    <xdr:to>
      <xdr:col>55</xdr:col>
      <xdr:colOff>50800</xdr:colOff>
      <xdr:row>36</xdr:row>
      <xdr:rowOff>144693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21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55052</xdr:rowOff>
    </xdr:from>
    <xdr:to>
      <xdr:col>50</xdr:col>
      <xdr:colOff>114300</xdr:colOff>
      <xdr:row>39</xdr:row>
      <xdr:rowOff>107173</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741602"/>
          <a:ext cx="889000" cy="52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20331</xdr:rowOff>
    </xdr:from>
    <xdr:to>
      <xdr:col>50</xdr:col>
      <xdr:colOff>165100</xdr:colOff>
      <xdr:row>36</xdr:row>
      <xdr:rowOff>121931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192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138458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596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55052</xdr:rowOff>
    </xdr:from>
    <xdr:to>
      <xdr:col>45</xdr:col>
      <xdr:colOff>177800</xdr:colOff>
      <xdr:row>39</xdr:row>
      <xdr:rowOff>147951</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741602"/>
          <a:ext cx="889000" cy="92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3806</xdr:rowOff>
    </xdr:from>
    <xdr:to>
      <xdr:col>46</xdr:col>
      <xdr:colOff>38100</xdr:colOff>
      <xdr:row>36</xdr:row>
      <xdr:rowOff>105406</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17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121933</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595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101415</xdr:rowOff>
    </xdr:from>
    <xdr:to>
      <xdr:col>41</xdr:col>
      <xdr:colOff>50800</xdr:colOff>
      <xdr:row>39</xdr:row>
      <xdr:rowOff>147951</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587815"/>
          <a:ext cx="889000" cy="124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98577</xdr:rowOff>
    </xdr:from>
    <xdr:to>
      <xdr:col>41</xdr:col>
      <xdr:colOff>101600</xdr:colOff>
      <xdr:row>37</xdr:row>
      <xdr:rowOff>28727</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7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45254</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4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138245</xdr:rowOff>
    </xdr:from>
    <xdr:to>
      <xdr:col>36</xdr:col>
      <xdr:colOff>165100</xdr:colOff>
      <xdr:row>31</xdr:row>
      <xdr:rowOff>68395</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281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84922</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056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75434</xdr:rowOff>
    </xdr:from>
    <xdr:to>
      <xdr:col>55</xdr:col>
      <xdr:colOff>50800</xdr:colOff>
      <xdr:row>40</xdr:row>
      <xdr:rowOff>5584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76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161811</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67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56373</xdr:rowOff>
    </xdr:from>
    <xdr:to>
      <xdr:col>50</xdr:col>
      <xdr:colOff>165100</xdr:colOff>
      <xdr:row>39</xdr:row>
      <xdr:rowOff>157973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74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149100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83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4252</xdr:rowOff>
    </xdr:from>
    <xdr:to>
      <xdr:col>46</xdr:col>
      <xdr:colOff>38100</xdr:colOff>
      <xdr:row>39</xdr:row>
      <xdr:rowOff>105852</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69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96979</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783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97151</xdr:rowOff>
    </xdr:from>
    <xdr:to>
      <xdr:col>41</xdr:col>
      <xdr:colOff>101600</xdr:colOff>
      <xdr:row>40</xdr:row>
      <xdr:rowOff>27301</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783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40</xdr:row>
      <xdr:rowOff>18428</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87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50615</xdr:rowOff>
    </xdr:from>
    <xdr:to>
      <xdr:col>36</xdr:col>
      <xdr:colOff>165100</xdr:colOff>
      <xdr:row>32</xdr:row>
      <xdr:rowOff>152215</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53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143342</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629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73044</xdr:rowOff>
    </xdr:from>
    <xdr:to>
      <xdr:col>54</xdr:col>
      <xdr:colOff>189865</xdr:colOff>
      <xdr:row>58</xdr:row>
      <xdr:rowOff>56661</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816994"/>
          <a:ext cx="1270" cy="1183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60488</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00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56661</xdr:rowOff>
    </xdr:from>
    <xdr:to>
      <xdr:col>55</xdr:col>
      <xdr:colOff>88900</xdr:colOff>
      <xdr:row>58</xdr:row>
      <xdr:rowOff>56661</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000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19721</xdr:rowOff>
    </xdr:from>
    <xdr:ext cx="599010"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592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73044</xdr:rowOff>
    </xdr:from>
    <xdr:to>
      <xdr:col>55</xdr:col>
      <xdr:colOff>88900</xdr:colOff>
      <xdr:row>51</xdr:row>
      <xdr:rowOff>73044</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816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56661</xdr:rowOff>
    </xdr:from>
    <xdr:to>
      <xdr:col>55</xdr:col>
      <xdr:colOff>0</xdr:colOff>
      <xdr:row>59</xdr:row>
      <xdr:rowOff>70853</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9639300" y="10000761"/>
          <a:ext cx="838200" cy="185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137209</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395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114332</xdr:rowOff>
    </xdr:from>
    <xdr:to>
      <xdr:col>55</xdr:col>
      <xdr:colOff>50800</xdr:colOff>
      <xdr:row>56</xdr:row>
      <xdr:rowOff>44482</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54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152121</xdr:rowOff>
    </xdr:from>
    <xdr:to>
      <xdr:col>50</xdr:col>
      <xdr:colOff>114300</xdr:colOff>
      <xdr:row>59</xdr:row>
      <xdr:rowOff>70853</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8750300" y="10096221"/>
          <a:ext cx="889000" cy="90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6299</xdr:rowOff>
    </xdr:from>
    <xdr:to>
      <xdr:col>50</xdr:col>
      <xdr:colOff>165100</xdr:colOff>
      <xdr:row>57</xdr:row>
      <xdr:rowOff>107899</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778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124426</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554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152121</xdr:rowOff>
    </xdr:from>
    <xdr:to>
      <xdr:col>45</xdr:col>
      <xdr:colOff>177800</xdr:colOff>
      <xdr:row>59</xdr:row>
      <xdr:rowOff>14618</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7861300" y="10096221"/>
          <a:ext cx="889000" cy="33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147193</xdr:rowOff>
    </xdr:from>
    <xdr:to>
      <xdr:col>46</xdr:col>
      <xdr:colOff>38100</xdr:colOff>
      <xdr:row>57</xdr:row>
      <xdr:rowOff>77343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74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93870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523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4121</xdr:rowOff>
    </xdr:from>
    <xdr:to>
      <xdr:col>41</xdr:col>
      <xdr:colOff>50800</xdr:colOff>
      <xdr:row>59</xdr:row>
      <xdr:rowOff>14618</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6972300" y="9776771"/>
          <a:ext cx="889000" cy="35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83547</xdr:rowOff>
    </xdr:from>
    <xdr:to>
      <xdr:col>41</xdr:col>
      <xdr:colOff>101600</xdr:colOff>
      <xdr:row>57</xdr:row>
      <xdr:rowOff>13697</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684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30224</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459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55449</xdr:rowOff>
    </xdr:from>
    <xdr:to>
      <xdr:col>36</xdr:col>
      <xdr:colOff>165100</xdr:colOff>
      <xdr:row>55</xdr:row>
      <xdr:rowOff>157049</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485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2126</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260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5861</xdr:rowOff>
    </xdr:from>
    <xdr:to>
      <xdr:col>55</xdr:col>
      <xdr:colOff>50800</xdr:colOff>
      <xdr:row>58</xdr:row>
      <xdr:rowOff>107461</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949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92238</xdr:rowOff>
    </xdr:from>
    <xdr:ext cx="534377"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86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20053</xdr:rowOff>
    </xdr:from>
    <xdr:to>
      <xdr:col>50</xdr:col>
      <xdr:colOff>165100</xdr:colOff>
      <xdr:row>59</xdr:row>
      <xdr:rowOff>121653</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10135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112780</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10228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101321</xdr:rowOff>
    </xdr:from>
    <xdr:to>
      <xdr:col>46</xdr:col>
      <xdr:colOff>38100</xdr:colOff>
      <xdr:row>59</xdr:row>
      <xdr:rowOff>31471</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1004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22598</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10138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135268</xdr:rowOff>
    </xdr:from>
    <xdr:to>
      <xdr:col>41</xdr:col>
      <xdr:colOff>101600</xdr:colOff>
      <xdr:row>59</xdr:row>
      <xdr:rowOff>65418</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10079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56545</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10172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124771</xdr:rowOff>
    </xdr:from>
    <xdr:to>
      <xdr:col>36</xdr:col>
      <xdr:colOff>165100</xdr:colOff>
      <xdr:row>57</xdr:row>
      <xdr:rowOff>54921</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725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46048</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705111" y="981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104724</xdr:rowOff>
    </xdr:from>
    <xdr:to>
      <xdr:col>54</xdr:col>
      <xdr:colOff>189865</xdr:colOff>
      <xdr:row>78</xdr:row>
      <xdr:rowOff>100290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106224"/>
          <a:ext cx="1270" cy="1367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104117</xdr:rowOff>
    </xdr:from>
    <xdr:ext cx="378565"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4772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100290</xdr:rowOff>
    </xdr:from>
    <xdr:to>
      <xdr:col>55</xdr:col>
      <xdr:colOff>88900</xdr:colOff>
      <xdr:row>78</xdr:row>
      <xdr:rowOff>100290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473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51401</xdr:rowOff>
    </xdr:from>
    <xdr:ext cx="534377"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81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104724</xdr:rowOff>
    </xdr:from>
    <xdr:to>
      <xdr:col>55</xdr:col>
      <xdr:colOff>88900</xdr:colOff>
      <xdr:row>70</xdr:row>
      <xdr:rowOff>104724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10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104724</xdr:rowOff>
    </xdr:from>
    <xdr:to>
      <xdr:col>55</xdr:col>
      <xdr:colOff>0</xdr:colOff>
      <xdr:row>72</xdr:row>
      <xdr:rowOff>38064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2106224"/>
          <a:ext cx="838200" cy="27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84198</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29429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105771</xdr:rowOff>
    </xdr:from>
    <xdr:to>
      <xdr:col>55</xdr:col>
      <xdr:colOff>50800</xdr:colOff>
      <xdr:row>76</xdr:row>
      <xdr:rowOff>35920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296452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120589</xdr:rowOff>
    </xdr:from>
    <xdr:to>
      <xdr:col>50</xdr:col>
      <xdr:colOff>114300</xdr:colOff>
      <xdr:row>72</xdr:row>
      <xdr:rowOff>38064</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8750300" y="12122089"/>
          <a:ext cx="889000" cy="260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78659</xdr:rowOff>
    </xdr:from>
    <xdr:to>
      <xdr:col>50</xdr:col>
      <xdr:colOff>165100</xdr:colOff>
      <xdr:row>76</xdr:row>
      <xdr:rowOff>8809</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2937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171386</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3030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70</xdr:row>
      <xdr:rowOff>120589</xdr:rowOff>
    </xdr:from>
    <xdr:to>
      <xdr:col>45</xdr:col>
      <xdr:colOff>177800</xdr:colOff>
      <xdr:row>72</xdr:row>
      <xdr:rowOff>29195</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2122089"/>
          <a:ext cx="889000" cy="251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143124</xdr:rowOff>
    </xdr:from>
    <xdr:to>
      <xdr:col>46</xdr:col>
      <xdr:colOff>38100</xdr:colOff>
      <xdr:row>75</xdr:row>
      <xdr:rowOff>73274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2830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64401</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2923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72</xdr:row>
      <xdr:rowOff>29195</xdr:rowOff>
    </xdr:from>
    <xdr:to>
      <xdr:col>41</xdr:col>
      <xdr:colOff>50800</xdr:colOff>
      <xdr:row>75</xdr:row>
      <xdr:rowOff>61199</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6972300" y="12373595"/>
          <a:ext cx="889000" cy="54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20594</xdr:rowOff>
    </xdr:from>
    <xdr:to>
      <xdr:col>41</xdr:col>
      <xdr:colOff>101600</xdr:colOff>
      <xdr:row>75</xdr:row>
      <xdr:rowOff>122194</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2879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113321</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2972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64851</xdr:rowOff>
    </xdr:from>
    <xdr:to>
      <xdr:col>36</xdr:col>
      <xdr:colOff>165100</xdr:colOff>
      <xdr:row>73</xdr:row>
      <xdr:rowOff>166451</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2580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11528</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2355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70</xdr:row>
      <xdr:rowOff>53924</xdr:rowOff>
    </xdr:from>
    <xdr:to>
      <xdr:col>55</xdr:col>
      <xdr:colOff>50800</xdr:colOff>
      <xdr:row>70</xdr:row>
      <xdr:rowOff>155524</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205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70</xdr:row>
      <xdr:rowOff>6951</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2008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158714</xdr:rowOff>
    </xdr:from>
    <xdr:to>
      <xdr:col>50</xdr:col>
      <xdr:colOff>165100</xdr:colOff>
      <xdr:row>72</xdr:row>
      <xdr:rowOff>88864</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233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70</xdr:row>
      <xdr:rowOff>105391</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2106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70</xdr:row>
      <xdr:rowOff>69789</xdr:rowOff>
    </xdr:from>
    <xdr:to>
      <xdr:col>46</xdr:col>
      <xdr:colOff>38100</xdr:colOff>
      <xdr:row>70</xdr:row>
      <xdr:rowOff>171389</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207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69</xdr:row>
      <xdr:rowOff>16466</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3111" y="11846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71</xdr:row>
      <xdr:rowOff>149845</xdr:rowOff>
    </xdr:from>
    <xdr:to>
      <xdr:col>41</xdr:col>
      <xdr:colOff>101600</xdr:colOff>
      <xdr:row>72</xdr:row>
      <xdr:rowOff>79995</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2322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70</xdr:row>
      <xdr:rowOff>96522</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4111" y="12098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10399</xdr:rowOff>
    </xdr:from>
    <xdr:to>
      <xdr:col>36</xdr:col>
      <xdr:colOff>165100</xdr:colOff>
      <xdr:row>75</xdr:row>
      <xdr:rowOff>111999</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286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103126</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5111" y="12961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71786</xdr:rowOff>
    </xdr:from>
    <xdr:to>
      <xdr:col>54</xdr:col>
      <xdr:colOff>189865</xdr:colOff>
      <xdr:row>97</xdr:row>
      <xdr:rowOff>62624</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502286"/>
          <a:ext cx="1270" cy="1190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66451</xdr:rowOff>
    </xdr:from>
    <xdr:ext cx="534377"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697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62624</xdr:rowOff>
    </xdr:from>
    <xdr:to>
      <xdr:col>55</xdr:col>
      <xdr:colOff>88900</xdr:colOff>
      <xdr:row>97</xdr:row>
      <xdr:rowOff>62624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693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18463</xdr:rowOff>
    </xdr:from>
    <xdr:ext cx="534377"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27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71786</xdr:rowOff>
    </xdr:from>
    <xdr:to>
      <xdr:col>55</xdr:col>
      <xdr:colOff>88900</xdr:colOff>
      <xdr:row>90</xdr:row>
      <xdr:rowOff>71786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502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62624</xdr:rowOff>
    </xdr:from>
    <xdr:to>
      <xdr:col>55</xdr:col>
      <xdr:colOff>0</xdr:colOff>
      <xdr:row>97</xdr:row>
      <xdr:rowOff>144824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6693274"/>
          <a:ext cx="838200" cy="8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36720</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5981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13843</xdr:rowOff>
    </xdr:from>
    <xdr:to>
      <xdr:col>55</xdr:col>
      <xdr:colOff>50800</xdr:colOff>
      <xdr:row>94</xdr:row>
      <xdr:rowOff>115443</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130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144824</xdr:rowOff>
    </xdr:from>
    <xdr:to>
      <xdr:col>50</xdr:col>
      <xdr:colOff>114300</xdr:colOff>
      <xdr:row>98</xdr:row>
      <xdr:rowOff>13322</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775474"/>
          <a:ext cx="889000" cy="39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21520</xdr:rowOff>
    </xdr:from>
    <xdr:to>
      <xdr:col>50</xdr:col>
      <xdr:colOff>165100</xdr:colOff>
      <xdr:row>95</xdr:row>
      <xdr:rowOff>123120</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3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139647</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084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101657</xdr:rowOff>
    </xdr:from>
    <xdr:to>
      <xdr:col>45</xdr:col>
      <xdr:colOff>177800</xdr:colOff>
      <xdr:row>98</xdr:row>
      <xdr:rowOff>13322</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61300" y="16732307"/>
          <a:ext cx="889000" cy="83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43466</xdr:rowOff>
    </xdr:from>
    <xdr:to>
      <xdr:col>46</xdr:col>
      <xdr:colOff>38100</xdr:colOff>
      <xdr:row>95</xdr:row>
      <xdr:rowOff>145066</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3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161593</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106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166636</xdr:rowOff>
    </xdr:from>
    <xdr:to>
      <xdr:col>41</xdr:col>
      <xdr:colOff>50800</xdr:colOff>
      <xdr:row>97</xdr:row>
      <xdr:rowOff>101657</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282936"/>
          <a:ext cx="889000" cy="449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116199</xdr:rowOff>
    </xdr:from>
    <xdr:to>
      <xdr:col>41</xdr:col>
      <xdr:colOff>101600</xdr:colOff>
      <xdr:row>95</xdr:row>
      <xdr:rowOff>46349</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23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62876</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007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122789</xdr:rowOff>
    </xdr:from>
    <xdr:to>
      <xdr:col>36</xdr:col>
      <xdr:colOff>165100</xdr:colOff>
      <xdr:row>95</xdr:row>
      <xdr:rowOff>52939</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23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44066</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331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11824</xdr:rowOff>
    </xdr:from>
    <xdr:to>
      <xdr:col>55</xdr:col>
      <xdr:colOff>50800</xdr:colOff>
      <xdr:row>97</xdr:row>
      <xdr:rowOff>113424</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64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98201</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55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94024</xdr:rowOff>
    </xdr:from>
    <xdr:to>
      <xdr:col>50</xdr:col>
      <xdr:colOff>165100</xdr:colOff>
      <xdr:row>98</xdr:row>
      <xdr:rowOff>24174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72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15301</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81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133972</xdr:rowOff>
    </xdr:from>
    <xdr:to>
      <xdr:col>46</xdr:col>
      <xdr:colOff>38100</xdr:colOff>
      <xdr:row>98</xdr:row>
      <xdr:rowOff>64122</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76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55249</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857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50857</xdr:rowOff>
    </xdr:from>
    <xdr:to>
      <xdr:col>41</xdr:col>
      <xdr:colOff>101600</xdr:colOff>
      <xdr:row>97</xdr:row>
      <xdr:rowOff>152457</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681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143584</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774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115836</xdr:rowOff>
    </xdr:from>
    <xdr:to>
      <xdr:col>36</xdr:col>
      <xdr:colOff>165100</xdr:colOff>
      <xdr:row>95</xdr:row>
      <xdr:rowOff>45986</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23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62513</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6007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a:extLst>
            <a:ext uri="{FF2B5EF4-FFF2-40B4-BE49-F238E27FC236}">
              <a16:creationId xmlns:a16="http://schemas.microsoft.com/office/drawing/2014/main" id="{00000000-0008-0000-06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93203</xdr:rowOff>
    </xdr:from>
    <xdr:to>
      <xdr:col>85</xdr:col>
      <xdr:colOff>126364</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6317595" y="5408153"/>
          <a:ext cx="1269" cy="1246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7" name="災害復旧事業費最小値テキスト">
          <a:extLst>
            <a:ext uri="{FF2B5EF4-FFF2-40B4-BE49-F238E27FC236}">
              <a16:creationId xmlns:a16="http://schemas.microsoft.com/office/drawing/2014/main" id="{00000000-0008-0000-0600-000005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39880</xdr:rowOff>
    </xdr:from>
    <xdr:ext cx="534377" cy="259045"/>
    <xdr:sp macro="" textlink="">
      <xdr:nvSpPr>
        <xdr:cNvPr id="519" name="災害復旧事業費最大値テキスト">
          <a:extLst>
            <a:ext uri="{FF2B5EF4-FFF2-40B4-BE49-F238E27FC236}">
              <a16:creationId xmlns:a16="http://schemas.microsoft.com/office/drawing/2014/main" id="{00000000-0008-0000-0600-000007020000}"/>
            </a:ext>
          </a:extLst>
        </xdr:cNvPr>
        <xdr:cNvSpPr txBox="1"/>
      </xdr:nvSpPr>
      <xdr:spPr>
        <a:xfrm>
          <a:off x="16370300" y="5183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93203</xdr:rowOff>
    </xdr:from>
    <xdr:to>
      <xdr:col>86</xdr:col>
      <xdr:colOff>25400</xdr:colOff>
      <xdr:row>31</xdr:row>
      <xdr:rowOff>93203</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5408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266</xdr:rowOff>
    </xdr:from>
    <xdr:ext cx="469744" cy="259045"/>
    <xdr:sp macro="" textlink="">
      <xdr:nvSpPr>
        <xdr:cNvPr id="522" name="災害復旧事業費平均値テキスト">
          <a:extLst>
            <a:ext uri="{FF2B5EF4-FFF2-40B4-BE49-F238E27FC236}">
              <a16:creationId xmlns:a16="http://schemas.microsoft.com/office/drawing/2014/main" id="{00000000-0008-0000-0600-00000A020000}"/>
            </a:ext>
          </a:extLst>
        </xdr:cNvPr>
        <xdr:cNvSpPr txBox="1"/>
      </xdr:nvSpPr>
      <xdr:spPr>
        <a:xfrm>
          <a:off x="16370300" y="61724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148839</xdr:rowOff>
    </xdr:from>
    <xdr:to>
      <xdr:col>85</xdr:col>
      <xdr:colOff>177800</xdr:colOff>
      <xdr:row>37</xdr:row>
      <xdr:rowOff>78989</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6268700" y="6321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27132</xdr:rowOff>
    </xdr:from>
    <xdr:to>
      <xdr:col>81</xdr:col>
      <xdr:colOff>101600</xdr:colOff>
      <xdr:row>37</xdr:row>
      <xdr:rowOff>128732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5430500" y="637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145259</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46428" y="614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56210</xdr:rowOff>
    </xdr:from>
    <xdr:to>
      <xdr:col>76</xdr:col>
      <xdr:colOff>165100</xdr:colOff>
      <xdr:row>37</xdr:row>
      <xdr:rowOff>157810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41500" y="63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2887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57428" y="6175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124704</xdr:rowOff>
    </xdr:from>
    <xdr:to>
      <xdr:col>71</xdr:col>
      <xdr:colOff>177800</xdr:colOff>
      <xdr:row>38</xdr:row>
      <xdr:rowOff>139700</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2814300" y="6639804"/>
          <a:ext cx="889000" cy="1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57399</xdr:rowOff>
    </xdr:from>
    <xdr:to>
      <xdr:col>72</xdr:col>
      <xdr:colOff>38100</xdr:colOff>
      <xdr:row>35</xdr:row>
      <xdr:rowOff>158999</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52500" y="6058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4076</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436111" y="5833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62657</xdr:rowOff>
    </xdr:from>
    <xdr:to>
      <xdr:col>67</xdr:col>
      <xdr:colOff>101600</xdr:colOff>
      <xdr:row>37</xdr:row>
      <xdr:rowOff>164257</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2763500" y="6406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9334</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579428" y="6181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41" name="災害復旧事業費該当値テキスト">
          <a:extLst>
            <a:ext uri="{FF2B5EF4-FFF2-40B4-BE49-F238E27FC236}">
              <a16:creationId xmlns:a16="http://schemas.microsoft.com/office/drawing/2014/main" id="{00000000-0008-0000-0600-00001D020000}"/>
            </a:ext>
          </a:extLst>
        </xdr:cNvPr>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73904</xdr:rowOff>
    </xdr:from>
    <xdr:to>
      <xdr:col>67</xdr:col>
      <xdr:colOff>101600</xdr:colOff>
      <xdr:row>39</xdr:row>
      <xdr:rowOff>4054</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2763500" y="658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166631</xdr:rowOff>
    </xdr:from>
    <xdr:ext cx="378565"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625017" y="66817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a:extLst>
            <a:ext uri="{FF2B5EF4-FFF2-40B4-BE49-F238E27FC236}">
              <a16:creationId xmlns:a16="http://schemas.microsoft.com/office/drawing/2014/main" id="{00000000-0008-0000-0600-00003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a:extLst>
            <a:ext uri="{FF2B5EF4-FFF2-40B4-BE49-F238E27FC236}">
              <a16:creationId xmlns:a16="http://schemas.microsoft.com/office/drawing/2014/main" id="{00000000-0008-0000-0600-00003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a:extLst>
            <a:ext uri="{FF2B5EF4-FFF2-40B4-BE49-F238E27FC236}">
              <a16:creationId xmlns:a16="http://schemas.microsoft.com/office/drawing/2014/main" id="{00000000-0008-0000-0600-00003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a:extLst>
            <a:ext uri="{FF2B5EF4-FFF2-40B4-BE49-F238E27FC236}">
              <a16:creationId xmlns:a16="http://schemas.microsoft.com/office/drawing/2014/main" id="{00000000-0008-0000-0600-00004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公債費グラフ枠">
          <a:extLst>
            <a:ext uri="{FF2B5EF4-FFF2-40B4-BE49-F238E27FC236}">
              <a16:creationId xmlns:a16="http://schemas.microsoft.com/office/drawing/2014/main" id="{00000000-0008-0000-06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66396</xdr:rowOff>
    </xdr:from>
    <xdr:to>
      <xdr:col>85</xdr:col>
      <xdr:colOff>126364</xdr:colOff>
      <xdr:row>78</xdr:row>
      <xdr:rowOff>124974</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6317595" y="12239346"/>
          <a:ext cx="1269" cy="1258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128801</xdr:rowOff>
    </xdr:from>
    <xdr:ext cx="534377" cy="259045"/>
    <xdr:sp macro="" textlink="">
      <xdr:nvSpPr>
        <xdr:cNvPr id="624" name="公債費最小値テキスト">
          <a:extLst>
            <a:ext uri="{FF2B5EF4-FFF2-40B4-BE49-F238E27FC236}">
              <a16:creationId xmlns:a16="http://schemas.microsoft.com/office/drawing/2014/main" id="{00000000-0008-0000-0600-000070020000}"/>
            </a:ext>
          </a:extLst>
        </xdr:cNvPr>
        <xdr:cNvSpPr txBox="1"/>
      </xdr:nvSpPr>
      <xdr:spPr>
        <a:xfrm>
          <a:off x="16370300" y="13501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124974</xdr:rowOff>
    </xdr:from>
    <xdr:to>
      <xdr:col>86</xdr:col>
      <xdr:colOff>25400</xdr:colOff>
      <xdr:row>78</xdr:row>
      <xdr:rowOff>124974</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6230600" y="13498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13073</xdr:rowOff>
    </xdr:from>
    <xdr:ext cx="534377" cy="259045"/>
    <xdr:sp macro="" textlink="">
      <xdr:nvSpPr>
        <xdr:cNvPr id="626" name="公債費最大値テキスト">
          <a:extLst>
            <a:ext uri="{FF2B5EF4-FFF2-40B4-BE49-F238E27FC236}">
              <a16:creationId xmlns:a16="http://schemas.microsoft.com/office/drawing/2014/main" id="{00000000-0008-0000-0600-000072020000}"/>
            </a:ext>
          </a:extLst>
        </xdr:cNvPr>
        <xdr:cNvSpPr txBox="1"/>
      </xdr:nvSpPr>
      <xdr:spPr>
        <a:xfrm>
          <a:off x="16370300" y="1201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66396</xdr:rowOff>
    </xdr:from>
    <xdr:to>
      <xdr:col>86</xdr:col>
      <xdr:colOff>25400</xdr:colOff>
      <xdr:row>71</xdr:row>
      <xdr:rowOff>66396</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6230600" y="1223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124974</xdr:rowOff>
    </xdr:from>
    <xdr:to>
      <xdr:col>85</xdr:col>
      <xdr:colOff>127000</xdr:colOff>
      <xdr:row>78</xdr:row>
      <xdr:rowOff>134023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5481300" y="13498074"/>
          <a:ext cx="8382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143286</xdr:rowOff>
    </xdr:from>
    <xdr:ext cx="534377" cy="259045"/>
    <xdr:sp macro="" textlink="">
      <xdr:nvSpPr>
        <xdr:cNvPr id="629" name="公債費平均値テキスト">
          <a:extLst>
            <a:ext uri="{FF2B5EF4-FFF2-40B4-BE49-F238E27FC236}">
              <a16:creationId xmlns:a16="http://schemas.microsoft.com/office/drawing/2014/main" id="{00000000-0008-0000-0600-000075020000}"/>
            </a:ext>
          </a:extLst>
        </xdr:cNvPr>
        <xdr:cNvSpPr txBox="1"/>
      </xdr:nvSpPr>
      <xdr:spPr>
        <a:xfrm>
          <a:off x="16370300" y="126591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120409</xdr:rowOff>
    </xdr:from>
    <xdr:to>
      <xdr:col>85</xdr:col>
      <xdr:colOff>177800</xdr:colOff>
      <xdr:row>75</xdr:row>
      <xdr:rowOff>50559</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6268700" y="12807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134023</xdr:rowOff>
    </xdr:from>
    <xdr:to>
      <xdr:col>81</xdr:col>
      <xdr:colOff>50800</xdr:colOff>
      <xdr:row>78</xdr:row>
      <xdr:rowOff>150177</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4592300" y="13507123"/>
          <a:ext cx="8890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113132</xdr:rowOff>
    </xdr:from>
    <xdr:to>
      <xdr:col>81</xdr:col>
      <xdr:colOff>101600</xdr:colOff>
      <xdr:row>75</xdr:row>
      <xdr:rowOff>43282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5430500" y="12800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59809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14111" y="12575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150177</xdr:rowOff>
    </xdr:from>
    <xdr:to>
      <xdr:col>76</xdr:col>
      <xdr:colOff>114300</xdr:colOff>
      <xdr:row>79</xdr:row>
      <xdr:rowOff>11494</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3703300" y="13523277"/>
          <a:ext cx="889000" cy="32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98920</xdr:rowOff>
    </xdr:from>
    <xdr:to>
      <xdr:col>76</xdr:col>
      <xdr:colOff>165100</xdr:colOff>
      <xdr:row>75</xdr:row>
      <xdr:rowOff>29070</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4541500" y="127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45597</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56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11494</xdr:rowOff>
    </xdr:from>
    <xdr:to>
      <xdr:col>71</xdr:col>
      <xdr:colOff>177800</xdr:colOff>
      <xdr:row>79</xdr:row>
      <xdr:rowOff>33096</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2814300" y="13556044"/>
          <a:ext cx="889000" cy="2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11271</xdr:rowOff>
    </xdr:from>
    <xdr:to>
      <xdr:col>72</xdr:col>
      <xdr:colOff>38100</xdr:colOff>
      <xdr:row>75</xdr:row>
      <xdr:rowOff>112871</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3652500" y="12870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129398</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645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29978</xdr:rowOff>
    </xdr:from>
    <xdr:to>
      <xdr:col>67</xdr:col>
      <xdr:colOff>101600</xdr:colOff>
      <xdr:row>76</xdr:row>
      <xdr:rowOff>131578</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2763500" y="1306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148105</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835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74174</xdr:rowOff>
    </xdr:from>
    <xdr:to>
      <xdr:col>85</xdr:col>
      <xdr:colOff>177800</xdr:colOff>
      <xdr:row>79</xdr:row>
      <xdr:rowOff>4324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6268700" y="13447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160551</xdr:rowOff>
    </xdr:from>
    <xdr:ext cx="534377" cy="259045"/>
    <xdr:sp macro="" textlink="">
      <xdr:nvSpPr>
        <xdr:cNvPr id="648" name="公債費該当値テキスト">
          <a:extLst>
            <a:ext uri="{FF2B5EF4-FFF2-40B4-BE49-F238E27FC236}">
              <a16:creationId xmlns:a16="http://schemas.microsoft.com/office/drawing/2014/main" id="{00000000-0008-0000-0600-000088020000}"/>
            </a:ext>
          </a:extLst>
        </xdr:cNvPr>
        <xdr:cNvSpPr txBox="1"/>
      </xdr:nvSpPr>
      <xdr:spPr>
        <a:xfrm>
          <a:off x="16370300" y="13362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83223</xdr:rowOff>
    </xdr:from>
    <xdr:to>
      <xdr:col>81</xdr:col>
      <xdr:colOff>101600</xdr:colOff>
      <xdr:row>79</xdr:row>
      <xdr:rowOff>13373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5430500" y="1345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4500</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14111" y="13549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99377</xdr:rowOff>
    </xdr:from>
    <xdr:to>
      <xdr:col>76</xdr:col>
      <xdr:colOff>165100</xdr:colOff>
      <xdr:row>79</xdr:row>
      <xdr:rowOff>29527</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4541500" y="1347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20654</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4325111" y="13565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132144</xdr:rowOff>
    </xdr:from>
    <xdr:to>
      <xdr:col>72</xdr:col>
      <xdr:colOff>38100</xdr:colOff>
      <xdr:row>79</xdr:row>
      <xdr:rowOff>62294</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3652500" y="135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53421</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3436111" y="1359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153746</xdr:rowOff>
    </xdr:from>
    <xdr:to>
      <xdr:col>67</xdr:col>
      <xdr:colOff>101600</xdr:colOff>
      <xdr:row>79</xdr:row>
      <xdr:rowOff>83896</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2763500" y="1352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75023</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547111" y="1361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a:extLst>
            <a:ext uri="{FF2B5EF4-FFF2-40B4-BE49-F238E27FC236}">
              <a16:creationId xmlns:a16="http://schemas.microsoft.com/office/drawing/2014/main" id="{00000000-0008-0000-06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37745</xdr:rowOff>
    </xdr:from>
    <xdr:to>
      <xdr:col>85</xdr:col>
      <xdr:colOff>126364</xdr:colOff>
      <xdr:row>98</xdr:row>
      <xdr:rowOff>93134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6317595" y="15468245"/>
          <a:ext cx="1269" cy="14269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96961</xdr:rowOff>
    </xdr:from>
    <xdr:ext cx="469744" cy="259045"/>
    <xdr:sp macro="" textlink="">
      <xdr:nvSpPr>
        <xdr:cNvPr id="679" name="積立金最小値テキスト">
          <a:extLst>
            <a:ext uri="{FF2B5EF4-FFF2-40B4-BE49-F238E27FC236}">
              <a16:creationId xmlns:a16="http://schemas.microsoft.com/office/drawing/2014/main" id="{00000000-0008-0000-0600-0000A7020000}"/>
            </a:ext>
          </a:extLst>
        </xdr:cNvPr>
        <xdr:cNvSpPr txBox="1"/>
      </xdr:nvSpPr>
      <xdr:spPr>
        <a:xfrm>
          <a:off x="16370300" y="16899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93134</xdr:rowOff>
    </xdr:from>
    <xdr:to>
      <xdr:col>86</xdr:col>
      <xdr:colOff>25400</xdr:colOff>
      <xdr:row>98</xdr:row>
      <xdr:rowOff>93134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6895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155872</xdr:rowOff>
    </xdr:from>
    <xdr:ext cx="534377" cy="259045"/>
    <xdr:sp macro="" textlink="">
      <xdr:nvSpPr>
        <xdr:cNvPr id="681" name="積立金最大値テキスト">
          <a:extLst>
            <a:ext uri="{FF2B5EF4-FFF2-40B4-BE49-F238E27FC236}">
              <a16:creationId xmlns:a16="http://schemas.microsoft.com/office/drawing/2014/main" id="{00000000-0008-0000-0600-0000A9020000}"/>
            </a:ext>
          </a:extLst>
        </xdr:cNvPr>
        <xdr:cNvSpPr txBox="1"/>
      </xdr:nvSpPr>
      <xdr:spPr>
        <a:xfrm>
          <a:off x="16370300" y="1524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37745</xdr:rowOff>
    </xdr:from>
    <xdr:to>
      <xdr:col>86</xdr:col>
      <xdr:colOff>25400</xdr:colOff>
      <xdr:row>90</xdr:row>
      <xdr:rowOff>37745</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5468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15433</xdr:rowOff>
    </xdr:from>
    <xdr:to>
      <xdr:col>85</xdr:col>
      <xdr:colOff>127000</xdr:colOff>
      <xdr:row>95</xdr:row>
      <xdr:rowOff>141094</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5481300" y="16303183"/>
          <a:ext cx="838200" cy="125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144970</xdr:rowOff>
    </xdr:from>
    <xdr:ext cx="534377" cy="259045"/>
    <xdr:sp macro="" textlink="">
      <xdr:nvSpPr>
        <xdr:cNvPr id="684" name="積立金平均値テキスト">
          <a:extLst>
            <a:ext uri="{FF2B5EF4-FFF2-40B4-BE49-F238E27FC236}">
              <a16:creationId xmlns:a16="http://schemas.microsoft.com/office/drawing/2014/main" id="{00000000-0008-0000-0600-0000AC020000}"/>
            </a:ext>
          </a:extLst>
        </xdr:cNvPr>
        <xdr:cNvSpPr txBox="1"/>
      </xdr:nvSpPr>
      <xdr:spPr>
        <a:xfrm>
          <a:off x="16370300" y="160898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122093</xdr:rowOff>
    </xdr:from>
    <xdr:to>
      <xdr:col>85</xdr:col>
      <xdr:colOff>177800</xdr:colOff>
      <xdr:row>95</xdr:row>
      <xdr:rowOff>52243</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6268700" y="1623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22383</xdr:rowOff>
    </xdr:from>
    <xdr:to>
      <xdr:col>81</xdr:col>
      <xdr:colOff>50800</xdr:colOff>
      <xdr:row>95</xdr:row>
      <xdr:rowOff>141094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4592300" y="16138683"/>
          <a:ext cx="889000" cy="290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157046</xdr:rowOff>
    </xdr:from>
    <xdr:to>
      <xdr:col>81</xdr:col>
      <xdr:colOff>101600</xdr:colOff>
      <xdr:row>95</xdr:row>
      <xdr:rowOff>87196</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5430500" y="16273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103723</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14111" y="1604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22383</xdr:rowOff>
    </xdr:from>
    <xdr:to>
      <xdr:col>76</xdr:col>
      <xdr:colOff>114300</xdr:colOff>
      <xdr:row>96</xdr:row>
      <xdr:rowOff>146169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3703300" y="16138683"/>
          <a:ext cx="889000" cy="46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117932</xdr:rowOff>
    </xdr:from>
    <xdr:to>
      <xdr:col>76</xdr:col>
      <xdr:colOff>165100</xdr:colOff>
      <xdr:row>94</xdr:row>
      <xdr:rowOff>48082</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4541500" y="16062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64609</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325111" y="15838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146169</xdr:rowOff>
    </xdr:from>
    <xdr:to>
      <xdr:col>71</xdr:col>
      <xdr:colOff>177800</xdr:colOff>
      <xdr:row>96</xdr:row>
      <xdr:rowOff>162971</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2814300" y="16605369"/>
          <a:ext cx="889000" cy="16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60553</xdr:rowOff>
    </xdr:from>
    <xdr:to>
      <xdr:col>72</xdr:col>
      <xdr:colOff>38100</xdr:colOff>
      <xdr:row>94</xdr:row>
      <xdr:rowOff>162153</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652500" y="16176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7230</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436111" y="15952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66588</xdr:rowOff>
    </xdr:from>
    <xdr:to>
      <xdr:col>67</xdr:col>
      <xdr:colOff>101600</xdr:colOff>
      <xdr:row>96</xdr:row>
      <xdr:rowOff>168188</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2763500" y="16525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13265</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547111" y="16301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136083</xdr:rowOff>
    </xdr:from>
    <xdr:to>
      <xdr:col>85</xdr:col>
      <xdr:colOff>177800</xdr:colOff>
      <xdr:row>95</xdr:row>
      <xdr:rowOff>66233</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6268700" y="16252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114510</xdr:rowOff>
    </xdr:from>
    <xdr:ext cx="534377" cy="259045"/>
    <xdr:sp macro="" textlink="">
      <xdr:nvSpPr>
        <xdr:cNvPr id="703" name="積立金該当値テキスト">
          <a:extLst>
            <a:ext uri="{FF2B5EF4-FFF2-40B4-BE49-F238E27FC236}">
              <a16:creationId xmlns:a16="http://schemas.microsoft.com/office/drawing/2014/main" id="{00000000-0008-0000-0600-0000BF020000}"/>
            </a:ext>
          </a:extLst>
        </xdr:cNvPr>
        <xdr:cNvSpPr txBox="1"/>
      </xdr:nvSpPr>
      <xdr:spPr>
        <a:xfrm>
          <a:off x="16370300" y="16230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90294</xdr:rowOff>
    </xdr:from>
    <xdr:to>
      <xdr:col>81</xdr:col>
      <xdr:colOff>101600</xdr:colOff>
      <xdr:row>96</xdr:row>
      <xdr:rowOff>20444</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5430500" y="1637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11571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14111" y="16470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143033</xdr:rowOff>
    </xdr:from>
    <xdr:to>
      <xdr:col>76</xdr:col>
      <xdr:colOff>165100</xdr:colOff>
      <xdr:row>94</xdr:row>
      <xdr:rowOff>73183</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4541500" y="1608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64310</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325111" y="16180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95369</xdr:rowOff>
    </xdr:from>
    <xdr:to>
      <xdr:col>72</xdr:col>
      <xdr:colOff>38100</xdr:colOff>
      <xdr:row>97</xdr:row>
      <xdr:rowOff>25519</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3652500" y="16554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16646</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436111" y="16647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112171</xdr:rowOff>
    </xdr:from>
    <xdr:to>
      <xdr:col>67</xdr:col>
      <xdr:colOff>101600</xdr:colOff>
      <xdr:row>97</xdr:row>
      <xdr:rowOff>42321</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2763500" y="1657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33448</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2547111" y="16664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107206</xdr:rowOff>
    </xdr:from>
    <xdr:to>
      <xdr:col>116</xdr:col>
      <xdr:colOff>62864</xdr:colOff>
      <xdr:row>39</xdr:row>
      <xdr:rowOff>98878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250706"/>
          <a:ext cx="1269" cy="1534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53883</xdr:rowOff>
    </xdr:from>
    <xdr:ext cx="469744"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5025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107206</xdr:rowOff>
    </xdr:from>
    <xdr:to>
      <xdr:col>116</xdr:col>
      <xdr:colOff>152400</xdr:colOff>
      <xdr:row>30</xdr:row>
      <xdr:rowOff>107206</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250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26870</xdr:rowOff>
    </xdr:from>
    <xdr:to>
      <xdr:col>116</xdr:col>
      <xdr:colOff>63500</xdr:colOff>
      <xdr:row>38</xdr:row>
      <xdr:rowOff>37647</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1323300" y="6541970"/>
          <a:ext cx="838200" cy="10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28338</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0290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5461</xdr:rowOff>
    </xdr:from>
    <xdr:to>
      <xdr:col>116</xdr:col>
      <xdr:colOff>114300</xdr:colOff>
      <xdr:row>36</xdr:row>
      <xdr:rowOff>107061</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17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37647</xdr:rowOff>
    </xdr:from>
    <xdr:to>
      <xdr:col>111</xdr:col>
      <xdr:colOff>177800</xdr:colOff>
      <xdr:row>38</xdr:row>
      <xdr:rowOff>42055</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0434300" y="6552747"/>
          <a:ext cx="889000" cy="4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20483</xdr:rowOff>
    </xdr:from>
    <xdr:to>
      <xdr:col>112</xdr:col>
      <xdr:colOff>38100</xdr:colOff>
      <xdr:row>36</xdr:row>
      <xdr:rowOff>122083</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19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138610</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5967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25236</xdr:rowOff>
    </xdr:from>
    <xdr:to>
      <xdr:col>107</xdr:col>
      <xdr:colOff>50800</xdr:colOff>
      <xdr:row>38</xdr:row>
      <xdr:rowOff>42055</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9545300" y="6540336"/>
          <a:ext cx="889000" cy="16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29790</xdr:rowOff>
    </xdr:from>
    <xdr:to>
      <xdr:col>107</xdr:col>
      <xdr:colOff>101600</xdr:colOff>
      <xdr:row>36</xdr:row>
      <xdr:rowOff>131390</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201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147917</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5977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2866</xdr:rowOff>
    </xdr:from>
    <xdr:to>
      <xdr:col>102</xdr:col>
      <xdr:colOff>114300</xdr:colOff>
      <xdr:row>38</xdr:row>
      <xdr:rowOff>25236</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8656300" y="6517966"/>
          <a:ext cx="889000" cy="22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164828</xdr:rowOff>
    </xdr:from>
    <xdr:to>
      <xdr:col>102</xdr:col>
      <xdr:colOff>165100</xdr:colOff>
      <xdr:row>36</xdr:row>
      <xdr:rowOff>94978</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165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111505</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5940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6114</xdr:rowOff>
    </xdr:from>
    <xdr:to>
      <xdr:col>98</xdr:col>
      <xdr:colOff>38100</xdr:colOff>
      <xdr:row>37</xdr:row>
      <xdr:rowOff>107714</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349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124241</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124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147520</xdr:rowOff>
    </xdr:from>
    <xdr:to>
      <xdr:col>116</xdr:col>
      <xdr:colOff>114300</xdr:colOff>
      <xdr:row>38</xdr:row>
      <xdr:rowOff>77670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49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125947</xdr:rowOff>
    </xdr:from>
    <xdr:ext cx="469744"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46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158297</xdr:rowOff>
    </xdr:from>
    <xdr:to>
      <xdr:col>112</xdr:col>
      <xdr:colOff>38100</xdr:colOff>
      <xdr:row>38</xdr:row>
      <xdr:rowOff>88447</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501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79574</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88428" y="6594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162705</xdr:rowOff>
    </xdr:from>
    <xdr:to>
      <xdr:col>107</xdr:col>
      <xdr:colOff>101600</xdr:colOff>
      <xdr:row>38</xdr:row>
      <xdr:rowOff>92855</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50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83982</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428" y="659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145887</xdr:rowOff>
    </xdr:from>
    <xdr:to>
      <xdr:col>102</xdr:col>
      <xdr:colOff>165100</xdr:colOff>
      <xdr:row>38</xdr:row>
      <xdr:rowOff>76037</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489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67163</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10428" y="6582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123516</xdr:rowOff>
    </xdr:from>
    <xdr:to>
      <xdr:col>98</xdr:col>
      <xdr:colOff>38100</xdr:colOff>
      <xdr:row>38</xdr:row>
      <xdr:rowOff>53666</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46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44793</xdr:rowOff>
    </xdr:from>
    <xdr:ext cx="469744"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421428" y="6559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159969</xdr:rowOff>
    </xdr:from>
    <xdr:to>
      <xdr:col>116</xdr:col>
      <xdr:colOff>62864</xdr:colOff>
      <xdr:row>59</xdr:row>
      <xdr:rowOff>24181</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732469"/>
          <a:ext cx="1269" cy="14072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28008</xdr:rowOff>
    </xdr:from>
    <xdr:ext cx="378565"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435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24181</xdr:rowOff>
    </xdr:from>
    <xdr:to>
      <xdr:col>116</xdr:col>
      <xdr:colOff>152400</xdr:colOff>
      <xdr:row>59</xdr:row>
      <xdr:rowOff>24181</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39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106646</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507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159969</xdr:rowOff>
    </xdr:from>
    <xdr:to>
      <xdr:col>116</xdr:col>
      <xdr:colOff>152400</xdr:colOff>
      <xdr:row>50</xdr:row>
      <xdr:rowOff>159969</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732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167132</xdr:rowOff>
    </xdr:from>
    <xdr:to>
      <xdr:col>116</xdr:col>
      <xdr:colOff>63500</xdr:colOff>
      <xdr:row>59</xdr:row>
      <xdr:rowOff>864</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10111232"/>
          <a:ext cx="838200" cy="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10583</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4403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159156</xdr:rowOff>
    </xdr:from>
    <xdr:to>
      <xdr:col>116</xdr:col>
      <xdr:colOff>114300</xdr:colOff>
      <xdr:row>56</xdr:row>
      <xdr:rowOff>89306</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58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163932</xdr:rowOff>
    </xdr:from>
    <xdr:to>
      <xdr:col>111</xdr:col>
      <xdr:colOff>177800</xdr:colOff>
      <xdr:row>58</xdr:row>
      <xdr:rowOff>167132</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0434300" y="10108032"/>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83033</xdr:rowOff>
    </xdr:from>
    <xdr:to>
      <xdr:col>112</xdr:col>
      <xdr:colOff>38100</xdr:colOff>
      <xdr:row>56</xdr:row>
      <xdr:rowOff>13183</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512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29710</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288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160121</xdr:rowOff>
    </xdr:from>
    <xdr:to>
      <xdr:col>107</xdr:col>
      <xdr:colOff>50800</xdr:colOff>
      <xdr:row>58</xdr:row>
      <xdr:rowOff>163932</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9545300" y="10104221"/>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144450</xdr:rowOff>
    </xdr:from>
    <xdr:to>
      <xdr:col>107</xdr:col>
      <xdr:colOff>101600</xdr:colOff>
      <xdr:row>56</xdr:row>
      <xdr:rowOff>74600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5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91127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34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149911</xdr:rowOff>
    </xdr:from>
    <xdr:to>
      <xdr:col>102</xdr:col>
      <xdr:colOff>114300</xdr:colOff>
      <xdr:row>58</xdr:row>
      <xdr:rowOff>160121</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8656300" y="10094011"/>
          <a:ext cx="889000" cy="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134620</xdr:rowOff>
    </xdr:from>
    <xdr:to>
      <xdr:col>102</xdr:col>
      <xdr:colOff>165100</xdr:colOff>
      <xdr:row>56</xdr:row>
      <xdr:rowOff>64770</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564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81297</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33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44704</xdr:rowOff>
    </xdr:from>
    <xdr:to>
      <xdr:col>98</xdr:col>
      <xdr:colOff>38100</xdr:colOff>
      <xdr:row>56</xdr:row>
      <xdr:rowOff>146304</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645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162831</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421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121514</xdr:rowOff>
    </xdr:from>
    <xdr:to>
      <xdr:col>116</xdr:col>
      <xdr:colOff>114300</xdr:colOff>
      <xdr:row>59</xdr:row>
      <xdr:rowOff>51664</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0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36441</xdr:rowOff>
    </xdr:from>
    <xdr:ext cx="378565"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980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116332</xdr:rowOff>
    </xdr:from>
    <xdr:to>
      <xdr:col>112</xdr:col>
      <xdr:colOff>38100</xdr:colOff>
      <xdr:row>59</xdr:row>
      <xdr:rowOff>46482</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060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37609</xdr:rowOff>
    </xdr:from>
    <xdr:ext cx="378565"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134017" y="10153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113132</xdr:rowOff>
    </xdr:from>
    <xdr:to>
      <xdr:col>107</xdr:col>
      <xdr:colOff>101600</xdr:colOff>
      <xdr:row>59</xdr:row>
      <xdr:rowOff>43282</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05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34409</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245017" y="10149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109321</xdr:rowOff>
    </xdr:from>
    <xdr:to>
      <xdr:col>102</xdr:col>
      <xdr:colOff>165100</xdr:colOff>
      <xdr:row>59</xdr:row>
      <xdr:rowOff>39471</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10053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30598</xdr:rowOff>
    </xdr:from>
    <xdr:ext cx="378565"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56017" y="10146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99111</xdr:rowOff>
    </xdr:from>
    <xdr:to>
      <xdr:col>98</xdr:col>
      <xdr:colOff>38100</xdr:colOff>
      <xdr:row>59</xdr:row>
      <xdr:rowOff>29261</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043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20388</xdr:rowOff>
    </xdr:from>
    <xdr:ext cx="378565"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467017" y="101359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72</xdr:row>
      <xdr:rowOff>16576</xdr:rowOff>
    </xdr:from>
    <xdr:to>
      <xdr:col>116</xdr:col>
      <xdr:colOff>62864</xdr:colOff>
      <xdr:row>78</xdr:row>
      <xdr:rowOff>153050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360976"/>
          <a:ext cx="1269" cy="1165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156877</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529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153050</xdr:rowOff>
    </xdr:from>
    <xdr:to>
      <xdr:col>116</xdr:col>
      <xdr:colOff>152400</xdr:colOff>
      <xdr:row>78</xdr:row>
      <xdr:rowOff>153050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526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134703</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2136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72</xdr:row>
      <xdr:rowOff>16576</xdr:rowOff>
    </xdr:from>
    <xdr:to>
      <xdr:col>116</xdr:col>
      <xdr:colOff>152400</xdr:colOff>
      <xdr:row>72</xdr:row>
      <xdr:rowOff>16576</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360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20188</xdr:rowOff>
    </xdr:from>
    <xdr:to>
      <xdr:col>116</xdr:col>
      <xdr:colOff>63500</xdr:colOff>
      <xdr:row>77</xdr:row>
      <xdr:rowOff>96265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3221838"/>
          <a:ext cx="838200" cy="76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153611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6694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130734</xdr:rowOff>
    </xdr:from>
    <xdr:to>
      <xdr:col>116</xdr:col>
      <xdr:colOff>114300</xdr:colOff>
      <xdr:row>75</xdr:row>
      <xdr:rowOff>60884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18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96265</xdr:rowOff>
    </xdr:from>
    <xdr:to>
      <xdr:col>111</xdr:col>
      <xdr:colOff>177800</xdr:colOff>
      <xdr:row>78</xdr:row>
      <xdr:rowOff>117297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3297915"/>
          <a:ext cx="889000" cy="19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43545</xdr:rowOff>
    </xdr:from>
    <xdr:to>
      <xdr:col>112</xdr:col>
      <xdr:colOff>38100</xdr:colOff>
      <xdr:row>75</xdr:row>
      <xdr:rowOff>145145</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902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161672</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677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135311</xdr:rowOff>
    </xdr:from>
    <xdr:to>
      <xdr:col>107</xdr:col>
      <xdr:colOff>50800</xdr:colOff>
      <xdr:row>78</xdr:row>
      <xdr:rowOff>117297</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3336961"/>
          <a:ext cx="889000" cy="153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102388</xdr:rowOff>
    </xdr:from>
    <xdr:to>
      <xdr:col>107</xdr:col>
      <xdr:colOff>101600</xdr:colOff>
      <xdr:row>76</xdr:row>
      <xdr:rowOff>32538</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9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49065</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736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135311</xdr:rowOff>
    </xdr:from>
    <xdr:to>
      <xdr:col>102</xdr:col>
      <xdr:colOff>114300</xdr:colOff>
      <xdr:row>78</xdr:row>
      <xdr:rowOff>162514</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3336961"/>
          <a:ext cx="889000" cy="198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129362</xdr:rowOff>
    </xdr:from>
    <xdr:to>
      <xdr:col>102</xdr:col>
      <xdr:colOff>165100</xdr:colOff>
      <xdr:row>76</xdr:row>
      <xdr:rowOff>59513</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881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76039</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76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134941</xdr:rowOff>
    </xdr:from>
    <xdr:to>
      <xdr:col>98</xdr:col>
      <xdr:colOff>38100</xdr:colOff>
      <xdr:row>77</xdr:row>
      <xdr:rowOff>65091</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3165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81617</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940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140838</xdr:rowOff>
    </xdr:from>
    <xdr:to>
      <xdr:col>116</xdr:col>
      <xdr:colOff>114300</xdr:colOff>
      <xdr:row>77</xdr:row>
      <xdr:rowOff>70988</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317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119265</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3149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45465</xdr:rowOff>
    </xdr:from>
    <xdr:to>
      <xdr:col>112</xdr:col>
      <xdr:colOff>38100</xdr:colOff>
      <xdr:row>77</xdr:row>
      <xdr:rowOff>147065</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324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138192</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3339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78</xdr:row>
      <xdr:rowOff>66497</xdr:rowOff>
    </xdr:from>
    <xdr:to>
      <xdr:col>107</xdr:col>
      <xdr:colOff>101600</xdr:colOff>
      <xdr:row>78</xdr:row>
      <xdr:rowOff>168097</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343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78</xdr:row>
      <xdr:rowOff>159224</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353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84511</xdr:rowOff>
    </xdr:from>
    <xdr:to>
      <xdr:col>102</xdr:col>
      <xdr:colOff>165100</xdr:colOff>
      <xdr:row>78</xdr:row>
      <xdr:rowOff>14661</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328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5788</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3378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111714</xdr:rowOff>
    </xdr:from>
    <xdr:to>
      <xdr:col>98</xdr:col>
      <xdr:colOff>38100</xdr:colOff>
      <xdr:row>79</xdr:row>
      <xdr:rowOff>41864</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348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79</xdr:row>
      <xdr:rowOff>32991</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3577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ほぼすべての費目で類似団体平均の水準を下回っており、堅実な財政運営を維持していることから、今後についても事業の精査・見直しを継続し、同水準の維持に努める。</a:t>
          </a:r>
        </a:p>
        <a:p>
          <a:r>
            <a:rPr kumimoji="1" lang="ja-JP" altLang="en-US" sz="1300">
              <a:latin typeface="ＭＳ Ｐゴシック" panose="020B0600070205080204" pitchFamily="50" charset="-128"/>
              <a:ea typeface="ＭＳ Ｐゴシック" panose="020B0600070205080204" pitchFamily="50" charset="-128"/>
            </a:rPr>
            <a:t>　その中で、住民一人当たりの新規整備に係る普通建設事業費は、類似団体平均を大きく上回っていることから、将来的な維持管理費の増が懸念される。一方で、更新整備に係る普通建設事業費については類似団体内最下位の数値となっており、施設の老朽化が進んでいる。今後も普通建設事業について財源の配分や実施する大規模事業について必要に応じて見直しを図り、規模の適正化に努める。</a:t>
          </a:r>
        </a:p>
        <a:p>
          <a:r>
            <a:rPr kumimoji="1" lang="ja-JP" altLang="en-US" sz="1300">
              <a:latin typeface="ＭＳ Ｐゴシック" panose="020B0600070205080204" pitchFamily="50" charset="-128"/>
              <a:ea typeface="ＭＳ Ｐゴシック" panose="020B0600070205080204" pitchFamily="50" charset="-128"/>
            </a:rPr>
            <a:t>　扶助費について増加傾向にあり、経常収支比率の悪化など財政状況に影響を及ぼすことから、適正水準についても検討していく必要がある。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埼玉県深谷市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140,809
136,627
138.37
67,133,884
62,474,678
3,940,229
33,029,565
44,989,939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147320</xdr:rowOff>
    </xdr:from>
    <xdr:to>
      <xdr:col>24</xdr:col>
      <xdr:colOff>62865</xdr:colOff>
      <xdr:row>37</xdr:row>
      <xdr:rowOff>92710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119370"/>
          <a:ext cx="1270" cy="1316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96537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40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92710</xdr:rowOff>
    </xdr:from>
    <xdr:to>
      <xdr:col>24</xdr:col>
      <xdr:colOff>152400</xdr:colOff>
      <xdr:row>37</xdr:row>
      <xdr:rowOff>92710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36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93997</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894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3,069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147320</xdr:rowOff>
    </xdr:from>
    <xdr:to>
      <xdr:col>24</xdr:col>
      <xdr:colOff>152400</xdr:colOff>
      <xdr:row>29</xdr:row>
      <xdr:rowOff>147320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119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92710</xdr:rowOff>
    </xdr:from>
    <xdr:to>
      <xdr:col>24</xdr:col>
      <xdr:colOff>63500</xdr:colOff>
      <xdr:row>37</xdr:row>
      <xdr:rowOff>118110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43636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154957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2984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132080</xdr:rowOff>
    </xdr:from>
    <xdr:to>
      <xdr:col>24</xdr:col>
      <xdr:colOff>114300</xdr:colOff>
      <xdr:row>32</xdr:row>
      <xdr:rowOff>62230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44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100330</xdr:rowOff>
    </xdr:from>
    <xdr:to>
      <xdr:col>19</xdr:col>
      <xdr:colOff>177800</xdr:colOff>
      <xdr:row>37</xdr:row>
      <xdr:rowOff>118110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443980"/>
          <a:ext cx="889000" cy="1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32</xdr:row>
      <xdr:rowOff>44450</xdr:rowOff>
    </xdr:from>
    <xdr:to>
      <xdr:col>20</xdr:col>
      <xdr:colOff>38100</xdr:colOff>
      <xdr:row>32</xdr:row>
      <xdr:rowOff>146050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53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162577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30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100330</xdr:rowOff>
    </xdr:from>
    <xdr:to>
      <xdr:col>15</xdr:col>
      <xdr:colOff>50800</xdr:colOff>
      <xdr:row>37</xdr:row>
      <xdr:rowOff>113030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44398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116840</xdr:rowOff>
    </xdr:from>
    <xdr:to>
      <xdr:col>15</xdr:col>
      <xdr:colOff>101600</xdr:colOff>
      <xdr:row>33</xdr:row>
      <xdr:rowOff>46990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60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63517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37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62230</xdr:rowOff>
    </xdr:from>
    <xdr:to>
      <xdr:col>10</xdr:col>
      <xdr:colOff>114300</xdr:colOff>
      <xdr:row>37</xdr:row>
      <xdr:rowOff>113030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0588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32</xdr:row>
      <xdr:rowOff>158750</xdr:rowOff>
    </xdr:from>
    <xdr:to>
      <xdr:col>10</xdr:col>
      <xdr:colOff>165100</xdr:colOff>
      <xdr:row>33</xdr:row>
      <xdr:rowOff>88900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5645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105427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420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24130</xdr:rowOff>
    </xdr:from>
    <xdr:to>
      <xdr:col>6</xdr:col>
      <xdr:colOff>38100</xdr:colOff>
      <xdr:row>32</xdr:row>
      <xdr:rowOff>125730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5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30</xdr:row>
      <xdr:rowOff>142257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28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41910</xdr:rowOff>
    </xdr:from>
    <xdr:to>
      <xdr:col>24</xdr:col>
      <xdr:colOff>114300</xdr:colOff>
      <xdr:row>37</xdr:row>
      <xdr:rowOff>143510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128287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0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67310</xdr:rowOff>
    </xdr:from>
    <xdr:to>
      <xdr:col>20</xdr:col>
      <xdr:colOff>38100</xdr:colOff>
      <xdr:row>37</xdr:row>
      <xdr:rowOff>168910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4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160037</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50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49530</xdr:rowOff>
    </xdr:from>
    <xdr:to>
      <xdr:col>15</xdr:col>
      <xdr:colOff>101600</xdr:colOff>
      <xdr:row>37</xdr:row>
      <xdr:rowOff>151130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142257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85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62230</xdr:rowOff>
    </xdr:from>
    <xdr:to>
      <xdr:col>10</xdr:col>
      <xdr:colOff>165100</xdr:colOff>
      <xdr:row>37</xdr:row>
      <xdr:rowOff>163830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154957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11430</xdr:rowOff>
    </xdr:from>
    <xdr:to>
      <xdr:col>6</xdr:col>
      <xdr:colOff>38100</xdr:colOff>
      <xdr:row>37</xdr:row>
      <xdr:rowOff>113030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104157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47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85173</xdr:rowOff>
    </xdr:from>
    <xdr:to>
      <xdr:col>24</xdr:col>
      <xdr:colOff>62865</xdr:colOff>
      <xdr:row>58</xdr:row>
      <xdr:rowOff>9888</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8657673"/>
          <a:ext cx="1270" cy="1296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13715</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9957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9888</xdr:rowOff>
    </xdr:from>
    <xdr:to>
      <xdr:col>24</xdr:col>
      <xdr:colOff>152400</xdr:colOff>
      <xdr:row>58</xdr:row>
      <xdr:rowOff>9888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95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31850</xdr:rowOff>
    </xdr:from>
    <xdr:ext cx="599010"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432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173,009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85173</xdr:rowOff>
    </xdr:from>
    <xdr:to>
      <xdr:col>24</xdr:col>
      <xdr:colOff>152400</xdr:colOff>
      <xdr:row>50</xdr:row>
      <xdr:rowOff>85173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8657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9888</xdr:rowOff>
    </xdr:from>
    <xdr:to>
      <xdr:col>24</xdr:col>
      <xdr:colOff>63500</xdr:colOff>
      <xdr:row>58</xdr:row>
      <xdr:rowOff>85674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9953988"/>
          <a:ext cx="838200" cy="7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69410</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327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46533</xdr:rowOff>
    </xdr:from>
    <xdr:to>
      <xdr:col>24</xdr:col>
      <xdr:colOff>114300</xdr:colOff>
      <xdr:row>55</xdr:row>
      <xdr:rowOff>148133</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476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110733</xdr:rowOff>
    </xdr:from>
    <xdr:to>
      <xdr:col>19</xdr:col>
      <xdr:colOff>177800</xdr:colOff>
      <xdr:row>58</xdr:row>
      <xdr:rowOff>85674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908300" y="9883383"/>
          <a:ext cx="889000" cy="146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139682</xdr:rowOff>
    </xdr:from>
    <xdr:to>
      <xdr:col>20</xdr:col>
      <xdr:colOff>38100</xdr:colOff>
      <xdr:row>56</xdr:row>
      <xdr:rowOff>69832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569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86359</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9344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110733</xdr:rowOff>
    </xdr:from>
    <xdr:to>
      <xdr:col>15</xdr:col>
      <xdr:colOff>50800</xdr:colOff>
      <xdr:row>58</xdr:row>
      <xdr:rowOff>94655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2019300" y="9883383"/>
          <a:ext cx="889000" cy="15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19514</xdr:rowOff>
    </xdr:from>
    <xdr:to>
      <xdr:col>15</xdr:col>
      <xdr:colOff>101600</xdr:colOff>
      <xdr:row>55</xdr:row>
      <xdr:rowOff>121114</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449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137641</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9224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43841</xdr:rowOff>
    </xdr:from>
    <xdr:to>
      <xdr:col>10</xdr:col>
      <xdr:colOff>114300</xdr:colOff>
      <xdr:row>58</xdr:row>
      <xdr:rowOff>94655</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787791"/>
          <a:ext cx="889000" cy="1250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99481</xdr:rowOff>
    </xdr:from>
    <xdr:to>
      <xdr:col>10</xdr:col>
      <xdr:colOff>165100</xdr:colOff>
      <xdr:row>56</xdr:row>
      <xdr:rowOff>29631</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52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46158</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930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122189</xdr:rowOff>
    </xdr:from>
    <xdr:to>
      <xdr:col>6</xdr:col>
      <xdr:colOff>38100</xdr:colOff>
      <xdr:row>51</xdr:row>
      <xdr:rowOff>52339</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694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68866</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46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130538</xdr:rowOff>
    </xdr:from>
    <xdr:to>
      <xdr:col>24</xdr:col>
      <xdr:colOff>114300</xdr:colOff>
      <xdr:row>58</xdr:row>
      <xdr:rowOff>60688</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990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45465</xdr:rowOff>
    </xdr:from>
    <xdr:ext cx="534377"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818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34874</xdr:rowOff>
    </xdr:from>
    <xdr:to>
      <xdr:col>20</xdr:col>
      <xdr:colOff>38100</xdr:colOff>
      <xdr:row>58</xdr:row>
      <xdr:rowOff>136474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997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127601</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10071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59933</xdr:rowOff>
    </xdr:from>
    <xdr:to>
      <xdr:col>15</xdr:col>
      <xdr:colOff>101600</xdr:colOff>
      <xdr:row>57</xdr:row>
      <xdr:rowOff>161533</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832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152660</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9925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43855</xdr:rowOff>
    </xdr:from>
    <xdr:to>
      <xdr:col>10</xdr:col>
      <xdr:colOff>165100</xdr:colOff>
      <xdr:row>58</xdr:row>
      <xdr:rowOff>145455</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99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136582</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1008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164491</xdr:rowOff>
    </xdr:from>
    <xdr:to>
      <xdr:col>6</xdr:col>
      <xdr:colOff>38100</xdr:colOff>
      <xdr:row>51</xdr:row>
      <xdr:rowOff>94641</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73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85768</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829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135179</xdr:rowOff>
    </xdr:from>
    <xdr:to>
      <xdr:col>24</xdr:col>
      <xdr:colOff>62865</xdr:colOff>
      <xdr:row>77</xdr:row>
      <xdr:rowOff>54381</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308129"/>
          <a:ext cx="1270" cy="947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58208</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259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54381</xdr:rowOff>
    </xdr:from>
    <xdr:to>
      <xdr:col>24</xdr:col>
      <xdr:colOff>152400</xdr:colOff>
      <xdr:row>77</xdr:row>
      <xdr:rowOff>54381</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256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81856</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2083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250,856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135179</xdr:rowOff>
    </xdr:from>
    <xdr:to>
      <xdr:col>24</xdr:col>
      <xdr:colOff>152400</xdr:colOff>
      <xdr:row>71</xdr:row>
      <xdr:rowOff>135179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308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154394</xdr:rowOff>
    </xdr:from>
    <xdr:to>
      <xdr:col>24</xdr:col>
      <xdr:colOff>63500</xdr:colOff>
      <xdr:row>77</xdr:row>
      <xdr:rowOff>68631</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3797300" y="13013144"/>
          <a:ext cx="838200" cy="25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85069</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6009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62192</xdr:rowOff>
    </xdr:from>
    <xdr:to>
      <xdr:col>24</xdr:col>
      <xdr:colOff>114300</xdr:colOff>
      <xdr:row>74</xdr:row>
      <xdr:rowOff>163792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74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68631</xdr:rowOff>
    </xdr:from>
    <xdr:to>
      <xdr:col>19</xdr:col>
      <xdr:colOff>177800</xdr:colOff>
      <xdr:row>78</xdr:row>
      <xdr:rowOff>32068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908300" y="13270281"/>
          <a:ext cx="889000" cy="134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25146</xdr:rowOff>
    </xdr:from>
    <xdr:to>
      <xdr:col>20</xdr:col>
      <xdr:colOff>38100</xdr:colOff>
      <xdr:row>75</xdr:row>
      <xdr:rowOff>126746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883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143273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659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47689</xdr:rowOff>
    </xdr:from>
    <xdr:to>
      <xdr:col>15</xdr:col>
      <xdr:colOff>50800</xdr:colOff>
      <xdr:row>78</xdr:row>
      <xdr:rowOff>32068</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a:off x="2019300" y="13249339"/>
          <a:ext cx="889000" cy="155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164275</xdr:rowOff>
    </xdr:from>
    <xdr:to>
      <xdr:col>15</xdr:col>
      <xdr:colOff>101600</xdr:colOff>
      <xdr:row>76</xdr:row>
      <xdr:rowOff>94425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3023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110951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798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47689</xdr:rowOff>
    </xdr:from>
    <xdr:to>
      <xdr:col>10</xdr:col>
      <xdr:colOff>114300</xdr:colOff>
      <xdr:row>79</xdr:row>
      <xdr:rowOff>44729</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3249339"/>
          <a:ext cx="889000" cy="339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33579</xdr:rowOff>
    </xdr:from>
    <xdr:to>
      <xdr:col>10</xdr:col>
      <xdr:colOff>165100</xdr:colOff>
      <xdr:row>75</xdr:row>
      <xdr:rowOff>135179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289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151706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2667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4229</xdr:rowOff>
    </xdr:from>
    <xdr:to>
      <xdr:col>6</xdr:col>
      <xdr:colOff>38100</xdr:colOff>
      <xdr:row>76</xdr:row>
      <xdr:rowOff>105829</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034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122356</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2809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103594</xdr:rowOff>
    </xdr:from>
    <xdr:to>
      <xdr:col>24</xdr:col>
      <xdr:colOff>114300</xdr:colOff>
      <xdr:row>76</xdr:row>
      <xdr:rowOff>33744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2962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82021</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2940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17831</xdr:rowOff>
    </xdr:from>
    <xdr:to>
      <xdr:col>20</xdr:col>
      <xdr:colOff>38100</xdr:colOff>
      <xdr:row>77</xdr:row>
      <xdr:rowOff>119431</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3219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110558</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3312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152718</xdr:rowOff>
    </xdr:from>
    <xdr:to>
      <xdr:col>15</xdr:col>
      <xdr:colOff>101600</xdr:colOff>
      <xdr:row>78</xdr:row>
      <xdr:rowOff>82868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335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73995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3447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168339</xdr:rowOff>
    </xdr:from>
    <xdr:to>
      <xdr:col>10</xdr:col>
      <xdr:colOff>165100</xdr:colOff>
      <xdr:row>77</xdr:row>
      <xdr:rowOff>98489</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319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89616</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3291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165379</xdr:rowOff>
    </xdr:from>
    <xdr:to>
      <xdr:col>6</xdr:col>
      <xdr:colOff>38100</xdr:colOff>
      <xdr:row>79</xdr:row>
      <xdr:rowOff>95529</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538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86656</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3631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a:extLst>
            <a:ext uri="{FF2B5EF4-FFF2-40B4-BE49-F238E27FC236}">
              <a16:creationId xmlns:a16="http://schemas.microsoft.com/office/drawing/2014/main" id="{00000000-0008-0000-07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6263</xdr:rowOff>
    </xdr:from>
    <xdr:to>
      <xdr:col>24</xdr:col>
      <xdr:colOff>62865</xdr:colOff>
      <xdr:row>98</xdr:row>
      <xdr:rowOff>55510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4633595" y="15608213"/>
          <a:ext cx="1270" cy="12493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59337</xdr:rowOff>
    </xdr:from>
    <xdr:ext cx="534377" cy="259045"/>
    <xdr:sp macro="" textlink="">
      <xdr:nvSpPr>
        <xdr:cNvPr id="235" name="衛生費最小値テキスト">
          <a:extLst>
            <a:ext uri="{FF2B5EF4-FFF2-40B4-BE49-F238E27FC236}">
              <a16:creationId xmlns:a16="http://schemas.microsoft.com/office/drawing/2014/main" id="{00000000-0008-0000-0700-0000EB000000}"/>
            </a:ext>
          </a:extLst>
        </xdr:cNvPr>
        <xdr:cNvSpPr txBox="1"/>
      </xdr:nvSpPr>
      <xdr:spPr>
        <a:xfrm>
          <a:off x="4686300" y="16861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55510</xdr:rowOff>
    </xdr:from>
    <xdr:to>
      <xdr:col>24</xdr:col>
      <xdr:colOff>152400</xdr:colOff>
      <xdr:row>98</xdr:row>
      <xdr:rowOff>55510</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6857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124390</xdr:rowOff>
    </xdr:from>
    <xdr:ext cx="534377" cy="259045"/>
    <xdr:sp macro="" textlink="">
      <xdr:nvSpPr>
        <xdr:cNvPr id="237" name="衛生費最大値テキスト">
          <a:extLst>
            <a:ext uri="{FF2B5EF4-FFF2-40B4-BE49-F238E27FC236}">
              <a16:creationId xmlns:a16="http://schemas.microsoft.com/office/drawing/2014/main" id="{00000000-0008-0000-0700-0000ED000000}"/>
            </a:ext>
          </a:extLst>
        </xdr:cNvPr>
        <xdr:cNvSpPr txBox="1"/>
      </xdr:nvSpPr>
      <xdr:spPr>
        <a:xfrm>
          <a:off x="4686300" y="1538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64,836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6263</xdr:rowOff>
    </xdr:from>
    <xdr:to>
      <xdr:col>24</xdr:col>
      <xdr:colOff>152400</xdr:colOff>
      <xdr:row>91</xdr:row>
      <xdr:rowOff>6263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5608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48521</xdr:rowOff>
    </xdr:from>
    <xdr:to>
      <xdr:col>24</xdr:col>
      <xdr:colOff>63500</xdr:colOff>
      <xdr:row>98</xdr:row>
      <xdr:rowOff>55510</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3797300" y="16679171"/>
          <a:ext cx="838200" cy="178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19880</xdr:rowOff>
    </xdr:from>
    <xdr:ext cx="534377" cy="259045"/>
    <xdr:sp macro="" textlink="">
      <xdr:nvSpPr>
        <xdr:cNvPr id="240" name="衛生費平均値テキスト">
          <a:extLst>
            <a:ext uri="{FF2B5EF4-FFF2-40B4-BE49-F238E27FC236}">
              <a16:creationId xmlns:a16="http://schemas.microsoft.com/office/drawing/2014/main" id="{00000000-0008-0000-0700-0000F0000000}"/>
            </a:ext>
          </a:extLst>
        </xdr:cNvPr>
        <xdr:cNvSpPr txBox="1"/>
      </xdr:nvSpPr>
      <xdr:spPr>
        <a:xfrm>
          <a:off x="4686300" y="159647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168453</xdr:rowOff>
    </xdr:from>
    <xdr:to>
      <xdr:col>24</xdr:col>
      <xdr:colOff>114300</xdr:colOff>
      <xdr:row>94</xdr:row>
      <xdr:rowOff>98603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4584700" y="1611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146101</xdr:rowOff>
    </xdr:from>
    <xdr:to>
      <xdr:col>19</xdr:col>
      <xdr:colOff>177800</xdr:colOff>
      <xdr:row>97</xdr:row>
      <xdr:rowOff>48521</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908300" y="16605301"/>
          <a:ext cx="889000" cy="73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76000</xdr:rowOff>
    </xdr:from>
    <xdr:to>
      <xdr:col>20</xdr:col>
      <xdr:colOff>38100</xdr:colOff>
      <xdr:row>95</xdr:row>
      <xdr:rowOff>6150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3746500" y="161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22677</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530111" y="15967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146101</xdr:rowOff>
    </xdr:from>
    <xdr:to>
      <xdr:col>15</xdr:col>
      <xdr:colOff>50800</xdr:colOff>
      <xdr:row>97</xdr:row>
      <xdr:rowOff>100315</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2019300" y="16605301"/>
          <a:ext cx="889000" cy="125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161040</xdr:rowOff>
    </xdr:from>
    <xdr:to>
      <xdr:col>15</xdr:col>
      <xdr:colOff>101600</xdr:colOff>
      <xdr:row>94</xdr:row>
      <xdr:rowOff>91190</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2857500" y="1610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107717</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641111" y="1588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100315</xdr:rowOff>
    </xdr:from>
    <xdr:to>
      <xdr:col>10</xdr:col>
      <xdr:colOff>114300</xdr:colOff>
      <xdr:row>98</xdr:row>
      <xdr:rowOff>134311</xdr:rowOff>
    </xdr:to>
    <xdr:cxnSp macro="">
      <xdr:nvCxnSpPr>
        <xdr:cNvPr id="248" name="直線コネクタ 247">
          <a:extLst>
            <a:ext uri="{FF2B5EF4-FFF2-40B4-BE49-F238E27FC236}">
              <a16:creationId xmlns:a16="http://schemas.microsoft.com/office/drawing/2014/main" id="{00000000-0008-0000-0700-0000F8000000}"/>
            </a:ext>
          </a:extLst>
        </xdr:cNvPr>
        <xdr:cNvCxnSpPr/>
      </xdr:nvCxnSpPr>
      <xdr:spPr>
        <a:xfrm flipV="1">
          <a:off x="1130300" y="16730965"/>
          <a:ext cx="889000" cy="205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160355</xdr:rowOff>
    </xdr:from>
    <xdr:to>
      <xdr:col>10</xdr:col>
      <xdr:colOff>165100</xdr:colOff>
      <xdr:row>94</xdr:row>
      <xdr:rowOff>90505</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968500" y="1610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107032</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752111" y="15880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20907</xdr:rowOff>
    </xdr:from>
    <xdr:to>
      <xdr:col>6</xdr:col>
      <xdr:colOff>38100</xdr:colOff>
      <xdr:row>95</xdr:row>
      <xdr:rowOff>122507</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079500" y="1630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139034</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863111" y="16083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4710</xdr:rowOff>
    </xdr:from>
    <xdr:to>
      <xdr:col>24</xdr:col>
      <xdr:colOff>114300</xdr:colOff>
      <xdr:row>98</xdr:row>
      <xdr:rowOff>106310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4584700" y="1680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91087</xdr:rowOff>
    </xdr:from>
    <xdr:ext cx="534377" cy="259045"/>
    <xdr:sp macro="" textlink="">
      <xdr:nvSpPr>
        <xdr:cNvPr id="259" name="衛生費該当値テキスト">
          <a:extLst>
            <a:ext uri="{FF2B5EF4-FFF2-40B4-BE49-F238E27FC236}">
              <a16:creationId xmlns:a16="http://schemas.microsoft.com/office/drawing/2014/main" id="{00000000-0008-0000-0700-000003010000}"/>
            </a:ext>
          </a:extLst>
        </xdr:cNvPr>
        <xdr:cNvSpPr txBox="1"/>
      </xdr:nvSpPr>
      <xdr:spPr>
        <a:xfrm>
          <a:off x="4686300" y="16721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169171</xdr:rowOff>
    </xdr:from>
    <xdr:to>
      <xdr:col>20</xdr:col>
      <xdr:colOff>38100</xdr:colOff>
      <xdr:row>97</xdr:row>
      <xdr:rowOff>99321</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3746500" y="16628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90448</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3530111" y="16721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95301</xdr:rowOff>
    </xdr:from>
    <xdr:to>
      <xdr:col>15</xdr:col>
      <xdr:colOff>101600</xdr:colOff>
      <xdr:row>97</xdr:row>
      <xdr:rowOff>25451</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2857500" y="1655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16578</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2641111" y="1664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49515</xdr:rowOff>
    </xdr:from>
    <xdr:to>
      <xdr:col>10</xdr:col>
      <xdr:colOff>165100</xdr:colOff>
      <xdr:row>97</xdr:row>
      <xdr:rowOff>151115</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968500" y="1668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142242</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1752111" y="16772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83511</xdr:rowOff>
    </xdr:from>
    <xdr:to>
      <xdr:col>6</xdr:col>
      <xdr:colOff>38100</xdr:colOff>
      <xdr:row>99</xdr:row>
      <xdr:rowOff>13661</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079500" y="16885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4788</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863111" y="16978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148844</xdr:rowOff>
    </xdr:from>
    <xdr:to>
      <xdr:col>54</xdr:col>
      <xdr:colOff>189865</xdr:colOff>
      <xdr:row>39</xdr:row>
      <xdr:rowOff>44259</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120894"/>
          <a:ext cx="1270" cy="1609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48086</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346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44259</xdr:rowOff>
    </xdr:from>
    <xdr:to>
      <xdr:col>55</xdr:col>
      <xdr:colOff>88900</xdr:colOff>
      <xdr:row>39</xdr:row>
      <xdr:rowOff>44259</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3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95521</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4896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8,452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148844</xdr:rowOff>
    </xdr:from>
    <xdr:to>
      <xdr:col>55</xdr:col>
      <xdr:colOff>88900</xdr:colOff>
      <xdr:row>29</xdr:row>
      <xdr:rowOff>148844</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120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134556</xdr:rowOff>
    </xdr:from>
    <xdr:to>
      <xdr:col>55</xdr:col>
      <xdr:colOff>0</xdr:colOff>
      <xdr:row>38</xdr:row>
      <xdr:rowOff>141605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9639300" y="6649656"/>
          <a:ext cx="838200" cy="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83393</xdr:rowOff>
    </xdr:from>
    <xdr:ext cx="469744"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2555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60516</xdr:rowOff>
    </xdr:from>
    <xdr:to>
      <xdr:col>55</xdr:col>
      <xdr:colOff>50800</xdr:colOff>
      <xdr:row>37</xdr:row>
      <xdr:rowOff>162116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0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131699</xdr:rowOff>
    </xdr:from>
    <xdr:to>
      <xdr:col>50</xdr:col>
      <xdr:colOff>114300</xdr:colOff>
      <xdr:row>38</xdr:row>
      <xdr:rowOff>134556</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8750300" y="6646799"/>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63754</xdr:rowOff>
    </xdr:from>
    <xdr:to>
      <xdr:col>50</xdr:col>
      <xdr:colOff>165100</xdr:colOff>
      <xdr:row>37</xdr:row>
      <xdr:rowOff>165354</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0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10431</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04428" y="6182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131699</xdr:rowOff>
    </xdr:from>
    <xdr:to>
      <xdr:col>45</xdr:col>
      <xdr:colOff>177800</xdr:colOff>
      <xdr:row>38</xdr:row>
      <xdr:rowOff>131890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6646799"/>
          <a:ext cx="889000" cy="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42228</xdr:rowOff>
    </xdr:from>
    <xdr:to>
      <xdr:col>46</xdr:col>
      <xdr:colOff>38100</xdr:colOff>
      <xdr:row>37</xdr:row>
      <xdr:rowOff>143828</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38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160355</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15428" y="6161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131890</xdr:rowOff>
    </xdr:from>
    <xdr:to>
      <xdr:col>41</xdr:col>
      <xdr:colOff>50800</xdr:colOff>
      <xdr:row>38</xdr:row>
      <xdr:rowOff>132461</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646990"/>
          <a:ext cx="889000" cy="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44514</xdr:rowOff>
    </xdr:from>
    <xdr:to>
      <xdr:col>41</xdr:col>
      <xdr:colOff>101600</xdr:colOff>
      <xdr:row>37</xdr:row>
      <xdr:rowOff>146114</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38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162641</xdr:rowOff>
    </xdr:from>
    <xdr:ext cx="469744"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26428" y="616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74803</xdr:rowOff>
    </xdr:from>
    <xdr:to>
      <xdr:col>36</xdr:col>
      <xdr:colOff>165100</xdr:colOff>
      <xdr:row>38</xdr:row>
      <xdr:rowOff>4953</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418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21480</xdr:rowOff>
    </xdr:from>
    <xdr:ext cx="469744"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37428" y="6193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90805</xdr:rowOff>
    </xdr:from>
    <xdr:to>
      <xdr:col>55</xdr:col>
      <xdr:colOff>50800</xdr:colOff>
      <xdr:row>39</xdr:row>
      <xdr:rowOff>20955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60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5732</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5208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83756</xdr:rowOff>
    </xdr:from>
    <xdr:to>
      <xdr:col>50</xdr:col>
      <xdr:colOff>165100</xdr:colOff>
      <xdr:row>39</xdr:row>
      <xdr:rowOff>13906</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598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5033</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66915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80899</xdr:rowOff>
    </xdr:from>
    <xdr:to>
      <xdr:col>46</xdr:col>
      <xdr:colOff>38100</xdr:colOff>
      <xdr:row>39</xdr:row>
      <xdr:rowOff>11049</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59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2176</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6887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81090</xdr:rowOff>
    </xdr:from>
    <xdr:to>
      <xdr:col>41</xdr:col>
      <xdr:colOff>101600</xdr:colOff>
      <xdr:row>39</xdr:row>
      <xdr:rowOff>11240</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59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2367</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688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81661</xdr:rowOff>
    </xdr:from>
    <xdr:to>
      <xdr:col>36</xdr:col>
      <xdr:colOff>165100</xdr:colOff>
      <xdr:row>39</xdr:row>
      <xdr:rowOff>11811</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59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2938</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66894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149606</xdr:rowOff>
    </xdr:from>
    <xdr:to>
      <xdr:col>54</xdr:col>
      <xdr:colOff>189865</xdr:colOff>
      <xdr:row>58</xdr:row>
      <xdr:rowOff>56909</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893556"/>
          <a:ext cx="1270" cy="1107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60736</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04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56909</xdr:rowOff>
    </xdr:from>
    <xdr:to>
      <xdr:col>55</xdr:col>
      <xdr:colOff>88900</xdr:colOff>
      <xdr:row>58</xdr:row>
      <xdr:rowOff>56909</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01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96283</xdr:rowOff>
    </xdr:from>
    <xdr:ext cx="534377"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66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149606</xdr:rowOff>
    </xdr:from>
    <xdr:to>
      <xdr:col>55</xdr:col>
      <xdr:colOff>88900</xdr:colOff>
      <xdr:row>51</xdr:row>
      <xdr:rowOff>149606</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893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47346</xdr:rowOff>
    </xdr:from>
    <xdr:to>
      <xdr:col>55</xdr:col>
      <xdr:colOff>0</xdr:colOff>
      <xdr:row>58</xdr:row>
      <xdr:rowOff>56909</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9639300" y="9991446"/>
          <a:ext cx="838200" cy="9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148010</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4063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125133</xdr:rowOff>
    </xdr:from>
    <xdr:to>
      <xdr:col>55</xdr:col>
      <xdr:colOff>50800</xdr:colOff>
      <xdr:row>56</xdr:row>
      <xdr:rowOff>55283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55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136175</xdr:rowOff>
    </xdr:from>
    <xdr:to>
      <xdr:col>50</xdr:col>
      <xdr:colOff>114300</xdr:colOff>
      <xdr:row>58</xdr:row>
      <xdr:rowOff>47346</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8750300" y="9908825"/>
          <a:ext cx="889000" cy="82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142640</xdr:rowOff>
    </xdr:from>
    <xdr:to>
      <xdr:col>50</xdr:col>
      <xdr:colOff>165100</xdr:colOff>
      <xdr:row>56</xdr:row>
      <xdr:rowOff>72790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7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89317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34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136175</xdr:rowOff>
    </xdr:from>
    <xdr:to>
      <xdr:col>45</xdr:col>
      <xdr:colOff>177800</xdr:colOff>
      <xdr:row>58</xdr:row>
      <xdr:rowOff>52356</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908825"/>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151670</xdr:rowOff>
    </xdr:from>
    <xdr:to>
      <xdr:col>46</xdr:col>
      <xdr:colOff>38100</xdr:colOff>
      <xdr:row>56</xdr:row>
      <xdr:rowOff>81820</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58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98347</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356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38354</xdr:rowOff>
    </xdr:from>
    <xdr:to>
      <xdr:col>41</xdr:col>
      <xdr:colOff>50800</xdr:colOff>
      <xdr:row>58</xdr:row>
      <xdr:rowOff>52356</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9982454"/>
          <a:ext cx="889000" cy="14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27159</xdr:rowOff>
    </xdr:from>
    <xdr:to>
      <xdr:col>41</xdr:col>
      <xdr:colOff>101600</xdr:colOff>
      <xdr:row>56</xdr:row>
      <xdr:rowOff>128759</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2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145286</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403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166624</xdr:rowOff>
    </xdr:from>
    <xdr:to>
      <xdr:col>36</xdr:col>
      <xdr:colOff>165100</xdr:colOff>
      <xdr:row>57</xdr:row>
      <xdr:rowOff>96774</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76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113301</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543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6109</xdr:rowOff>
    </xdr:from>
    <xdr:to>
      <xdr:col>55</xdr:col>
      <xdr:colOff>50800</xdr:colOff>
      <xdr:row>58</xdr:row>
      <xdr:rowOff>107709</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950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92486</xdr:rowOff>
    </xdr:from>
    <xdr:ext cx="469744"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865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167996</xdr:rowOff>
    </xdr:from>
    <xdr:to>
      <xdr:col>50</xdr:col>
      <xdr:colOff>165100</xdr:colOff>
      <xdr:row>58</xdr:row>
      <xdr:rowOff>98146</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940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89273</xdr:rowOff>
    </xdr:from>
    <xdr:ext cx="469744"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404428" y="10033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85375</xdr:rowOff>
    </xdr:from>
    <xdr:to>
      <xdr:col>46</xdr:col>
      <xdr:colOff>38100</xdr:colOff>
      <xdr:row>58</xdr:row>
      <xdr:rowOff>15525</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85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6652</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950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1556</xdr:rowOff>
    </xdr:from>
    <xdr:to>
      <xdr:col>41</xdr:col>
      <xdr:colOff>101600</xdr:colOff>
      <xdr:row>58</xdr:row>
      <xdr:rowOff>103156</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94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94283</xdr:rowOff>
    </xdr:from>
    <xdr:ext cx="469744"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626428" y="10038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159004</xdr:rowOff>
    </xdr:from>
    <xdr:to>
      <xdr:col>36</xdr:col>
      <xdr:colOff>165100</xdr:colOff>
      <xdr:row>58</xdr:row>
      <xdr:rowOff>89154</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931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80281</xdr:rowOff>
    </xdr:from>
    <xdr:ext cx="469744"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37428" y="10024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商工費グラフ枠">
          <a:extLst>
            <a:ext uri="{FF2B5EF4-FFF2-40B4-BE49-F238E27FC236}">
              <a16:creationId xmlns:a16="http://schemas.microsoft.com/office/drawing/2014/main" id="{00000000-0008-0000-0700-000094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70853</xdr:rowOff>
    </xdr:from>
    <xdr:to>
      <xdr:col>54</xdr:col>
      <xdr:colOff>189865</xdr:colOff>
      <xdr:row>78</xdr:row>
      <xdr:rowOff>71425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10475595" y="12072353"/>
          <a:ext cx="1270" cy="1372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75252</xdr:rowOff>
    </xdr:from>
    <xdr:ext cx="469744" cy="259045"/>
    <xdr:sp macro="" textlink="">
      <xdr:nvSpPr>
        <xdr:cNvPr id="406" name="商工費最小値テキスト">
          <a:extLst>
            <a:ext uri="{FF2B5EF4-FFF2-40B4-BE49-F238E27FC236}">
              <a16:creationId xmlns:a16="http://schemas.microsoft.com/office/drawing/2014/main" id="{00000000-0008-0000-0700-000096010000}"/>
            </a:ext>
          </a:extLst>
        </xdr:cNvPr>
        <xdr:cNvSpPr txBox="1"/>
      </xdr:nvSpPr>
      <xdr:spPr>
        <a:xfrm>
          <a:off x="10528300" y="13448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71425</xdr:rowOff>
    </xdr:from>
    <xdr:to>
      <xdr:col>55</xdr:col>
      <xdr:colOff>88900</xdr:colOff>
      <xdr:row>78</xdr:row>
      <xdr:rowOff>71425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3444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17530</xdr:rowOff>
    </xdr:from>
    <xdr:ext cx="534377" cy="259045"/>
    <xdr:sp macro="" textlink="">
      <xdr:nvSpPr>
        <xdr:cNvPr id="408" name="商工費最大値テキスト">
          <a:extLst>
            <a:ext uri="{FF2B5EF4-FFF2-40B4-BE49-F238E27FC236}">
              <a16:creationId xmlns:a16="http://schemas.microsoft.com/office/drawing/2014/main" id="{00000000-0008-0000-0700-000098010000}"/>
            </a:ext>
          </a:extLst>
        </xdr:cNvPr>
        <xdr:cNvSpPr txBox="1"/>
      </xdr:nvSpPr>
      <xdr:spPr>
        <a:xfrm>
          <a:off x="10528300" y="11847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39,807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70853</xdr:rowOff>
    </xdr:from>
    <xdr:to>
      <xdr:col>55</xdr:col>
      <xdr:colOff>88900</xdr:colOff>
      <xdr:row>70</xdr:row>
      <xdr:rowOff>70853</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10388600" y="12072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72</xdr:row>
      <xdr:rowOff>124117</xdr:rowOff>
    </xdr:from>
    <xdr:to>
      <xdr:col>55</xdr:col>
      <xdr:colOff>0</xdr:colOff>
      <xdr:row>73</xdr:row>
      <xdr:rowOff>153683</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9639300" y="12468517"/>
          <a:ext cx="838200" cy="20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43819</xdr:rowOff>
    </xdr:from>
    <xdr:ext cx="534377" cy="259045"/>
    <xdr:sp macro="" textlink="">
      <xdr:nvSpPr>
        <xdr:cNvPr id="411" name="商工費平均値テキスト">
          <a:extLst>
            <a:ext uri="{FF2B5EF4-FFF2-40B4-BE49-F238E27FC236}">
              <a16:creationId xmlns:a16="http://schemas.microsoft.com/office/drawing/2014/main" id="{00000000-0008-0000-0700-00009B010000}"/>
            </a:ext>
          </a:extLst>
        </xdr:cNvPr>
        <xdr:cNvSpPr txBox="1"/>
      </xdr:nvSpPr>
      <xdr:spPr>
        <a:xfrm>
          <a:off x="10528300" y="127311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65392</xdr:rowOff>
    </xdr:from>
    <xdr:to>
      <xdr:col>55</xdr:col>
      <xdr:colOff>50800</xdr:colOff>
      <xdr:row>74</xdr:row>
      <xdr:rowOff>166992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10426700" y="12752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124117</xdr:rowOff>
    </xdr:from>
    <xdr:to>
      <xdr:col>50</xdr:col>
      <xdr:colOff>114300</xdr:colOff>
      <xdr:row>73</xdr:row>
      <xdr:rowOff>32982</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8750300" y="12468517"/>
          <a:ext cx="889000" cy="80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73</xdr:row>
      <xdr:rowOff>133706</xdr:rowOff>
    </xdr:from>
    <xdr:to>
      <xdr:col>50</xdr:col>
      <xdr:colOff>165100</xdr:colOff>
      <xdr:row>74</xdr:row>
      <xdr:rowOff>63856</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9588500" y="12649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54983</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372111" y="1274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32982</xdr:rowOff>
    </xdr:from>
    <xdr:to>
      <xdr:col>45</xdr:col>
      <xdr:colOff>177800</xdr:colOff>
      <xdr:row>76</xdr:row>
      <xdr:rowOff>137491</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7861300" y="12548832"/>
          <a:ext cx="889000" cy="618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73</xdr:row>
      <xdr:rowOff>156794</xdr:rowOff>
    </xdr:from>
    <xdr:to>
      <xdr:col>46</xdr:col>
      <xdr:colOff>38100</xdr:colOff>
      <xdr:row>74</xdr:row>
      <xdr:rowOff>86944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8699500" y="126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78071</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483111" y="12765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162065</xdr:rowOff>
    </xdr:from>
    <xdr:to>
      <xdr:col>41</xdr:col>
      <xdr:colOff>50800</xdr:colOff>
      <xdr:row>76</xdr:row>
      <xdr:rowOff>137491</xdr:rowOff>
    </xdr:to>
    <xdr:cxnSp macro="">
      <xdr:nvCxnSpPr>
        <xdr:cNvPr id="419" name="直線コネクタ 418">
          <a:extLst>
            <a:ext uri="{FF2B5EF4-FFF2-40B4-BE49-F238E27FC236}">
              <a16:creationId xmlns:a16="http://schemas.microsoft.com/office/drawing/2014/main" id="{00000000-0008-0000-0700-0000A3010000}"/>
            </a:ext>
          </a:extLst>
        </xdr:cNvPr>
        <xdr:cNvCxnSpPr/>
      </xdr:nvCxnSpPr>
      <xdr:spPr>
        <a:xfrm>
          <a:off x="6972300" y="12849365"/>
          <a:ext cx="889000" cy="318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63144</xdr:rowOff>
    </xdr:from>
    <xdr:to>
      <xdr:col>41</xdr:col>
      <xdr:colOff>101600</xdr:colOff>
      <xdr:row>74</xdr:row>
      <xdr:rowOff>164744</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7810500" y="127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9821</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594111" y="1252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98158</xdr:rowOff>
    </xdr:from>
    <xdr:to>
      <xdr:col>36</xdr:col>
      <xdr:colOff>165100</xdr:colOff>
      <xdr:row>74</xdr:row>
      <xdr:rowOff>28308</xdr:rowOff>
    </xdr:to>
    <xdr:sp macro="" textlink="">
      <xdr:nvSpPr>
        <xdr:cNvPr id="422" name="フローチャート: 判断 421">
          <a:extLst>
            <a:ext uri="{FF2B5EF4-FFF2-40B4-BE49-F238E27FC236}">
              <a16:creationId xmlns:a16="http://schemas.microsoft.com/office/drawing/2014/main" id="{00000000-0008-0000-0700-0000A6010000}"/>
            </a:ext>
          </a:extLst>
        </xdr:cNvPr>
        <xdr:cNvSpPr/>
      </xdr:nvSpPr>
      <xdr:spPr>
        <a:xfrm>
          <a:off x="6921500" y="1261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44835</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05111" y="1238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102883</xdr:rowOff>
    </xdr:from>
    <xdr:to>
      <xdr:col>55</xdr:col>
      <xdr:colOff>50800</xdr:colOff>
      <xdr:row>74</xdr:row>
      <xdr:rowOff>33033</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10426700" y="12618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125760</xdr:rowOff>
    </xdr:from>
    <xdr:ext cx="534377" cy="259045"/>
    <xdr:sp macro="" textlink="">
      <xdr:nvSpPr>
        <xdr:cNvPr id="430" name="商工費該当値テキスト">
          <a:extLst>
            <a:ext uri="{FF2B5EF4-FFF2-40B4-BE49-F238E27FC236}">
              <a16:creationId xmlns:a16="http://schemas.microsoft.com/office/drawing/2014/main" id="{00000000-0008-0000-0700-0000AE010000}"/>
            </a:ext>
          </a:extLst>
        </xdr:cNvPr>
        <xdr:cNvSpPr txBox="1"/>
      </xdr:nvSpPr>
      <xdr:spPr>
        <a:xfrm>
          <a:off x="10528300" y="12470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72</xdr:row>
      <xdr:rowOff>73317</xdr:rowOff>
    </xdr:from>
    <xdr:to>
      <xdr:col>50</xdr:col>
      <xdr:colOff>165100</xdr:colOff>
      <xdr:row>73</xdr:row>
      <xdr:rowOff>3467</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9588500" y="1241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19994</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9372111" y="12192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72</xdr:row>
      <xdr:rowOff>153632</xdr:rowOff>
    </xdr:from>
    <xdr:to>
      <xdr:col>46</xdr:col>
      <xdr:colOff>38100</xdr:colOff>
      <xdr:row>73</xdr:row>
      <xdr:rowOff>83782</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8699500" y="12498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100309</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8483111" y="12273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86691</xdr:rowOff>
    </xdr:from>
    <xdr:to>
      <xdr:col>41</xdr:col>
      <xdr:colOff>101600</xdr:colOff>
      <xdr:row>77</xdr:row>
      <xdr:rowOff>16841</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7810500" y="13116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7968</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7594111" y="13209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111265</xdr:rowOff>
    </xdr:from>
    <xdr:to>
      <xdr:col>36</xdr:col>
      <xdr:colOff>165100</xdr:colOff>
      <xdr:row>75</xdr:row>
      <xdr:rowOff>41415</xdr:rowOff>
    </xdr:to>
    <xdr:sp macro="" textlink="">
      <xdr:nvSpPr>
        <xdr:cNvPr id="437" name="楕円 436">
          <a:extLst>
            <a:ext uri="{FF2B5EF4-FFF2-40B4-BE49-F238E27FC236}">
              <a16:creationId xmlns:a16="http://schemas.microsoft.com/office/drawing/2014/main" id="{00000000-0008-0000-0700-0000B5010000}"/>
            </a:ext>
          </a:extLst>
        </xdr:cNvPr>
        <xdr:cNvSpPr/>
      </xdr:nvSpPr>
      <xdr:spPr>
        <a:xfrm>
          <a:off x="6921500" y="1279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32542</xdr:rowOff>
    </xdr:from>
    <xdr:ext cx="534377"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705111" y="12891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土木費グラフ枠">
          <a:extLst>
            <a:ext uri="{FF2B5EF4-FFF2-40B4-BE49-F238E27FC236}">
              <a16:creationId xmlns:a16="http://schemas.microsoft.com/office/drawing/2014/main" id="{00000000-0008-0000-0700-0000D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44652</xdr:rowOff>
    </xdr:from>
    <xdr:to>
      <xdr:col>54</xdr:col>
      <xdr:colOff>189865</xdr:colOff>
      <xdr:row>98</xdr:row>
      <xdr:rowOff>151523</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10475595" y="15646602"/>
          <a:ext cx="1270" cy="13070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155350</xdr:rowOff>
    </xdr:from>
    <xdr:ext cx="534377" cy="259045"/>
    <xdr:sp macro="" textlink="">
      <xdr:nvSpPr>
        <xdr:cNvPr id="466" name="土木費最小値テキスト">
          <a:extLst>
            <a:ext uri="{FF2B5EF4-FFF2-40B4-BE49-F238E27FC236}">
              <a16:creationId xmlns:a16="http://schemas.microsoft.com/office/drawing/2014/main" id="{00000000-0008-0000-0700-0000D2010000}"/>
            </a:ext>
          </a:extLst>
        </xdr:cNvPr>
        <xdr:cNvSpPr txBox="1"/>
      </xdr:nvSpPr>
      <xdr:spPr>
        <a:xfrm>
          <a:off x="10528300" y="16957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151523</xdr:rowOff>
    </xdr:from>
    <xdr:to>
      <xdr:col>55</xdr:col>
      <xdr:colOff>88900</xdr:colOff>
      <xdr:row>98</xdr:row>
      <xdr:rowOff>151523</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10388600" y="16953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162779</xdr:rowOff>
    </xdr:from>
    <xdr:ext cx="599010" cy="259045"/>
    <xdr:sp macro="" textlink="">
      <xdr:nvSpPr>
        <xdr:cNvPr id="468" name="土木費最大値テキスト">
          <a:extLst>
            <a:ext uri="{FF2B5EF4-FFF2-40B4-BE49-F238E27FC236}">
              <a16:creationId xmlns:a16="http://schemas.microsoft.com/office/drawing/2014/main" id="{00000000-0008-0000-0700-0000D4010000}"/>
            </a:ext>
          </a:extLst>
        </xdr:cNvPr>
        <xdr:cNvSpPr txBox="1"/>
      </xdr:nvSpPr>
      <xdr:spPr>
        <a:xfrm>
          <a:off x="10528300" y="15421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107,321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44652</xdr:rowOff>
    </xdr:from>
    <xdr:to>
      <xdr:col>55</xdr:col>
      <xdr:colOff>88900</xdr:colOff>
      <xdr:row>91</xdr:row>
      <xdr:rowOff>44652</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10388600" y="1564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41207</xdr:rowOff>
    </xdr:from>
    <xdr:to>
      <xdr:col>55</xdr:col>
      <xdr:colOff>0</xdr:colOff>
      <xdr:row>98</xdr:row>
      <xdr:rowOff>104006</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9639300" y="16671857"/>
          <a:ext cx="838200" cy="234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57893</xdr:rowOff>
    </xdr:from>
    <xdr:ext cx="534377" cy="259045"/>
    <xdr:sp macro="" textlink="">
      <xdr:nvSpPr>
        <xdr:cNvPr id="471" name="土木費平均値テキスト">
          <a:extLst>
            <a:ext uri="{FF2B5EF4-FFF2-40B4-BE49-F238E27FC236}">
              <a16:creationId xmlns:a16="http://schemas.microsoft.com/office/drawing/2014/main" id="{00000000-0008-0000-0700-0000D7010000}"/>
            </a:ext>
          </a:extLst>
        </xdr:cNvPr>
        <xdr:cNvSpPr txBox="1"/>
      </xdr:nvSpPr>
      <xdr:spPr>
        <a:xfrm>
          <a:off x="10528300" y="16345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35016</xdr:rowOff>
    </xdr:from>
    <xdr:to>
      <xdr:col>55</xdr:col>
      <xdr:colOff>50800</xdr:colOff>
      <xdr:row>96</xdr:row>
      <xdr:rowOff>136616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10426700" y="16494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25743</xdr:rowOff>
    </xdr:from>
    <xdr:to>
      <xdr:col>50</xdr:col>
      <xdr:colOff>114300</xdr:colOff>
      <xdr:row>98</xdr:row>
      <xdr:rowOff>104006</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8750300" y="16656393"/>
          <a:ext cx="889000" cy="249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124154</xdr:rowOff>
    </xdr:from>
    <xdr:to>
      <xdr:col>50</xdr:col>
      <xdr:colOff>165100</xdr:colOff>
      <xdr:row>97</xdr:row>
      <xdr:rowOff>54304</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9588500" y="1658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70831</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372111" y="1635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25743</xdr:rowOff>
    </xdr:from>
    <xdr:to>
      <xdr:col>45</xdr:col>
      <xdr:colOff>177800</xdr:colOff>
      <xdr:row>97</xdr:row>
      <xdr:rowOff>106128</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flipV="1">
          <a:off x="7861300" y="16656393"/>
          <a:ext cx="889000" cy="8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74482</xdr:rowOff>
    </xdr:from>
    <xdr:to>
      <xdr:col>46</xdr:col>
      <xdr:colOff>38100</xdr:colOff>
      <xdr:row>97</xdr:row>
      <xdr:rowOff>4632</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8699500" y="1653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21159</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483111" y="1630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46529</xdr:rowOff>
    </xdr:from>
    <xdr:to>
      <xdr:col>41</xdr:col>
      <xdr:colOff>50800</xdr:colOff>
      <xdr:row>97</xdr:row>
      <xdr:rowOff>106128</xdr:rowOff>
    </xdr:to>
    <xdr:cxnSp macro="">
      <xdr:nvCxnSpPr>
        <xdr:cNvPr id="479" name="直線コネクタ 478">
          <a:extLst>
            <a:ext uri="{FF2B5EF4-FFF2-40B4-BE49-F238E27FC236}">
              <a16:creationId xmlns:a16="http://schemas.microsoft.com/office/drawing/2014/main" id="{00000000-0008-0000-0700-0000DF010000}"/>
            </a:ext>
          </a:extLst>
        </xdr:cNvPr>
        <xdr:cNvCxnSpPr/>
      </xdr:nvCxnSpPr>
      <xdr:spPr>
        <a:xfrm>
          <a:off x="6972300" y="16677179"/>
          <a:ext cx="889000" cy="59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82107</xdr:rowOff>
    </xdr:from>
    <xdr:to>
      <xdr:col>41</xdr:col>
      <xdr:colOff>101600</xdr:colOff>
      <xdr:row>97</xdr:row>
      <xdr:rowOff>12257</xdr:rowOff>
    </xdr:to>
    <xdr:sp macro="" textlink="">
      <xdr:nvSpPr>
        <xdr:cNvPr id="480" name="フローチャート: 判断 479">
          <a:extLst>
            <a:ext uri="{FF2B5EF4-FFF2-40B4-BE49-F238E27FC236}">
              <a16:creationId xmlns:a16="http://schemas.microsoft.com/office/drawing/2014/main" id="{00000000-0008-0000-0700-0000E0010000}"/>
            </a:ext>
          </a:extLst>
        </xdr:cNvPr>
        <xdr:cNvSpPr/>
      </xdr:nvSpPr>
      <xdr:spPr>
        <a:xfrm>
          <a:off x="7810500" y="16541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28784</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316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118390</xdr:rowOff>
    </xdr:from>
    <xdr:to>
      <xdr:col>36</xdr:col>
      <xdr:colOff>165100</xdr:colOff>
      <xdr:row>97</xdr:row>
      <xdr:rowOff>48540</xdr:rowOff>
    </xdr:to>
    <xdr:sp macro="" textlink="">
      <xdr:nvSpPr>
        <xdr:cNvPr id="482" name="フローチャート: 判断 481">
          <a:extLst>
            <a:ext uri="{FF2B5EF4-FFF2-40B4-BE49-F238E27FC236}">
              <a16:creationId xmlns:a16="http://schemas.microsoft.com/office/drawing/2014/main" id="{00000000-0008-0000-0700-0000E2010000}"/>
            </a:ext>
          </a:extLst>
        </xdr:cNvPr>
        <xdr:cNvSpPr/>
      </xdr:nvSpPr>
      <xdr:spPr>
        <a:xfrm>
          <a:off x="6921500" y="1657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65067</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352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161857</xdr:rowOff>
    </xdr:from>
    <xdr:to>
      <xdr:col>55</xdr:col>
      <xdr:colOff>50800</xdr:colOff>
      <xdr:row>97</xdr:row>
      <xdr:rowOff>92007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10426700" y="16621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140284</xdr:rowOff>
    </xdr:from>
    <xdr:ext cx="534377" cy="259045"/>
    <xdr:sp macro="" textlink="">
      <xdr:nvSpPr>
        <xdr:cNvPr id="490" name="土木費該当値テキスト">
          <a:extLst>
            <a:ext uri="{FF2B5EF4-FFF2-40B4-BE49-F238E27FC236}">
              <a16:creationId xmlns:a16="http://schemas.microsoft.com/office/drawing/2014/main" id="{00000000-0008-0000-0700-0000EA010000}"/>
            </a:ext>
          </a:extLst>
        </xdr:cNvPr>
        <xdr:cNvSpPr txBox="1"/>
      </xdr:nvSpPr>
      <xdr:spPr>
        <a:xfrm>
          <a:off x="10528300" y="16599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53206</xdr:rowOff>
    </xdr:from>
    <xdr:to>
      <xdr:col>50</xdr:col>
      <xdr:colOff>165100</xdr:colOff>
      <xdr:row>98</xdr:row>
      <xdr:rowOff>154806</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9588500" y="1685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145933</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9372111" y="16948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146393</xdr:rowOff>
    </xdr:from>
    <xdr:to>
      <xdr:col>46</xdr:col>
      <xdr:colOff>38100</xdr:colOff>
      <xdr:row>97</xdr:row>
      <xdr:rowOff>76543</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8699500" y="1660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67670</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8483111" y="1669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55328</xdr:rowOff>
    </xdr:from>
    <xdr:to>
      <xdr:col>41</xdr:col>
      <xdr:colOff>101600</xdr:colOff>
      <xdr:row>97</xdr:row>
      <xdr:rowOff>156928</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7810500" y="1668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148055</xdr:rowOff>
    </xdr:from>
    <xdr:ext cx="534377"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7594111" y="16778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167179</xdr:rowOff>
    </xdr:from>
    <xdr:to>
      <xdr:col>36</xdr:col>
      <xdr:colOff>165100</xdr:colOff>
      <xdr:row>97</xdr:row>
      <xdr:rowOff>97329</xdr:rowOff>
    </xdr:to>
    <xdr:sp macro="" textlink="">
      <xdr:nvSpPr>
        <xdr:cNvPr id="497" name="楕円 496">
          <a:extLst>
            <a:ext uri="{FF2B5EF4-FFF2-40B4-BE49-F238E27FC236}">
              <a16:creationId xmlns:a16="http://schemas.microsoft.com/office/drawing/2014/main" id="{00000000-0008-0000-0700-0000F1010000}"/>
            </a:ext>
          </a:extLst>
        </xdr:cNvPr>
        <xdr:cNvSpPr/>
      </xdr:nvSpPr>
      <xdr:spPr>
        <a:xfrm>
          <a:off x="6921500" y="16626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88456</xdr:rowOff>
    </xdr:from>
    <xdr:ext cx="534377"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6705111" y="16719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消防費グラフ枠">
          <a:extLst>
            <a:ext uri="{FF2B5EF4-FFF2-40B4-BE49-F238E27FC236}">
              <a16:creationId xmlns:a16="http://schemas.microsoft.com/office/drawing/2014/main" id="{00000000-0008-0000-0700-00000C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39225</xdr:rowOff>
    </xdr:from>
    <xdr:to>
      <xdr:col>85</xdr:col>
      <xdr:colOff>126364</xdr:colOff>
      <xdr:row>38</xdr:row>
      <xdr:rowOff>145143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6317595" y="5354175"/>
          <a:ext cx="1269" cy="13060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148970</xdr:rowOff>
    </xdr:from>
    <xdr:ext cx="534377" cy="259045"/>
    <xdr:sp macro="" textlink="">
      <xdr:nvSpPr>
        <xdr:cNvPr id="526" name="消防費最小値テキスト">
          <a:extLst>
            <a:ext uri="{FF2B5EF4-FFF2-40B4-BE49-F238E27FC236}">
              <a16:creationId xmlns:a16="http://schemas.microsoft.com/office/drawing/2014/main" id="{00000000-0008-0000-0700-00000E020000}"/>
            </a:ext>
          </a:extLst>
        </xdr:cNvPr>
        <xdr:cNvSpPr txBox="1"/>
      </xdr:nvSpPr>
      <xdr:spPr>
        <a:xfrm>
          <a:off x="16370300" y="666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145143</xdr:rowOff>
    </xdr:from>
    <xdr:to>
      <xdr:col>86</xdr:col>
      <xdr:colOff>25400</xdr:colOff>
      <xdr:row>38</xdr:row>
      <xdr:rowOff>145143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6230600" y="6660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157352</xdr:rowOff>
    </xdr:from>
    <xdr:ext cx="534377" cy="259045"/>
    <xdr:sp macro="" textlink="">
      <xdr:nvSpPr>
        <xdr:cNvPr id="528" name="消防費最大値テキスト">
          <a:extLst>
            <a:ext uri="{FF2B5EF4-FFF2-40B4-BE49-F238E27FC236}">
              <a16:creationId xmlns:a16="http://schemas.microsoft.com/office/drawing/2014/main" id="{00000000-0008-0000-0700-000010020000}"/>
            </a:ext>
          </a:extLst>
        </xdr:cNvPr>
        <xdr:cNvSpPr txBox="1"/>
      </xdr:nvSpPr>
      <xdr:spPr>
        <a:xfrm>
          <a:off x="16370300" y="512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25,148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39225</xdr:rowOff>
    </xdr:from>
    <xdr:to>
      <xdr:col>86</xdr:col>
      <xdr:colOff>25400</xdr:colOff>
      <xdr:row>31</xdr:row>
      <xdr:rowOff>39225</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6230600" y="5354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121739</xdr:rowOff>
    </xdr:from>
    <xdr:to>
      <xdr:col>85</xdr:col>
      <xdr:colOff>127000</xdr:colOff>
      <xdr:row>37</xdr:row>
      <xdr:rowOff>15058</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5481300" y="6293939"/>
          <a:ext cx="8382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33</xdr:row>
      <xdr:rowOff>48313</xdr:rowOff>
    </xdr:from>
    <xdr:ext cx="534377" cy="259045"/>
    <xdr:sp macro="" textlink="">
      <xdr:nvSpPr>
        <xdr:cNvPr id="531" name="消防費平均値テキスト">
          <a:extLst>
            <a:ext uri="{FF2B5EF4-FFF2-40B4-BE49-F238E27FC236}">
              <a16:creationId xmlns:a16="http://schemas.microsoft.com/office/drawing/2014/main" id="{00000000-0008-0000-0700-000013020000}"/>
            </a:ext>
          </a:extLst>
        </xdr:cNvPr>
        <xdr:cNvSpPr txBox="1"/>
      </xdr:nvSpPr>
      <xdr:spPr>
        <a:xfrm>
          <a:off x="16370300" y="57061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25436</xdr:rowOff>
    </xdr:from>
    <xdr:to>
      <xdr:col>85</xdr:col>
      <xdr:colOff>177800</xdr:colOff>
      <xdr:row>34</xdr:row>
      <xdr:rowOff>127036</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6268700" y="5854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168221</xdr:rowOff>
    </xdr:from>
    <xdr:to>
      <xdr:col>81</xdr:col>
      <xdr:colOff>50800</xdr:colOff>
      <xdr:row>37</xdr:row>
      <xdr:rowOff>15058</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4592300" y="634042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67237</xdr:rowOff>
    </xdr:from>
    <xdr:to>
      <xdr:col>81</xdr:col>
      <xdr:colOff>101600</xdr:colOff>
      <xdr:row>34</xdr:row>
      <xdr:rowOff>168837</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5430500" y="5896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13914</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14111" y="5671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168221</xdr:rowOff>
    </xdr:from>
    <xdr:to>
      <xdr:col>76</xdr:col>
      <xdr:colOff>114300</xdr:colOff>
      <xdr:row>37</xdr:row>
      <xdr:rowOff>105192</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flipV="1">
          <a:off x="13703300" y="6340421"/>
          <a:ext cx="889000" cy="108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42092</xdr:rowOff>
    </xdr:from>
    <xdr:to>
      <xdr:col>76</xdr:col>
      <xdr:colOff>165100</xdr:colOff>
      <xdr:row>35</xdr:row>
      <xdr:rowOff>143692</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4541500" y="604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160219</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5818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118582</xdr:rowOff>
    </xdr:from>
    <xdr:to>
      <xdr:col>71</xdr:col>
      <xdr:colOff>177800</xdr:colOff>
      <xdr:row>37</xdr:row>
      <xdr:rowOff>105192</xdr:rowOff>
    </xdr:to>
    <xdr:cxnSp macro="">
      <xdr:nvCxnSpPr>
        <xdr:cNvPr id="539" name="直線コネクタ 538">
          <a:extLst>
            <a:ext uri="{FF2B5EF4-FFF2-40B4-BE49-F238E27FC236}">
              <a16:creationId xmlns:a16="http://schemas.microsoft.com/office/drawing/2014/main" id="{00000000-0008-0000-0700-00001B020000}"/>
            </a:ext>
          </a:extLst>
        </xdr:cNvPr>
        <xdr:cNvCxnSpPr/>
      </xdr:nvCxnSpPr>
      <xdr:spPr>
        <a:xfrm>
          <a:off x="12814300" y="5947882"/>
          <a:ext cx="889000" cy="50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18796</xdr:rowOff>
    </xdr:from>
    <xdr:to>
      <xdr:col>72</xdr:col>
      <xdr:colOff>38100</xdr:colOff>
      <xdr:row>35</xdr:row>
      <xdr:rowOff>120396</xdr:rowOff>
    </xdr:to>
    <xdr:sp macro="" textlink="">
      <xdr:nvSpPr>
        <xdr:cNvPr id="540" name="フローチャート: 判断 539">
          <a:extLst>
            <a:ext uri="{FF2B5EF4-FFF2-40B4-BE49-F238E27FC236}">
              <a16:creationId xmlns:a16="http://schemas.microsoft.com/office/drawing/2014/main" id="{00000000-0008-0000-0700-00001C020000}"/>
            </a:ext>
          </a:extLst>
        </xdr:cNvPr>
        <xdr:cNvSpPr/>
      </xdr:nvSpPr>
      <xdr:spPr>
        <a:xfrm>
          <a:off x="13652500" y="6019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136923</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5794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70394</xdr:rowOff>
    </xdr:from>
    <xdr:to>
      <xdr:col>67</xdr:col>
      <xdr:colOff>101600</xdr:colOff>
      <xdr:row>37</xdr:row>
      <xdr:rowOff>544</xdr:rowOff>
    </xdr:to>
    <xdr:sp macro="" textlink="">
      <xdr:nvSpPr>
        <xdr:cNvPr id="542" name="フローチャート: 判断 541">
          <a:extLst>
            <a:ext uri="{FF2B5EF4-FFF2-40B4-BE49-F238E27FC236}">
              <a16:creationId xmlns:a16="http://schemas.microsoft.com/office/drawing/2014/main" id="{00000000-0008-0000-0700-00001E020000}"/>
            </a:ext>
          </a:extLst>
        </xdr:cNvPr>
        <xdr:cNvSpPr/>
      </xdr:nvSpPr>
      <xdr:spPr>
        <a:xfrm>
          <a:off x="12763500" y="624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163121</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33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70939</xdr:rowOff>
    </xdr:from>
    <xdr:to>
      <xdr:col>85</xdr:col>
      <xdr:colOff>177800</xdr:colOff>
      <xdr:row>37</xdr:row>
      <xdr:rowOff>1089</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6268700" y="624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49366</xdr:rowOff>
    </xdr:from>
    <xdr:ext cx="534377" cy="259045"/>
    <xdr:sp macro="" textlink="">
      <xdr:nvSpPr>
        <xdr:cNvPr id="550" name="消防費該当値テキスト">
          <a:extLst>
            <a:ext uri="{FF2B5EF4-FFF2-40B4-BE49-F238E27FC236}">
              <a16:creationId xmlns:a16="http://schemas.microsoft.com/office/drawing/2014/main" id="{00000000-0008-0000-0700-000026020000}"/>
            </a:ext>
          </a:extLst>
        </xdr:cNvPr>
        <xdr:cNvSpPr txBox="1"/>
      </xdr:nvSpPr>
      <xdr:spPr>
        <a:xfrm>
          <a:off x="16370300" y="6221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135708</xdr:rowOff>
    </xdr:from>
    <xdr:to>
      <xdr:col>81</xdr:col>
      <xdr:colOff>101600</xdr:colOff>
      <xdr:row>37</xdr:row>
      <xdr:rowOff>65858</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5430500" y="6307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56985</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5214111" y="6400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117421</xdr:rowOff>
    </xdr:from>
    <xdr:to>
      <xdr:col>76</xdr:col>
      <xdr:colOff>165100</xdr:colOff>
      <xdr:row>37</xdr:row>
      <xdr:rowOff>47571</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4541500" y="6289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38698</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4325111" y="638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54392</xdr:rowOff>
    </xdr:from>
    <xdr:to>
      <xdr:col>72</xdr:col>
      <xdr:colOff>38100</xdr:colOff>
      <xdr:row>37</xdr:row>
      <xdr:rowOff>155992</xdr:rowOff>
    </xdr:to>
    <xdr:sp macro="" textlink="">
      <xdr:nvSpPr>
        <xdr:cNvPr id="555" name="楕円 554">
          <a:extLst>
            <a:ext uri="{FF2B5EF4-FFF2-40B4-BE49-F238E27FC236}">
              <a16:creationId xmlns:a16="http://schemas.microsoft.com/office/drawing/2014/main" id="{00000000-0008-0000-0700-00002B020000}"/>
            </a:ext>
          </a:extLst>
        </xdr:cNvPr>
        <xdr:cNvSpPr/>
      </xdr:nvSpPr>
      <xdr:spPr>
        <a:xfrm>
          <a:off x="13652500" y="639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147119</xdr:rowOff>
    </xdr:from>
    <xdr:ext cx="534377"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3436111" y="6490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67782</xdr:rowOff>
    </xdr:from>
    <xdr:to>
      <xdr:col>67</xdr:col>
      <xdr:colOff>101600</xdr:colOff>
      <xdr:row>34</xdr:row>
      <xdr:rowOff>169382</xdr:rowOff>
    </xdr:to>
    <xdr:sp macro="" textlink="">
      <xdr:nvSpPr>
        <xdr:cNvPr id="557" name="楕円 556">
          <a:extLst>
            <a:ext uri="{FF2B5EF4-FFF2-40B4-BE49-F238E27FC236}">
              <a16:creationId xmlns:a16="http://schemas.microsoft.com/office/drawing/2014/main" id="{00000000-0008-0000-0700-00002D020000}"/>
            </a:ext>
          </a:extLst>
        </xdr:cNvPr>
        <xdr:cNvSpPr/>
      </xdr:nvSpPr>
      <xdr:spPr>
        <a:xfrm>
          <a:off x="12763500" y="5897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14459</xdr:rowOff>
    </xdr:from>
    <xdr:ext cx="534377"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547111" y="567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700-00003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55,202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48</xdr:row>
      <xdr:rowOff>168927</xdr:rowOff>
    </xdr:from>
    <xdr:ext cx="531299"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6" name="教育費グラフ枠">
          <a:extLst>
            <a:ext uri="{FF2B5EF4-FFF2-40B4-BE49-F238E27FC236}">
              <a16:creationId xmlns:a16="http://schemas.microsoft.com/office/drawing/2014/main" id="{00000000-0008-0000-0700-00004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140071</xdr:rowOff>
    </xdr:from>
    <xdr:to>
      <xdr:col>85</xdr:col>
      <xdr:colOff>126364</xdr:colOff>
      <xdr:row>56</xdr:row>
      <xdr:rowOff>164932</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6317595" y="8712571"/>
          <a:ext cx="1269" cy="1053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168759</xdr:rowOff>
    </xdr:from>
    <xdr:ext cx="534377" cy="259045"/>
    <xdr:sp macro="" textlink="">
      <xdr:nvSpPr>
        <xdr:cNvPr id="588" name="教育費最小値テキスト">
          <a:extLst>
            <a:ext uri="{FF2B5EF4-FFF2-40B4-BE49-F238E27FC236}">
              <a16:creationId xmlns:a16="http://schemas.microsoft.com/office/drawing/2014/main" id="{00000000-0008-0000-0700-00004C020000}"/>
            </a:ext>
          </a:extLst>
        </xdr:cNvPr>
        <xdr:cNvSpPr txBox="1"/>
      </xdr:nvSpPr>
      <xdr:spPr>
        <a:xfrm>
          <a:off x="16370300" y="9769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164932</xdr:rowOff>
    </xdr:from>
    <xdr:to>
      <xdr:col>86</xdr:col>
      <xdr:colOff>25400</xdr:colOff>
      <xdr:row>56</xdr:row>
      <xdr:rowOff>164932</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6230600" y="976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86748</xdr:rowOff>
    </xdr:from>
    <xdr:ext cx="534377" cy="259045"/>
    <xdr:sp macro="" textlink="">
      <xdr:nvSpPr>
        <xdr:cNvPr id="590" name="教育費最大値テキスト">
          <a:extLst>
            <a:ext uri="{FF2B5EF4-FFF2-40B4-BE49-F238E27FC236}">
              <a16:creationId xmlns:a16="http://schemas.microsoft.com/office/drawing/2014/main" id="{00000000-0008-0000-0700-00004E020000}"/>
            </a:ext>
          </a:extLst>
        </xdr:cNvPr>
        <xdr:cNvSpPr txBox="1"/>
      </xdr:nvSpPr>
      <xdr:spPr>
        <a:xfrm>
          <a:off x="16370300" y="8487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83,987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140071</xdr:rowOff>
    </xdr:from>
    <xdr:to>
      <xdr:col>86</xdr:col>
      <xdr:colOff>25400</xdr:colOff>
      <xdr:row>50</xdr:row>
      <xdr:rowOff>140071</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6230600" y="8712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7255</xdr:rowOff>
    </xdr:from>
    <xdr:to>
      <xdr:col>85</xdr:col>
      <xdr:colOff>127000</xdr:colOff>
      <xdr:row>56</xdr:row>
      <xdr:rowOff>164932</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5481300" y="9608455"/>
          <a:ext cx="838200" cy="157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52</xdr:row>
      <xdr:rowOff>152068</xdr:rowOff>
    </xdr:from>
    <xdr:ext cx="534377" cy="259045"/>
    <xdr:sp macro="" textlink="">
      <xdr:nvSpPr>
        <xdr:cNvPr id="593" name="教育費平均値テキスト">
          <a:extLst>
            <a:ext uri="{FF2B5EF4-FFF2-40B4-BE49-F238E27FC236}">
              <a16:creationId xmlns:a16="http://schemas.microsoft.com/office/drawing/2014/main" id="{00000000-0008-0000-0700-000051020000}"/>
            </a:ext>
          </a:extLst>
        </xdr:cNvPr>
        <xdr:cNvSpPr txBox="1"/>
      </xdr:nvSpPr>
      <xdr:spPr>
        <a:xfrm>
          <a:off x="16370300" y="90674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129191</xdr:rowOff>
    </xdr:from>
    <xdr:to>
      <xdr:col>85</xdr:col>
      <xdr:colOff>177800</xdr:colOff>
      <xdr:row>54</xdr:row>
      <xdr:rowOff>59341</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6268700" y="921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7255</xdr:rowOff>
    </xdr:from>
    <xdr:to>
      <xdr:col>81</xdr:col>
      <xdr:colOff>50800</xdr:colOff>
      <xdr:row>58</xdr:row>
      <xdr:rowOff>127870</xdr:rowOff>
    </xdr:to>
    <xdr:cxnSp macro="">
      <xdr:nvCxnSpPr>
        <xdr:cNvPr id="595" name="直線コネクタ 594">
          <a:extLst>
            <a:ext uri="{FF2B5EF4-FFF2-40B4-BE49-F238E27FC236}">
              <a16:creationId xmlns:a16="http://schemas.microsoft.com/office/drawing/2014/main" id="{00000000-0008-0000-0700-000053020000}"/>
            </a:ext>
          </a:extLst>
        </xdr:cNvPr>
        <xdr:cNvCxnSpPr/>
      </xdr:nvCxnSpPr>
      <xdr:spPr>
        <a:xfrm flipV="1">
          <a:off x="14592300" y="9608455"/>
          <a:ext cx="889000" cy="463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55181</xdr:rowOff>
    </xdr:from>
    <xdr:to>
      <xdr:col>81</xdr:col>
      <xdr:colOff>101600</xdr:colOff>
      <xdr:row>54</xdr:row>
      <xdr:rowOff>156781</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5430500" y="9313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1858</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9088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127870</xdr:rowOff>
    </xdr:from>
    <xdr:to>
      <xdr:col>76</xdr:col>
      <xdr:colOff>114300</xdr:colOff>
      <xdr:row>59</xdr:row>
      <xdr:rowOff>6112</xdr:rowOff>
    </xdr:to>
    <xdr:cxnSp macro="">
      <xdr:nvCxnSpPr>
        <xdr:cNvPr id="598" name="直線コネクタ 597">
          <a:extLst>
            <a:ext uri="{FF2B5EF4-FFF2-40B4-BE49-F238E27FC236}">
              <a16:creationId xmlns:a16="http://schemas.microsoft.com/office/drawing/2014/main" id="{00000000-0008-0000-0700-000056020000}"/>
            </a:ext>
          </a:extLst>
        </xdr:cNvPr>
        <xdr:cNvCxnSpPr/>
      </xdr:nvCxnSpPr>
      <xdr:spPr>
        <a:xfrm flipV="1">
          <a:off x="13703300" y="10071970"/>
          <a:ext cx="889000" cy="49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163423</xdr:rowOff>
    </xdr:from>
    <xdr:to>
      <xdr:col>76</xdr:col>
      <xdr:colOff>165100</xdr:colOff>
      <xdr:row>55</xdr:row>
      <xdr:rowOff>93573</xdr:rowOff>
    </xdr:to>
    <xdr:sp macro="" textlink="">
      <xdr:nvSpPr>
        <xdr:cNvPr id="599" name="フローチャート: 判断 598">
          <a:extLst>
            <a:ext uri="{FF2B5EF4-FFF2-40B4-BE49-F238E27FC236}">
              <a16:creationId xmlns:a16="http://schemas.microsoft.com/office/drawing/2014/main" id="{00000000-0008-0000-0700-000057020000}"/>
            </a:ext>
          </a:extLst>
        </xdr:cNvPr>
        <xdr:cNvSpPr/>
      </xdr:nvSpPr>
      <xdr:spPr>
        <a:xfrm>
          <a:off x="14541500" y="9421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110100</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5111" y="919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15113</xdr:rowOff>
    </xdr:from>
    <xdr:to>
      <xdr:col>71</xdr:col>
      <xdr:colOff>177800</xdr:colOff>
      <xdr:row>59</xdr:row>
      <xdr:rowOff>6112</xdr:rowOff>
    </xdr:to>
    <xdr:cxnSp macro="">
      <xdr:nvCxnSpPr>
        <xdr:cNvPr id="601" name="直線コネクタ 600">
          <a:extLst>
            <a:ext uri="{FF2B5EF4-FFF2-40B4-BE49-F238E27FC236}">
              <a16:creationId xmlns:a16="http://schemas.microsoft.com/office/drawing/2014/main" id="{00000000-0008-0000-0700-000059020000}"/>
            </a:ext>
          </a:extLst>
        </xdr:cNvPr>
        <xdr:cNvCxnSpPr/>
      </xdr:nvCxnSpPr>
      <xdr:spPr>
        <a:xfrm>
          <a:off x="12814300" y="9959213"/>
          <a:ext cx="889000" cy="162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15748</xdr:rowOff>
    </xdr:from>
    <xdr:to>
      <xdr:col>72</xdr:col>
      <xdr:colOff>38100</xdr:colOff>
      <xdr:row>55</xdr:row>
      <xdr:rowOff>117348</xdr:rowOff>
    </xdr:to>
    <xdr:sp macro="" textlink="">
      <xdr:nvSpPr>
        <xdr:cNvPr id="602" name="フローチャート: 判断 601">
          <a:extLst>
            <a:ext uri="{FF2B5EF4-FFF2-40B4-BE49-F238E27FC236}">
              <a16:creationId xmlns:a16="http://schemas.microsoft.com/office/drawing/2014/main" id="{00000000-0008-0000-0700-00005A020000}"/>
            </a:ext>
          </a:extLst>
        </xdr:cNvPr>
        <xdr:cNvSpPr/>
      </xdr:nvSpPr>
      <xdr:spPr>
        <a:xfrm>
          <a:off x="13652500" y="9445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133875</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220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137078</xdr:rowOff>
    </xdr:from>
    <xdr:to>
      <xdr:col>67</xdr:col>
      <xdr:colOff>101600</xdr:colOff>
      <xdr:row>55</xdr:row>
      <xdr:rowOff>67228</xdr:rowOff>
    </xdr:to>
    <xdr:sp macro="" textlink="">
      <xdr:nvSpPr>
        <xdr:cNvPr id="604" name="フローチャート: 判断 603">
          <a:extLst>
            <a:ext uri="{FF2B5EF4-FFF2-40B4-BE49-F238E27FC236}">
              <a16:creationId xmlns:a16="http://schemas.microsoft.com/office/drawing/2014/main" id="{00000000-0008-0000-0700-00005C020000}"/>
            </a:ext>
          </a:extLst>
        </xdr:cNvPr>
        <xdr:cNvSpPr/>
      </xdr:nvSpPr>
      <xdr:spPr>
        <a:xfrm>
          <a:off x="12763500" y="9395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83755</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170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114132</xdr:rowOff>
    </xdr:from>
    <xdr:to>
      <xdr:col>85</xdr:col>
      <xdr:colOff>177800</xdr:colOff>
      <xdr:row>57</xdr:row>
      <xdr:rowOff>44282</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6268700" y="971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29059</xdr:rowOff>
    </xdr:from>
    <xdr:ext cx="534377" cy="259045"/>
    <xdr:sp macro="" textlink="">
      <xdr:nvSpPr>
        <xdr:cNvPr id="612" name="教育費該当値テキスト">
          <a:extLst>
            <a:ext uri="{FF2B5EF4-FFF2-40B4-BE49-F238E27FC236}">
              <a16:creationId xmlns:a16="http://schemas.microsoft.com/office/drawing/2014/main" id="{00000000-0008-0000-0700-000064020000}"/>
            </a:ext>
          </a:extLst>
        </xdr:cNvPr>
        <xdr:cNvSpPr txBox="1"/>
      </xdr:nvSpPr>
      <xdr:spPr>
        <a:xfrm>
          <a:off x="16370300" y="9630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127905</xdr:rowOff>
    </xdr:from>
    <xdr:to>
      <xdr:col>81</xdr:col>
      <xdr:colOff>101600</xdr:colOff>
      <xdr:row>56</xdr:row>
      <xdr:rowOff>58055</xdr:rowOff>
    </xdr:to>
    <xdr:sp macro="" textlink="">
      <xdr:nvSpPr>
        <xdr:cNvPr id="613" name="楕円 612">
          <a:extLst>
            <a:ext uri="{FF2B5EF4-FFF2-40B4-BE49-F238E27FC236}">
              <a16:creationId xmlns:a16="http://schemas.microsoft.com/office/drawing/2014/main" id="{00000000-0008-0000-0700-000065020000}"/>
            </a:ext>
          </a:extLst>
        </xdr:cNvPr>
        <xdr:cNvSpPr/>
      </xdr:nvSpPr>
      <xdr:spPr>
        <a:xfrm>
          <a:off x="15430500" y="95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49182</xdr:rowOff>
    </xdr:from>
    <xdr:ext cx="534377"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5214111" y="9650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77070</xdr:rowOff>
    </xdr:from>
    <xdr:to>
      <xdr:col>76</xdr:col>
      <xdr:colOff>165100</xdr:colOff>
      <xdr:row>59</xdr:row>
      <xdr:rowOff>7220</xdr:rowOff>
    </xdr:to>
    <xdr:sp macro="" textlink="">
      <xdr:nvSpPr>
        <xdr:cNvPr id="615" name="楕円 614">
          <a:extLst>
            <a:ext uri="{FF2B5EF4-FFF2-40B4-BE49-F238E27FC236}">
              <a16:creationId xmlns:a16="http://schemas.microsoft.com/office/drawing/2014/main" id="{00000000-0008-0000-0700-000067020000}"/>
            </a:ext>
          </a:extLst>
        </xdr:cNvPr>
        <xdr:cNvSpPr/>
      </xdr:nvSpPr>
      <xdr:spPr>
        <a:xfrm>
          <a:off x="14541500" y="1002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169797</xdr:rowOff>
    </xdr:from>
    <xdr:ext cx="534377"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4325111" y="10113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126762</xdr:rowOff>
    </xdr:from>
    <xdr:to>
      <xdr:col>72</xdr:col>
      <xdr:colOff>38100</xdr:colOff>
      <xdr:row>59</xdr:row>
      <xdr:rowOff>56912</xdr:rowOff>
    </xdr:to>
    <xdr:sp macro="" textlink="">
      <xdr:nvSpPr>
        <xdr:cNvPr id="617" name="楕円 616">
          <a:extLst>
            <a:ext uri="{FF2B5EF4-FFF2-40B4-BE49-F238E27FC236}">
              <a16:creationId xmlns:a16="http://schemas.microsoft.com/office/drawing/2014/main" id="{00000000-0008-0000-0700-000069020000}"/>
            </a:ext>
          </a:extLst>
        </xdr:cNvPr>
        <xdr:cNvSpPr/>
      </xdr:nvSpPr>
      <xdr:spPr>
        <a:xfrm>
          <a:off x="13652500" y="1007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48039</xdr:rowOff>
    </xdr:from>
    <xdr:ext cx="534377"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3436111" y="10163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135763</xdr:rowOff>
    </xdr:from>
    <xdr:to>
      <xdr:col>67</xdr:col>
      <xdr:colOff>101600</xdr:colOff>
      <xdr:row>58</xdr:row>
      <xdr:rowOff>65913</xdr:rowOff>
    </xdr:to>
    <xdr:sp macro="" textlink="">
      <xdr:nvSpPr>
        <xdr:cNvPr id="619" name="楕円 618">
          <a:extLst>
            <a:ext uri="{FF2B5EF4-FFF2-40B4-BE49-F238E27FC236}">
              <a16:creationId xmlns:a16="http://schemas.microsoft.com/office/drawing/2014/main" id="{00000000-0008-0000-0700-00006B020000}"/>
            </a:ext>
          </a:extLst>
        </xdr:cNvPr>
        <xdr:cNvSpPr/>
      </xdr:nvSpPr>
      <xdr:spPr>
        <a:xfrm>
          <a:off x="12763500" y="9908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57040</xdr:rowOff>
    </xdr:from>
    <xdr:ext cx="534377"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547111" y="10001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4" name="正方形/長方形 623">
          <a:extLst>
            <a:ext uri="{FF2B5EF4-FFF2-40B4-BE49-F238E27FC236}">
              <a16:creationId xmlns:a16="http://schemas.microsoft.com/office/drawing/2014/main" id="{00000000-0008-0000-0700-00007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5" name="正方形/長方形 624">
          <a:extLst>
            <a:ext uri="{FF2B5EF4-FFF2-40B4-BE49-F238E27FC236}">
              <a16:creationId xmlns:a16="http://schemas.microsoft.com/office/drawing/2014/main" id="{00000000-0008-0000-0700-00007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6" name="正方形/長方形 625">
          <a:extLst>
            <a:ext uri="{FF2B5EF4-FFF2-40B4-BE49-F238E27FC236}">
              <a16:creationId xmlns:a16="http://schemas.microsoft.com/office/drawing/2014/main" id="{00000000-0008-0000-0700-00007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7" name="正方形/長方形 626">
          <a:extLst>
            <a:ext uri="{FF2B5EF4-FFF2-40B4-BE49-F238E27FC236}">
              <a16:creationId xmlns:a16="http://schemas.microsoft.com/office/drawing/2014/main" id="{00000000-0008-0000-0700-00007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8" name="正方形/長方形 627">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1" name="災害復旧費グラフ枠">
          <a:extLst>
            <a:ext uri="{FF2B5EF4-FFF2-40B4-BE49-F238E27FC236}">
              <a16:creationId xmlns:a16="http://schemas.microsoft.com/office/drawing/2014/main" id="{00000000-0008-0000-0700-00008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93203</xdr:rowOff>
    </xdr:from>
    <xdr:to>
      <xdr:col>85</xdr:col>
      <xdr:colOff>126364</xdr:colOff>
      <xdr:row>78</xdr:row>
      <xdr:rowOff>139700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6317595" y="12266153"/>
          <a:ext cx="1269" cy="1246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43" name="災害復旧費最小値テキスト">
          <a:extLst>
            <a:ext uri="{FF2B5EF4-FFF2-40B4-BE49-F238E27FC236}">
              <a16:creationId xmlns:a16="http://schemas.microsoft.com/office/drawing/2014/main" id="{00000000-0008-0000-0700-000083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39880</xdr:rowOff>
    </xdr:from>
    <xdr:ext cx="534377" cy="259045"/>
    <xdr:sp macro="" textlink="">
      <xdr:nvSpPr>
        <xdr:cNvPr id="645" name="災害復旧費最大値テキスト">
          <a:extLst>
            <a:ext uri="{FF2B5EF4-FFF2-40B4-BE49-F238E27FC236}">
              <a16:creationId xmlns:a16="http://schemas.microsoft.com/office/drawing/2014/main" id="{00000000-0008-0000-0700-000085020000}"/>
            </a:ext>
          </a:extLst>
        </xdr:cNvPr>
        <xdr:cNvSpPr txBox="1"/>
      </xdr:nvSpPr>
      <xdr:spPr>
        <a:xfrm>
          <a:off x="16370300" y="12041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27,267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93203</xdr:rowOff>
    </xdr:from>
    <xdr:to>
      <xdr:col>86</xdr:col>
      <xdr:colOff>25400</xdr:colOff>
      <xdr:row>71</xdr:row>
      <xdr:rowOff>93203</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6230600" y="12266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266</xdr:rowOff>
    </xdr:from>
    <xdr:ext cx="469744" cy="259045"/>
    <xdr:sp macro="" textlink="">
      <xdr:nvSpPr>
        <xdr:cNvPr id="648" name="災害復旧費平均値テキスト">
          <a:extLst>
            <a:ext uri="{FF2B5EF4-FFF2-40B4-BE49-F238E27FC236}">
              <a16:creationId xmlns:a16="http://schemas.microsoft.com/office/drawing/2014/main" id="{00000000-0008-0000-0700-000088020000}"/>
            </a:ext>
          </a:extLst>
        </xdr:cNvPr>
        <xdr:cNvSpPr txBox="1"/>
      </xdr:nvSpPr>
      <xdr:spPr>
        <a:xfrm>
          <a:off x="16370300" y="130304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148839</xdr:rowOff>
    </xdr:from>
    <xdr:to>
      <xdr:col>85</xdr:col>
      <xdr:colOff>177800</xdr:colOff>
      <xdr:row>77</xdr:row>
      <xdr:rowOff>78989</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6268700" y="1317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27132</xdr:rowOff>
    </xdr:from>
    <xdr:to>
      <xdr:col>81</xdr:col>
      <xdr:colOff>101600</xdr:colOff>
      <xdr:row>77</xdr:row>
      <xdr:rowOff>128732</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5430500" y="13228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145259</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5246428" y="1300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53" name="直線コネクタ 652">
          <a:extLst>
            <a:ext uri="{FF2B5EF4-FFF2-40B4-BE49-F238E27FC236}">
              <a16:creationId xmlns:a16="http://schemas.microsoft.com/office/drawing/2014/main" id="{00000000-0008-0000-0700-00008D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55479</xdr:rowOff>
    </xdr:from>
    <xdr:to>
      <xdr:col>76</xdr:col>
      <xdr:colOff>165100</xdr:colOff>
      <xdr:row>77</xdr:row>
      <xdr:rowOff>157079</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4541500" y="1325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2156</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3032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124704</xdr:rowOff>
    </xdr:from>
    <xdr:to>
      <xdr:col>71</xdr:col>
      <xdr:colOff>177800</xdr:colOff>
      <xdr:row>78</xdr:row>
      <xdr:rowOff>139700</xdr:rowOff>
    </xdr:to>
    <xdr:cxnSp macro="">
      <xdr:nvCxnSpPr>
        <xdr:cNvPr id="656" name="直線コネクタ 655">
          <a:extLst>
            <a:ext uri="{FF2B5EF4-FFF2-40B4-BE49-F238E27FC236}">
              <a16:creationId xmlns:a16="http://schemas.microsoft.com/office/drawing/2014/main" id="{00000000-0008-0000-0700-000090020000}"/>
            </a:ext>
          </a:extLst>
        </xdr:cNvPr>
        <xdr:cNvCxnSpPr/>
      </xdr:nvCxnSpPr>
      <xdr:spPr>
        <a:xfrm>
          <a:off x="12814300" y="13497804"/>
          <a:ext cx="889000" cy="1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57399</xdr:rowOff>
    </xdr:from>
    <xdr:to>
      <xdr:col>72</xdr:col>
      <xdr:colOff>38100</xdr:colOff>
      <xdr:row>75</xdr:row>
      <xdr:rowOff>158998</xdr:rowOff>
    </xdr:to>
    <xdr:sp macro="" textlink="">
      <xdr:nvSpPr>
        <xdr:cNvPr id="657" name="フローチャート: 判断 656">
          <a:extLst>
            <a:ext uri="{FF2B5EF4-FFF2-40B4-BE49-F238E27FC236}">
              <a16:creationId xmlns:a16="http://schemas.microsoft.com/office/drawing/2014/main" id="{00000000-0008-0000-0700-000091020000}"/>
            </a:ext>
          </a:extLst>
        </xdr:cNvPr>
        <xdr:cNvSpPr/>
      </xdr:nvSpPr>
      <xdr:spPr>
        <a:xfrm>
          <a:off x="13652500" y="1291614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4076</xdr:rowOff>
    </xdr:from>
    <xdr:ext cx="534377"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36111" y="12691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62657</xdr:rowOff>
    </xdr:from>
    <xdr:to>
      <xdr:col>67</xdr:col>
      <xdr:colOff>101600</xdr:colOff>
      <xdr:row>77</xdr:row>
      <xdr:rowOff>164257</xdr:rowOff>
    </xdr:to>
    <xdr:sp macro="" textlink="">
      <xdr:nvSpPr>
        <xdr:cNvPr id="659" name="フローチャート: 判断 658">
          <a:extLst>
            <a:ext uri="{FF2B5EF4-FFF2-40B4-BE49-F238E27FC236}">
              <a16:creationId xmlns:a16="http://schemas.microsoft.com/office/drawing/2014/main" id="{00000000-0008-0000-0700-000093020000}"/>
            </a:ext>
          </a:extLst>
        </xdr:cNvPr>
        <xdr:cNvSpPr/>
      </xdr:nvSpPr>
      <xdr:spPr>
        <a:xfrm>
          <a:off x="12763500" y="13264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9334</xdr:rowOff>
    </xdr:from>
    <xdr:ext cx="469744"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79428" y="13039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67" name="災害復旧費該当値テキスト">
          <a:extLst>
            <a:ext uri="{FF2B5EF4-FFF2-40B4-BE49-F238E27FC236}">
              <a16:creationId xmlns:a16="http://schemas.microsoft.com/office/drawing/2014/main" id="{00000000-0008-0000-0700-00009B020000}"/>
            </a:ext>
          </a:extLst>
        </xdr:cNvPr>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72" name="楕円 671">
          <a:extLst>
            <a:ext uri="{FF2B5EF4-FFF2-40B4-BE49-F238E27FC236}">
              <a16:creationId xmlns:a16="http://schemas.microsoft.com/office/drawing/2014/main" id="{00000000-0008-0000-0700-0000A0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73904</xdr:rowOff>
    </xdr:from>
    <xdr:to>
      <xdr:col>67</xdr:col>
      <xdr:colOff>101600</xdr:colOff>
      <xdr:row>79</xdr:row>
      <xdr:rowOff>4054</xdr:rowOff>
    </xdr:to>
    <xdr:sp macro="" textlink="">
      <xdr:nvSpPr>
        <xdr:cNvPr id="674" name="楕円 673">
          <a:extLst>
            <a:ext uri="{FF2B5EF4-FFF2-40B4-BE49-F238E27FC236}">
              <a16:creationId xmlns:a16="http://schemas.microsoft.com/office/drawing/2014/main" id="{00000000-0008-0000-0700-0000A2020000}"/>
            </a:ext>
          </a:extLst>
        </xdr:cNvPr>
        <xdr:cNvSpPr/>
      </xdr:nvSpPr>
      <xdr:spPr>
        <a:xfrm>
          <a:off x="12763500" y="1344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166631</xdr:rowOff>
    </xdr:from>
    <xdr:ext cx="378565"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625017" y="135397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1" name="正方形/長方形 680">
          <a:extLst>
            <a:ext uri="{FF2B5EF4-FFF2-40B4-BE49-F238E27FC236}">
              <a16:creationId xmlns:a16="http://schemas.microsoft.com/office/drawing/2014/main" id="{00000000-0008-0000-0700-0000A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2" name="正方形/長方形 681">
          <a:extLst>
            <a:ext uri="{FF2B5EF4-FFF2-40B4-BE49-F238E27FC236}">
              <a16:creationId xmlns:a16="http://schemas.microsoft.com/office/drawing/2014/main" id="{00000000-0008-0000-0700-0000A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3" name="正方形/長方形 682">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a:extLst>
            <a:ext uri="{FF2B5EF4-FFF2-40B4-BE49-F238E27FC236}">
              <a16:creationId xmlns:a16="http://schemas.microsoft.com/office/drawing/2014/main" id="{00000000-0008-0000-0700-0000B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66396</xdr:rowOff>
    </xdr:from>
    <xdr:to>
      <xdr:col>85</xdr:col>
      <xdr:colOff>126364</xdr:colOff>
      <xdr:row>98</xdr:row>
      <xdr:rowOff>124974</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6317595" y="15668346"/>
          <a:ext cx="1269" cy="1258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128801</xdr:rowOff>
    </xdr:from>
    <xdr:ext cx="534377" cy="259045"/>
    <xdr:sp macro="" textlink="">
      <xdr:nvSpPr>
        <xdr:cNvPr id="701" name="公債費最小値テキスト">
          <a:extLst>
            <a:ext uri="{FF2B5EF4-FFF2-40B4-BE49-F238E27FC236}">
              <a16:creationId xmlns:a16="http://schemas.microsoft.com/office/drawing/2014/main" id="{00000000-0008-0000-0700-0000BD020000}"/>
            </a:ext>
          </a:extLst>
        </xdr:cNvPr>
        <xdr:cNvSpPr txBox="1"/>
      </xdr:nvSpPr>
      <xdr:spPr>
        <a:xfrm>
          <a:off x="16370300" y="16930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124974</xdr:rowOff>
    </xdr:from>
    <xdr:to>
      <xdr:col>86</xdr:col>
      <xdr:colOff>25400</xdr:colOff>
      <xdr:row>98</xdr:row>
      <xdr:rowOff>124974</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6230600" y="16927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13073</xdr:rowOff>
    </xdr:from>
    <xdr:ext cx="534377" cy="259045"/>
    <xdr:sp macro="" textlink="">
      <xdr:nvSpPr>
        <xdr:cNvPr id="703" name="公債費最大値テキスト">
          <a:extLst>
            <a:ext uri="{FF2B5EF4-FFF2-40B4-BE49-F238E27FC236}">
              <a16:creationId xmlns:a16="http://schemas.microsoft.com/office/drawing/2014/main" id="{00000000-0008-0000-0700-0000BF020000}"/>
            </a:ext>
          </a:extLst>
        </xdr:cNvPr>
        <xdr:cNvSpPr txBox="1"/>
      </xdr:nvSpPr>
      <xdr:spPr>
        <a:xfrm>
          <a:off x="16370300" y="15443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90,848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66396</xdr:rowOff>
    </xdr:from>
    <xdr:to>
      <xdr:col>86</xdr:col>
      <xdr:colOff>25400</xdr:colOff>
      <xdr:row>91</xdr:row>
      <xdr:rowOff>66396</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6230600" y="15668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124974</xdr:rowOff>
    </xdr:from>
    <xdr:to>
      <xdr:col>85</xdr:col>
      <xdr:colOff>127000</xdr:colOff>
      <xdr:row>98</xdr:row>
      <xdr:rowOff>134023</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5481300" y="16927074"/>
          <a:ext cx="8382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143285</xdr:rowOff>
    </xdr:from>
    <xdr:ext cx="534377" cy="259045"/>
    <xdr:sp macro="" textlink="">
      <xdr:nvSpPr>
        <xdr:cNvPr id="706" name="公債費平均値テキスト">
          <a:extLst>
            <a:ext uri="{FF2B5EF4-FFF2-40B4-BE49-F238E27FC236}">
              <a16:creationId xmlns:a16="http://schemas.microsoft.com/office/drawing/2014/main" id="{00000000-0008-0000-0700-0000C2020000}"/>
            </a:ext>
          </a:extLst>
        </xdr:cNvPr>
        <xdr:cNvSpPr txBox="1"/>
      </xdr:nvSpPr>
      <xdr:spPr>
        <a:xfrm>
          <a:off x="16370300" y="160881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120408</xdr:rowOff>
    </xdr:from>
    <xdr:to>
      <xdr:col>85</xdr:col>
      <xdr:colOff>177800</xdr:colOff>
      <xdr:row>95</xdr:row>
      <xdr:rowOff>50558</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6268700" y="1623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134023</xdr:rowOff>
    </xdr:from>
    <xdr:to>
      <xdr:col>81</xdr:col>
      <xdr:colOff>50800</xdr:colOff>
      <xdr:row>98</xdr:row>
      <xdr:rowOff>150177</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4592300" y="16936123"/>
          <a:ext cx="8890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113131</xdr:rowOff>
    </xdr:from>
    <xdr:to>
      <xdr:col>81</xdr:col>
      <xdr:colOff>101600</xdr:colOff>
      <xdr:row>95</xdr:row>
      <xdr:rowOff>43281</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5430500" y="16229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59808</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14111" y="16004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150177</xdr:rowOff>
    </xdr:from>
    <xdr:to>
      <xdr:col>76</xdr:col>
      <xdr:colOff>114300</xdr:colOff>
      <xdr:row>99</xdr:row>
      <xdr:rowOff>11494</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3703300" y="16952277"/>
          <a:ext cx="889000" cy="32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98920</xdr:rowOff>
    </xdr:from>
    <xdr:to>
      <xdr:col>76</xdr:col>
      <xdr:colOff>165100</xdr:colOff>
      <xdr:row>95</xdr:row>
      <xdr:rowOff>29070</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4541500" y="1621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45597</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599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11494</xdr:rowOff>
    </xdr:from>
    <xdr:to>
      <xdr:col>71</xdr:col>
      <xdr:colOff>177800</xdr:colOff>
      <xdr:row>99</xdr:row>
      <xdr:rowOff>33096</xdr:rowOff>
    </xdr:to>
    <xdr:cxnSp macro="">
      <xdr:nvCxnSpPr>
        <xdr:cNvPr id="714" name="直線コネクタ 713">
          <a:extLst>
            <a:ext uri="{FF2B5EF4-FFF2-40B4-BE49-F238E27FC236}">
              <a16:creationId xmlns:a16="http://schemas.microsoft.com/office/drawing/2014/main" id="{00000000-0008-0000-0700-0000CA020000}"/>
            </a:ext>
          </a:extLst>
        </xdr:cNvPr>
        <xdr:cNvCxnSpPr/>
      </xdr:nvCxnSpPr>
      <xdr:spPr>
        <a:xfrm flipV="1">
          <a:off x="12814300" y="16985044"/>
          <a:ext cx="889000" cy="2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11271</xdr:rowOff>
    </xdr:from>
    <xdr:to>
      <xdr:col>72</xdr:col>
      <xdr:colOff>38100</xdr:colOff>
      <xdr:row>95</xdr:row>
      <xdr:rowOff>112871</xdr:rowOff>
    </xdr:to>
    <xdr:sp macro="" textlink="">
      <xdr:nvSpPr>
        <xdr:cNvPr id="715" name="フローチャート: 判断 714">
          <a:extLst>
            <a:ext uri="{FF2B5EF4-FFF2-40B4-BE49-F238E27FC236}">
              <a16:creationId xmlns:a16="http://schemas.microsoft.com/office/drawing/2014/main" id="{00000000-0008-0000-0700-0000CB020000}"/>
            </a:ext>
          </a:extLst>
        </xdr:cNvPr>
        <xdr:cNvSpPr/>
      </xdr:nvSpPr>
      <xdr:spPr>
        <a:xfrm>
          <a:off x="13652500" y="16299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129398</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436111" y="16074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29959</xdr:rowOff>
    </xdr:from>
    <xdr:to>
      <xdr:col>67</xdr:col>
      <xdr:colOff>101600</xdr:colOff>
      <xdr:row>96</xdr:row>
      <xdr:rowOff>131559</xdr:rowOff>
    </xdr:to>
    <xdr:sp macro="" textlink="">
      <xdr:nvSpPr>
        <xdr:cNvPr id="717" name="フローチャート: 判断 716">
          <a:extLst>
            <a:ext uri="{FF2B5EF4-FFF2-40B4-BE49-F238E27FC236}">
              <a16:creationId xmlns:a16="http://schemas.microsoft.com/office/drawing/2014/main" id="{00000000-0008-0000-0700-0000CD020000}"/>
            </a:ext>
          </a:extLst>
        </xdr:cNvPr>
        <xdr:cNvSpPr/>
      </xdr:nvSpPr>
      <xdr:spPr>
        <a:xfrm>
          <a:off x="12763500" y="16489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148086</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547111" y="16264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74174</xdr:rowOff>
    </xdr:from>
    <xdr:to>
      <xdr:col>85</xdr:col>
      <xdr:colOff>177800</xdr:colOff>
      <xdr:row>99</xdr:row>
      <xdr:rowOff>4324</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6268700" y="16876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160551</xdr:rowOff>
    </xdr:from>
    <xdr:ext cx="534377" cy="259045"/>
    <xdr:sp macro="" textlink="">
      <xdr:nvSpPr>
        <xdr:cNvPr id="725" name="公債費該当値テキスト">
          <a:extLst>
            <a:ext uri="{FF2B5EF4-FFF2-40B4-BE49-F238E27FC236}">
              <a16:creationId xmlns:a16="http://schemas.microsoft.com/office/drawing/2014/main" id="{00000000-0008-0000-0700-0000D5020000}"/>
            </a:ext>
          </a:extLst>
        </xdr:cNvPr>
        <xdr:cNvSpPr txBox="1"/>
      </xdr:nvSpPr>
      <xdr:spPr>
        <a:xfrm>
          <a:off x="16370300" y="1679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83223</xdr:rowOff>
    </xdr:from>
    <xdr:to>
      <xdr:col>81</xdr:col>
      <xdr:colOff>101600</xdr:colOff>
      <xdr:row>99</xdr:row>
      <xdr:rowOff>13373</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5430500" y="1688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4500</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5214111" y="16978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99377</xdr:rowOff>
    </xdr:from>
    <xdr:to>
      <xdr:col>76</xdr:col>
      <xdr:colOff>165100</xdr:colOff>
      <xdr:row>99</xdr:row>
      <xdr:rowOff>29527</xdr:rowOff>
    </xdr:to>
    <xdr:sp macro="" textlink="">
      <xdr:nvSpPr>
        <xdr:cNvPr id="728" name="楕円 727">
          <a:extLst>
            <a:ext uri="{FF2B5EF4-FFF2-40B4-BE49-F238E27FC236}">
              <a16:creationId xmlns:a16="http://schemas.microsoft.com/office/drawing/2014/main" id="{00000000-0008-0000-0700-0000D8020000}"/>
            </a:ext>
          </a:extLst>
        </xdr:cNvPr>
        <xdr:cNvSpPr/>
      </xdr:nvSpPr>
      <xdr:spPr>
        <a:xfrm>
          <a:off x="14541500" y="1690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20654</xdr:rowOff>
    </xdr:from>
    <xdr:ext cx="534377"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4325111" y="16994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132144</xdr:rowOff>
    </xdr:from>
    <xdr:to>
      <xdr:col>72</xdr:col>
      <xdr:colOff>38100</xdr:colOff>
      <xdr:row>99</xdr:row>
      <xdr:rowOff>62294</xdr:rowOff>
    </xdr:to>
    <xdr:sp macro="" textlink="">
      <xdr:nvSpPr>
        <xdr:cNvPr id="730" name="楕円 729">
          <a:extLst>
            <a:ext uri="{FF2B5EF4-FFF2-40B4-BE49-F238E27FC236}">
              <a16:creationId xmlns:a16="http://schemas.microsoft.com/office/drawing/2014/main" id="{00000000-0008-0000-0700-0000DA020000}"/>
            </a:ext>
          </a:extLst>
        </xdr:cNvPr>
        <xdr:cNvSpPr/>
      </xdr:nvSpPr>
      <xdr:spPr>
        <a:xfrm>
          <a:off x="13652500" y="1693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53421</xdr:rowOff>
    </xdr:from>
    <xdr:ext cx="534377"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3436111" y="1702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153746</xdr:rowOff>
    </xdr:from>
    <xdr:to>
      <xdr:col>67</xdr:col>
      <xdr:colOff>101600</xdr:colOff>
      <xdr:row>99</xdr:row>
      <xdr:rowOff>83896</xdr:rowOff>
    </xdr:to>
    <xdr:sp macro="" textlink="">
      <xdr:nvSpPr>
        <xdr:cNvPr id="732" name="楕円 731">
          <a:extLst>
            <a:ext uri="{FF2B5EF4-FFF2-40B4-BE49-F238E27FC236}">
              <a16:creationId xmlns:a16="http://schemas.microsoft.com/office/drawing/2014/main" id="{00000000-0008-0000-0700-0000DC020000}"/>
            </a:ext>
          </a:extLst>
        </xdr:cNvPr>
        <xdr:cNvSpPr/>
      </xdr:nvSpPr>
      <xdr:spPr>
        <a:xfrm>
          <a:off x="12763500" y="1695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75023</xdr:rowOff>
    </xdr:from>
    <xdr:ext cx="534377"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2547111" y="1704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a:extLst>
            <a:ext uri="{FF2B5EF4-FFF2-40B4-BE49-F238E27FC236}">
              <a16:creationId xmlns:a16="http://schemas.microsoft.com/office/drawing/2014/main" id="{00000000-0008-0000-0700-0000E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a:extLst>
            <a:ext uri="{FF2B5EF4-FFF2-40B4-BE49-F238E27FC236}">
              <a16:creationId xmlns:a16="http://schemas.microsoft.com/office/drawing/2014/main" id="{00000000-0008-0000-0700-0000E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a:extLst>
            <a:ext uri="{FF2B5EF4-FFF2-40B4-BE49-F238E27FC236}">
              <a16:creationId xmlns:a16="http://schemas.microsoft.com/office/drawing/2014/main" id="{00000000-0008-0000-0700-0000E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130827</xdr:rowOff>
    </xdr:from>
    <xdr:ext cx="377026"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92727</xdr:rowOff>
    </xdr:from>
    <xdr:ext cx="377026"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7910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6" name="諸支出金グラフ枠">
          <a:extLst>
            <a:ext uri="{FF2B5EF4-FFF2-40B4-BE49-F238E27FC236}">
              <a16:creationId xmlns:a16="http://schemas.microsoft.com/office/drawing/2014/main" id="{00000000-0008-0000-0700-0000F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29</xdr:row>
      <xdr:rowOff>143510</xdr:rowOff>
    </xdr:from>
    <xdr:to>
      <xdr:col>116</xdr:col>
      <xdr:colOff>62864</xdr:colOff>
      <xdr:row>39</xdr:row>
      <xdr:rowOff>44450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flipV="1">
          <a:off x="22159595" y="5115560"/>
          <a:ext cx="1269"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8" name="諸支出金最小値テキスト">
          <a:extLst>
            <a:ext uri="{FF2B5EF4-FFF2-40B4-BE49-F238E27FC236}">
              <a16:creationId xmlns:a16="http://schemas.microsoft.com/office/drawing/2014/main" id="{00000000-0008-0000-0700-0000F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90187</xdr:rowOff>
    </xdr:from>
    <xdr:ext cx="378565" cy="259045"/>
    <xdr:sp macro="" textlink="">
      <xdr:nvSpPr>
        <xdr:cNvPr id="760" name="諸支出金最大値テキスト">
          <a:extLst>
            <a:ext uri="{FF2B5EF4-FFF2-40B4-BE49-F238E27FC236}">
              <a16:creationId xmlns:a16="http://schemas.microsoft.com/office/drawing/2014/main" id="{00000000-0008-0000-0700-0000F8020000}"/>
            </a:ext>
          </a:extLst>
        </xdr:cNvPr>
        <xdr:cNvSpPr txBox="1"/>
      </xdr:nvSpPr>
      <xdr:spPr>
        <a:xfrm>
          <a:off x="22212300" y="48907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29</xdr:row>
      <xdr:rowOff>143510</xdr:rowOff>
    </xdr:from>
    <xdr:to>
      <xdr:col>116</xdr:col>
      <xdr:colOff>152400</xdr:colOff>
      <xdr:row>29</xdr:row>
      <xdr:rowOff>143510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2072600" y="5115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24147</xdr:rowOff>
    </xdr:from>
    <xdr:ext cx="313932" cy="259045"/>
    <xdr:sp macro="" textlink="">
      <xdr:nvSpPr>
        <xdr:cNvPr id="763" name="諸支出金平均値テキスト">
          <a:extLst>
            <a:ext uri="{FF2B5EF4-FFF2-40B4-BE49-F238E27FC236}">
              <a16:creationId xmlns:a16="http://schemas.microsoft.com/office/drawing/2014/main" id="{00000000-0008-0000-0700-0000FB020000}"/>
            </a:ext>
          </a:extLst>
        </xdr:cNvPr>
        <xdr:cNvSpPr txBox="1"/>
      </xdr:nvSpPr>
      <xdr:spPr>
        <a:xfrm>
          <a:off x="22212300" y="636779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1270</xdr:rowOff>
    </xdr:from>
    <xdr:to>
      <xdr:col>116</xdr:col>
      <xdr:colOff>114300</xdr:colOff>
      <xdr:row>38</xdr:row>
      <xdr:rowOff>102870</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2110700" y="6516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161290</xdr:rowOff>
    </xdr:from>
    <xdr:to>
      <xdr:col>112</xdr:col>
      <xdr:colOff>38100</xdr:colOff>
      <xdr:row>38</xdr:row>
      <xdr:rowOff>91440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21272500" y="650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107967</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66333" y="62801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8" name="直線コネクタ 767">
          <a:extLst>
            <a:ext uri="{FF2B5EF4-FFF2-40B4-BE49-F238E27FC236}">
              <a16:creationId xmlns:a16="http://schemas.microsoft.com/office/drawing/2014/main" id="{00000000-0008-0000-0700-00000003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163195</xdr:rowOff>
    </xdr:from>
    <xdr:to>
      <xdr:col>107</xdr:col>
      <xdr:colOff>101600</xdr:colOff>
      <xdr:row>38</xdr:row>
      <xdr:rowOff>93345</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20383500" y="65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109872</xdr:rowOff>
    </xdr:from>
    <xdr:ext cx="313932"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77333" y="62820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71" name="直線コネクタ 770">
          <a:extLst>
            <a:ext uri="{FF2B5EF4-FFF2-40B4-BE49-F238E27FC236}">
              <a16:creationId xmlns:a16="http://schemas.microsoft.com/office/drawing/2014/main" id="{00000000-0008-0000-0700-00000303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163195</xdr:rowOff>
    </xdr:from>
    <xdr:to>
      <xdr:col>102</xdr:col>
      <xdr:colOff>165100</xdr:colOff>
      <xdr:row>38</xdr:row>
      <xdr:rowOff>93345</xdr:rowOff>
    </xdr:to>
    <xdr:sp macro="" textlink="">
      <xdr:nvSpPr>
        <xdr:cNvPr id="772" name="フローチャート: 判断 771">
          <a:extLst>
            <a:ext uri="{FF2B5EF4-FFF2-40B4-BE49-F238E27FC236}">
              <a16:creationId xmlns:a16="http://schemas.microsoft.com/office/drawing/2014/main" id="{00000000-0008-0000-0700-000004030000}"/>
            </a:ext>
          </a:extLst>
        </xdr:cNvPr>
        <xdr:cNvSpPr/>
      </xdr:nvSpPr>
      <xdr:spPr>
        <a:xfrm>
          <a:off x="19494500" y="65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36</xdr:row>
      <xdr:rowOff>109872</xdr:rowOff>
    </xdr:from>
    <xdr:ext cx="313932"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88333" y="62820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79375</xdr:rowOff>
    </xdr:from>
    <xdr:to>
      <xdr:col>98</xdr:col>
      <xdr:colOff>38100</xdr:colOff>
      <xdr:row>36</xdr:row>
      <xdr:rowOff>9525</xdr:rowOff>
    </xdr:to>
    <xdr:sp macro="" textlink="">
      <xdr:nvSpPr>
        <xdr:cNvPr id="774" name="フローチャート: 判断 773">
          <a:extLst>
            <a:ext uri="{FF2B5EF4-FFF2-40B4-BE49-F238E27FC236}">
              <a16:creationId xmlns:a16="http://schemas.microsoft.com/office/drawing/2014/main" id="{00000000-0008-0000-0700-000006030000}"/>
            </a:ext>
          </a:extLst>
        </xdr:cNvPr>
        <xdr:cNvSpPr/>
      </xdr:nvSpPr>
      <xdr:spPr>
        <a:xfrm>
          <a:off x="18605500" y="608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34</xdr:row>
      <xdr:rowOff>26052</xdr:rowOff>
    </xdr:from>
    <xdr:ext cx="378565"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467017" y="58553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82" name="諸支出金該当値テキスト">
          <a:extLst>
            <a:ext uri="{FF2B5EF4-FFF2-40B4-BE49-F238E27FC236}">
              <a16:creationId xmlns:a16="http://schemas.microsoft.com/office/drawing/2014/main" id="{00000000-0008-0000-0700-00000E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5" name="楕円 784">
          <a:extLst>
            <a:ext uri="{FF2B5EF4-FFF2-40B4-BE49-F238E27FC236}">
              <a16:creationId xmlns:a16="http://schemas.microsoft.com/office/drawing/2014/main" id="{00000000-0008-0000-0700-000011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7" name="楕円 786">
          <a:extLst>
            <a:ext uri="{FF2B5EF4-FFF2-40B4-BE49-F238E27FC236}">
              <a16:creationId xmlns:a16="http://schemas.microsoft.com/office/drawing/2014/main" id="{00000000-0008-0000-0700-000013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9" name="楕円 788">
          <a:extLst>
            <a:ext uri="{FF2B5EF4-FFF2-40B4-BE49-F238E27FC236}">
              <a16:creationId xmlns:a16="http://schemas.microsoft.com/office/drawing/2014/main" id="{00000000-0008-0000-0700-000015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8" name="正方形/長方形 797">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5" name="前年度繰上充用金グラフ枠">
          <a:extLst>
            <a:ext uri="{FF2B5EF4-FFF2-40B4-BE49-F238E27FC236}">
              <a16:creationId xmlns:a16="http://schemas.microsoft.com/office/drawing/2014/main" id="{00000000-0008-0000-0700-00002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7" name="前年度繰上充用金最小値テキスト">
          <a:extLst>
            <a:ext uri="{FF2B5EF4-FFF2-40B4-BE49-F238E27FC236}">
              <a16:creationId xmlns:a16="http://schemas.microsoft.com/office/drawing/2014/main" id="{00000000-0008-0000-0700-00002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9" name="前年度繰上充用金最大値テキスト">
          <a:extLst>
            <a:ext uri="{FF2B5EF4-FFF2-40B4-BE49-F238E27FC236}">
              <a16:creationId xmlns:a16="http://schemas.microsoft.com/office/drawing/2014/main" id="{00000000-0008-0000-0700-00002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2" name="前年度繰上充用金平均値テキスト">
          <a:extLst>
            <a:ext uri="{FF2B5EF4-FFF2-40B4-BE49-F238E27FC236}">
              <a16:creationId xmlns:a16="http://schemas.microsoft.com/office/drawing/2014/main" id="{00000000-0008-0000-0700-00002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7" name="直線コネクタ 816">
          <a:extLst>
            <a:ext uri="{FF2B5EF4-FFF2-40B4-BE49-F238E27FC236}">
              <a16:creationId xmlns:a16="http://schemas.microsoft.com/office/drawing/2014/main" id="{00000000-0008-0000-0700-00003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20" name="直線コネクタ 819">
          <a:extLst>
            <a:ext uri="{FF2B5EF4-FFF2-40B4-BE49-F238E27FC236}">
              <a16:creationId xmlns:a16="http://schemas.microsoft.com/office/drawing/2014/main" id="{00000000-0008-0000-0700-00003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1" name="フローチャート: 判断 820">
          <a:extLst>
            <a:ext uri="{FF2B5EF4-FFF2-40B4-BE49-F238E27FC236}">
              <a16:creationId xmlns:a16="http://schemas.microsoft.com/office/drawing/2014/main" id="{00000000-0008-0000-0700-00003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1" name="前年度繰上充用金該当値テキスト">
          <a:extLst>
            <a:ext uri="{FF2B5EF4-FFF2-40B4-BE49-F238E27FC236}">
              <a16:creationId xmlns:a16="http://schemas.microsoft.com/office/drawing/2014/main" id="{00000000-0008-0000-0700-00003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1" name="正方形/長方形 840">
          <a:extLst>
            <a:ext uri="{FF2B5EF4-FFF2-40B4-BE49-F238E27FC236}">
              <a16:creationId xmlns:a16="http://schemas.microsoft.com/office/drawing/2014/main" id="{00000000-0008-0000-0700-00004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2" name="テキスト ボックス 841">
          <a:extLst>
            <a:ext uri="{FF2B5EF4-FFF2-40B4-BE49-F238E27FC236}">
              <a16:creationId xmlns:a16="http://schemas.microsoft.com/office/drawing/2014/main" id="{00000000-0008-0000-0700-00004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目的別歳出について、民生費の構成割合が最も高く、住民一人当たり</a:t>
          </a:r>
          <a:r>
            <a:rPr kumimoji="1" lang="en-US" altLang="ja-JP" sz="1300">
              <a:latin typeface="ＭＳ Ｐゴシック" panose="020B0600070205080204" pitchFamily="50" charset="-128"/>
              <a:ea typeface="ＭＳ Ｐゴシック" panose="020B0600070205080204" pitchFamily="50" charset="-128"/>
            </a:rPr>
            <a:t>195,343</a:t>
          </a:r>
          <a:r>
            <a:rPr kumimoji="1" lang="ja-JP" altLang="en-US" sz="1300">
              <a:latin typeface="ＭＳ Ｐゴシック" panose="020B0600070205080204" pitchFamily="50" charset="-128"/>
              <a:ea typeface="ＭＳ Ｐゴシック" panose="020B0600070205080204" pitchFamily="50" charset="-128"/>
            </a:rPr>
            <a:t>円である。前年度と比較し増加している主な要因は、定額減税補足給付金の実施（約</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億円の増）などの国の社会保障施策に対応したものである。今後もこども館・幼稚園複合施設の建設等により民生費支出が大きくなる見込みである。</a:t>
          </a:r>
        </a:p>
        <a:p>
          <a:r>
            <a:rPr kumimoji="1" lang="ja-JP" altLang="en-US" sz="1300">
              <a:latin typeface="ＭＳ Ｐゴシック" panose="020B0600070205080204" pitchFamily="50" charset="-128"/>
              <a:ea typeface="ＭＳ Ｐゴシック" panose="020B0600070205080204" pitchFamily="50" charset="-128"/>
            </a:rPr>
            <a:t>　全体的に類似団体平均を下回っているが、商工費については令和４年度以降に類似団体平均を上回っている。これは、地域通貨ネギーを活用した物価高騰対策を実施したことによるものだが、基本的には裏付けとなる財源（地方創生臨時交付金、発行収入）があるものであり、財政負担が大きく増加するものではない。令和６年度は大規模なキャンペーンを実施していないため減少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埼玉県深谷市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年度は標準財政規模に対する実質収支が増加しているが、標準財政規模に対する財政調整基金残高は減少している。標準財政規模が対前年度で</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増加（約</a:t>
          </a:r>
          <a:r>
            <a:rPr kumimoji="1" lang="en-US" altLang="ja-JP" sz="1400">
              <a:latin typeface="ＭＳ ゴシック" pitchFamily="49" charset="-128"/>
              <a:ea typeface="ＭＳ ゴシック" pitchFamily="49" charset="-128"/>
            </a:rPr>
            <a:t>8.5</a:t>
          </a:r>
          <a:r>
            <a:rPr kumimoji="1" lang="ja-JP" altLang="en-US" sz="1400">
              <a:latin typeface="ＭＳ ゴシック" pitchFamily="49" charset="-128"/>
              <a:ea typeface="ＭＳ ゴシック" pitchFamily="49" charset="-128"/>
            </a:rPr>
            <a:t>億円）したのに対し、実質収支は</a:t>
          </a:r>
          <a:r>
            <a:rPr kumimoji="1" lang="en-US" altLang="ja-JP" sz="1400">
              <a:latin typeface="ＭＳ ゴシック" pitchFamily="49" charset="-128"/>
              <a:ea typeface="ＭＳ ゴシック" pitchFamily="49" charset="-128"/>
            </a:rPr>
            <a:t>11.8%</a:t>
          </a:r>
          <a:r>
            <a:rPr kumimoji="1" lang="ja-JP" altLang="en-US" sz="1400">
              <a:latin typeface="ＭＳ ゴシック" pitchFamily="49" charset="-128"/>
              <a:ea typeface="ＭＳ ゴシック" pitchFamily="49" charset="-128"/>
            </a:rPr>
            <a:t>の増加（約</a:t>
          </a:r>
          <a:r>
            <a:rPr kumimoji="1" lang="en-US" altLang="ja-JP" sz="1400">
              <a:latin typeface="ＭＳ ゴシック" pitchFamily="49" charset="-128"/>
              <a:ea typeface="ＭＳ ゴシック" pitchFamily="49" charset="-128"/>
            </a:rPr>
            <a:t>4.1</a:t>
          </a:r>
          <a:r>
            <a:rPr kumimoji="1" lang="ja-JP" altLang="en-US" sz="1400">
              <a:latin typeface="ＭＳ ゴシック" pitchFamily="49" charset="-128"/>
              <a:ea typeface="ＭＳ ゴシック" pitchFamily="49" charset="-128"/>
            </a:rPr>
            <a:t>億円）、財政調整基金残高は</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の増加（約</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億円）であったためである。</a:t>
          </a:r>
        </a:p>
        <a:p>
          <a:r>
            <a:rPr kumimoji="1" lang="ja-JP" altLang="en-US" sz="1400">
              <a:latin typeface="ＭＳ ゴシック" pitchFamily="49" charset="-128"/>
              <a:ea typeface="ＭＳ ゴシック" pitchFamily="49" charset="-128"/>
            </a:rPr>
            <a:t>　財政調整基金残高については、効率的・効果的な事業執行に伴い発生した実質収支について決算時点で積み立てを行っているため、一定規模の財政調整基金を維持している。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埼玉県深谷市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すべての会計において実質赤字は生じておらず、財政健全化法上の水準はクリアしている。</a:t>
          </a:r>
        </a:p>
        <a:p>
          <a:r>
            <a:rPr kumimoji="1" lang="ja-JP" altLang="en-US" sz="1400">
              <a:latin typeface="ＭＳ ゴシック" pitchFamily="49" charset="-128"/>
              <a:ea typeface="ＭＳ ゴシック" pitchFamily="49" charset="-128"/>
            </a:rPr>
            <a:t>　しかしながら、一般会計からの多額の繰入金により収支を維持している会計があり、税率や使用料の適正化について、収支計画等に基づいて適切に実施する必要がある。</a:t>
          </a:r>
        </a:p>
        <a:p>
          <a:r>
            <a:rPr kumimoji="1" lang="ja-JP" altLang="en-US" sz="1400">
              <a:latin typeface="ＭＳ ゴシック" pitchFamily="49" charset="-128"/>
              <a:ea typeface="ＭＳ ゴシック" pitchFamily="49" charset="-128"/>
            </a:rPr>
            <a:t>　一般会計については、今後、少子高齢化社会や人口減少の進展に伴い税収増が見込めないなか、定年延長による人件費の増、大規模事業に係る地方債の償還開始による公債費の増、社会保障関係支出の拡充による扶助費の増など、義務費の増加が継続するものと見込まれるため、より一層健全な財政運営となるよう、適正規模の基金の維持や、財源の確保策の推進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67133884</v>
      </c>
      <c r="BO4" s="358"/>
      <c r="BP4" s="358"/>
      <c r="BQ4" s="358"/>
      <c r="BR4" s="358"/>
      <c r="BS4" s="358"/>
      <c r="BT4" s="358"/>
      <c r="BU4" s="359"/>
      <c r="BV4" s="357">
        <v>63508226</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11.9</v>
      </c>
      <c r="CU4" s="364"/>
      <c r="CV4" s="364"/>
      <c r="CW4" s="364"/>
      <c r="CX4" s="364"/>
      <c r="CY4" s="364"/>
      <c r="CZ4" s="364"/>
      <c r="DA4" s="365"/>
      <c r="DB4" s="363">
        <v>11</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62474678</v>
      </c>
      <c r="BO5" s="395"/>
      <c r="BP5" s="395"/>
      <c r="BQ5" s="395"/>
      <c r="BR5" s="395"/>
      <c r="BS5" s="395"/>
      <c r="BT5" s="395"/>
      <c r="BU5" s="396"/>
      <c r="BV5" s="394">
        <v>59089939</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91.5</v>
      </c>
      <c r="CU5" s="392"/>
      <c r="CV5" s="392"/>
      <c r="CW5" s="392"/>
      <c r="CX5" s="392"/>
      <c r="CY5" s="392"/>
      <c r="CZ5" s="392"/>
      <c r="DA5" s="393"/>
      <c r="DB5" s="391">
        <v>89.9</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4659206</v>
      </c>
      <c r="BO6" s="395"/>
      <c r="BP6" s="395"/>
      <c r="BQ6" s="395"/>
      <c r="BR6" s="395"/>
      <c r="BS6" s="395"/>
      <c r="BT6" s="395"/>
      <c r="BU6" s="396"/>
      <c r="BV6" s="394">
        <v>4418287</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91.5</v>
      </c>
      <c r="CU6" s="432"/>
      <c r="CV6" s="432"/>
      <c r="CW6" s="432"/>
      <c r="CX6" s="432"/>
      <c r="CY6" s="432"/>
      <c r="CZ6" s="432"/>
      <c r="DA6" s="433"/>
      <c r="DB6" s="431">
        <v>90.8</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101</v>
      </c>
      <c r="AV7" s="427"/>
      <c r="AW7" s="427"/>
      <c r="AX7" s="427"/>
      <c r="AY7" s="428" t="s">
        <v>102</v>
      </c>
      <c r="AZ7" s="429"/>
      <c r="BA7" s="429"/>
      <c r="BB7" s="429"/>
      <c r="BC7" s="429"/>
      <c r="BD7" s="429"/>
      <c r="BE7" s="429"/>
      <c r="BF7" s="429"/>
      <c r="BG7" s="429"/>
      <c r="BH7" s="429"/>
      <c r="BI7" s="429"/>
      <c r="BJ7" s="429"/>
      <c r="BK7" s="429"/>
      <c r="BL7" s="429"/>
      <c r="BM7" s="430"/>
      <c r="BN7" s="394">
        <v>718977</v>
      </c>
      <c r="BO7" s="395"/>
      <c r="BP7" s="395"/>
      <c r="BQ7" s="395"/>
      <c r="BR7" s="395"/>
      <c r="BS7" s="395"/>
      <c r="BT7" s="395"/>
      <c r="BU7" s="396"/>
      <c r="BV7" s="394">
        <v>892699</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33029565</v>
      </c>
      <c r="CU7" s="395"/>
      <c r="CV7" s="395"/>
      <c r="CW7" s="395"/>
      <c r="CX7" s="395"/>
      <c r="CY7" s="395"/>
      <c r="CZ7" s="395"/>
      <c r="DA7" s="396"/>
      <c r="DB7" s="394">
        <v>32178525</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3940229</v>
      </c>
      <c r="BO8" s="395"/>
      <c r="BP8" s="395"/>
      <c r="BQ8" s="395"/>
      <c r="BR8" s="395"/>
      <c r="BS8" s="395"/>
      <c r="BT8" s="395"/>
      <c r="BU8" s="396"/>
      <c r="BV8" s="394">
        <v>3525588</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0.71</v>
      </c>
      <c r="CU8" s="435"/>
      <c r="CV8" s="435"/>
      <c r="CW8" s="435"/>
      <c r="CX8" s="435"/>
      <c r="CY8" s="435"/>
      <c r="CZ8" s="435"/>
      <c r="DA8" s="436"/>
      <c r="DB8" s="434">
        <v>0.71</v>
      </c>
      <c r="DC8" s="435"/>
      <c r="DD8" s="435"/>
      <c r="DE8" s="435"/>
      <c r="DF8" s="435"/>
      <c r="DG8" s="435"/>
      <c r="DH8" s="435"/>
      <c r="DI8" s="436"/>
    </row>
    <row r="9" spans="1:119" ht="18.75" customHeight="1" thickBot="1" x14ac:dyDescent="0.25">
      <c r="A9" s="163"/>
      <c r="B9" s="388" t="s">
        <v>107</v>
      </c>
      <c r="C9" s="389"/>
      <c r="D9" s="389"/>
      <c r="E9" s="389"/>
      <c r="F9" s="389"/>
      <c r="G9" s="389"/>
      <c r="H9" s="389"/>
      <c r="I9" s="389"/>
      <c r="J9" s="389"/>
      <c r="K9" s="437"/>
      <c r="L9" s="438" t="s">
        <v>108</v>
      </c>
      <c r="M9" s="439"/>
      <c r="N9" s="439"/>
      <c r="O9" s="439"/>
      <c r="P9" s="439"/>
      <c r="Q9" s="440"/>
      <c r="R9" s="441">
        <v>141268</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414641</v>
      </c>
      <c r="BO9" s="395"/>
      <c r="BP9" s="395"/>
      <c r="BQ9" s="395"/>
      <c r="BR9" s="395"/>
      <c r="BS9" s="395"/>
      <c r="BT9" s="395"/>
      <c r="BU9" s="396"/>
      <c r="BV9" s="394">
        <v>-162052</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7.9</v>
      </c>
      <c r="CU9" s="392"/>
      <c r="CV9" s="392"/>
      <c r="CW9" s="392"/>
      <c r="CX9" s="392"/>
      <c r="CY9" s="392"/>
      <c r="CZ9" s="392"/>
      <c r="DA9" s="393"/>
      <c r="DB9" s="391">
        <v>8.3000000000000007</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143811</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1886548</v>
      </c>
      <c r="BO10" s="395"/>
      <c r="BP10" s="395"/>
      <c r="BQ10" s="395"/>
      <c r="BR10" s="395"/>
      <c r="BS10" s="395"/>
      <c r="BT10" s="395"/>
      <c r="BU10" s="396"/>
      <c r="BV10" s="394">
        <v>1005593</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140809</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1655258</v>
      </c>
      <c r="BO12" s="395"/>
      <c r="BP12" s="395"/>
      <c r="BQ12" s="395"/>
      <c r="BR12" s="395"/>
      <c r="BS12" s="395"/>
      <c r="BT12" s="395"/>
      <c r="BU12" s="396"/>
      <c r="BV12" s="394">
        <v>242495</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8"/>
      <c r="M13" s="485" t="s">
        <v>130</v>
      </c>
      <c r="N13" s="486"/>
      <c r="O13" s="486"/>
      <c r="P13" s="486"/>
      <c r="Q13" s="487"/>
      <c r="R13" s="478">
        <v>136627</v>
      </c>
      <c r="S13" s="479"/>
      <c r="T13" s="479"/>
      <c r="U13" s="479"/>
      <c r="V13" s="480"/>
      <c r="W13" s="410" t="s">
        <v>131</v>
      </c>
      <c r="X13" s="411"/>
      <c r="Y13" s="411"/>
      <c r="Z13" s="411"/>
      <c r="AA13" s="411"/>
      <c r="AB13" s="401"/>
      <c r="AC13" s="445">
        <v>5070</v>
      </c>
      <c r="AD13" s="446"/>
      <c r="AE13" s="446"/>
      <c r="AF13" s="446"/>
      <c r="AG13" s="488"/>
      <c r="AH13" s="445">
        <v>5446</v>
      </c>
      <c r="AI13" s="446"/>
      <c r="AJ13" s="446"/>
      <c r="AK13" s="446"/>
      <c r="AL13" s="447"/>
      <c r="AM13" s="423" t="s">
        <v>132</v>
      </c>
      <c r="AN13" s="424"/>
      <c r="AO13" s="424"/>
      <c r="AP13" s="424"/>
      <c r="AQ13" s="424"/>
      <c r="AR13" s="424"/>
      <c r="AS13" s="424"/>
      <c r="AT13" s="425"/>
      <c r="AU13" s="426" t="s">
        <v>101</v>
      </c>
      <c r="AV13" s="427"/>
      <c r="AW13" s="427"/>
      <c r="AX13" s="427"/>
      <c r="AY13" s="428" t="s">
        <v>133</v>
      </c>
      <c r="AZ13" s="429"/>
      <c r="BA13" s="429"/>
      <c r="BB13" s="429"/>
      <c r="BC13" s="429"/>
      <c r="BD13" s="429"/>
      <c r="BE13" s="429"/>
      <c r="BF13" s="429"/>
      <c r="BG13" s="429"/>
      <c r="BH13" s="429"/>
      <c r="BI13" s="429"/>
      <c r="BJ13" s="429"/>
      <c r="BK13" s="429"/>
      <c r="BL13" s="429"/>
      <c r="BM13" s="430"/>
      <c r="BN13" s="394">
        <v>645931</v>
      </c>
      <c r="BO13" s="395"/>
      <c r="BP13" s="395"/>
      <c r="BQ13" s="395"/>
      <c r="BR13" s="395"/>
      <c r="BS13" s="395"/>
      <c r="BT13" s="395"/>
      <c r="BU13" s="396"/>
      <c r="BV13" s="394">
        <v>601046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-1.5</v>
      </c>
      <c r="CU13" s="392"/>
      <c r="CV13" s="392"/>
      <c r="CW13" s="392"/>
      <c r="CX13" s="392"/>
      <c r="CY13" s="392"/>
      <c r="CZ13" s="392"/>
      <c r="DA13" s="393"/>
      <c r="DB13" s="391">
        <v>-1.9</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141419</v>
      </c>
      <c r="S14" s="479"/>
      <c r="T14" s="479"/>
      <c r="U14" s="479"/>
      <c r="V14" s="480"/>
      <c r="W14" s="384"/>
      <c r="X14" s="385"/>
      <c r="Y14" s="385"/>
      <c r="Z14" s="385"/>
      <c r="AA14" s="385"/>
      <c r="AB14" s="374"/>
      <c r="AC14" s="481">
        <v>7.6</v>
      </c>
      <c r="AD14" s="482"/>
      <c r="AE14" s="482"/>
      <c r="AF14" s="482"/>
      <c r="AG14" s="483"/>
      <c r="AH14" s="481">
        <v>8.1999999999999993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8"/>
      <c r="M15" s="485" t="s">
        <v>130</v>
      </c>
      <c r="N15" s="486"/>
      <c r="O15" s="486"/>
      <c r="P15" s="486"/>
      <c r="Q15" s="487"/>
      <c r="R15" s="478">
        <v>137677</v>
      </c>
      <c r="S15" s="479"/>
      <c r="T15" s="479"/>
      <c r="U15" s="479"/>
      <c r="V15" s="480"/>
      <c r="W15" s="410" t="s">
        <v>137</v>
      </c>
      <c r="X15" s="411"/>
      <c r="Y15" s="411"/>
      <c r="Z15" s="411"/>
      <c r="AA15" s="411"/>
      <c r="AB15" s="401"/>
      <c r="AC15" s="445">
        <v>19588</v>
      </c>
      <c r="AD15" s="446"/>
      <c r="AE15" s="446"/>
      <c r="AF15" s="446"/>
      <c r="AG15" s="488"/>
      <c r="AH15" s="445">
        <v>20364</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19280151</v>
      </c>
      <c r="BO15" s="358"/>
      <c r="BP15" s="358"/>
      <c r="BQ15" s="358"/>
      <c r="BR15" s="358"/>
      <c r="BS15" s="358"/>
      <c r="BT15" s="358"/>
      <c r="BU15" s="359"/>
      <c r="BV15" s="357">
        <v>19055383</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29.2</v>
      </c>
      <c r="AD16" s="482"/>
      <c r="AE16" s="482"/>
      <c r="AF16" s="482"/>
      <c r="AG16" s="483"/>
      <c r="AH16" s="481">
        <v>30.6</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27721204</v>
      </c>
      <c r="BO16" s="395"/>
      <c r="BP16" s="395"/>
      <c r="BQ16" s="395"/>
      <c r="BR16" s="395"/>
      <c r="BS16" s="395"/>
      <c r="BT16" s="395"/>
      <c r="BU16" s="396"/>
      <c r="BV16" s="394">
        <v>26758122</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42343</v>
      </c>
      <c r="AD17" s="446"/>
      <c r="AE17" s="446"/>
      <c r="AF17" s="446"/>
      <c r="AG17" s="488"/>
      <c r="AH17" s="445">
        <v>40708</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24393343</v>
      </c>
      <c r="BO17" s="395"/>
      <c r="BP17" s="395"/>
      <c r="BQ17" s="395"/>
      <c r="BR17" s="395"/>
      <c r="BS17" s="395"/>
      <c r="BT17" s="395"/>
      <c r="BU17" s="396"/>
      <c r="BV17" s="394">
        <v>24098889</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138.37</v>
      </c>
      <c r="M18" s="518"/>
      <c r="N18" s="518"/>
      <c r="O18" s="518"/>
      <c r="P18" s="518"/>
      <c r="Q18" s="518"/>
      <c r="R18" s="519"/>
      <c r="S18" s="519"/>
      <c r="T18" s="519"/>
      <c r="U18" s="519"/>
      <c r="V18" s="520"/>
      <c r="W18" s="412"/>
      <c r="X18" s="413"/>
      <c r="Y18" s="413"/>
      <c r="Z18" s="413"/>
      <c r="AA18" s="413"/>
      <c r="AB18" s="404"/>
      <c r="AC18" s="521">
        <v>63.2</v>
      </c>
      <c r="AD18" s="522"/>
      <c r="AE18" s="522"/>
      <c r="AF18" s="522"/>
      <c r="AG18" s="523"/>
      <c r="AH18" s="521">
        <v>61.2</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30651185</v>
      </c>
      <c r="BO18" s="395"/>
      <c r="BP18" s="395"/>
      <c r="BQ18" s="395"/>
      <c r="BR18" s="395"/>
      <c r="BS18" s="395"/>
      <c r="BT18" s="395"/>
      <c r="BU18" s="396"/>
      <c r="BV18" s="394">
        <v>29232830</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1021</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43796126</v>
      </c>
      <c r="BO19" s="395"/>
      <c r="BP19" s="395"/>
      <c r="BQ19" s="395"/>
      <c r="BR19" s="395"/>
      <c r="BS19" s="395"/>
      <c r="BT19" s="395"/>
      <c r="BU19" s="396"/>
      <c r="BV19" s="394">
        <v>41087426</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55854</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44989939</v>
      </c>
      <c r="BO22" s="358"/>
      <c r="BP22" s="358"/>
      <c r="BQ22" s="358"/>
      <c r="BR22" s="358"/>
      <c r="BS22" s="358"/>
      <c r="BT22" s="358"/>
      <c r="BU22" s="359"/>
      <c r="BV22" s="357">
        <v>46033984</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36660000</v>
      </c>
      <c r="BO23" s="395"/>
      <c r="BP23" s="395"/>
      <c r="BQ23" s="395"/>
      <c r="BR23" s="395"/>
      <c r="BS23" s="395"/>
      <c r="BT23" s="395"/>
      <c r="BU23" s="396"/>
      <c r="BV23" s="394">
        <v>39085071</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9100</v>
      </c>
      <c r="R24" s="446"/>
      <c r="S24" s="446"/>
      <c r="T24" s="446"/>
      <c r="U24" s="446"/>
      <c r="V24" s="488"/>
      <c r="W24" s="540"/>
      <c r="X24" s="541"/>
      <c r="Y24" s="542"/>
      <c r="Z24" s="444" t="s">
        <v>162</v>
      </c>
      <c r="AA24" s="424"/>
      <c r="AB24" s="424"/>
      <c r="AC24" s="424"/>
      <c r="AD24" s="424"/>
      <c r="AE24" s="424"/>
      <c r="AF24" s="424"/>
      <c r="AG24" s="425"/>
      <c r="AH24" s="445">
        <v>909</v>
      </c>
      <c r="AI24" s="446"/>
      <c r="AJ24" s="446"/>
      <c r="AK24" s="446"/>
      <c r="AL24" s="488"/>
      <c r="AM24" s="445">
        <v>2986974</v>
      </c>
      <c r="AN24" s="446"/>
      <c r="AO24" s="446"/>
      <c r="AP24" s="446"/>
      <c r="AQ24" s="446"/>
      <c r="AR24" s="488"/>
      <c r="AS24" s="445">
        <v>3286</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31633111</v>
      </c>
      <c r="BO24" s="395"/>
      <c r="BP24" s="395"/>
      <c r="BQ24" s="395"/>
      <c r="BR24" s="395"/>
      <c r="BS24" s="395"/>
      <c r="BT24" s="395"/>
      <c r="BU24" s="396"/>
      <c r="BV24" s="394">
        <v>31343575</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7550</v>
      </c>
      <c r="R25" s="446"/>
      <c r="S25" s="446"/>
      <c r="T25" s="446"/>
      <c r="U25" s="446"/>
      <c r="V25" s="488"/>
      <c r="W25" s="540"/>
      <c r="X25" s="541"/>
      <c r="Y25" s="542"/>
      <c r="Z25" s="444" t="s">
        <v>165</v>
      </c>
      <c r="AA25" s="424"/>
      <c r="AB25" s="424"/>
      <c r="AC25" s="424"/>
      <c r="AD25" s="424"/>
      <c r="AE25" s="424"/>
      <c r="AF25" s="424"/>
      <c r="AG25" s="425"/>
      <c r="AH25" s="445">
        <v>223</v>
      </c>
      <c r="AI25" s="446"/>
      <c r="AJ25" s="446"/>
      <c r="AK25" s="446"/>
      <c r="AL25" s="488"/>
      <c r="AM25" s="445">
        <v>702004</v>
      </c>
      <c r="AN25" s="446"/>
      <c r="AO25" s="446"/>
      <c r="AP25" s="446"/>
      <c r="AQ25" s="446"/>
      <c r="AR25" s="488"/>
      <c r="AS25" s="445">
        <v>3148</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27067422</v>
      </c>
      <c r="BO25" s="358"/>
      <c r="BP25" s="358"/>
      <c r="BQ25" s="358"/>
      <c r="BR25" s="358"/>
      <c r="BS25" s="358"/>
      <c r="BT25" s="358"/>
      <c r="BU25" s="359"/>
      <c r="BV25" s="357">
        <v>29811384</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6830</v>
      </c>
      <c r="R26" s="446"/>
      <c r="S26" s="446"/>
      <c r="T26" s="446"/>
      <c r="U26" s="446"/>
      <c r="V26" s="488"/>
      <c r="W26" s="540"/>
      <c r="X26" s="541"/>
      <c r="Y26" s="542"/>
      <c r="Z26" s="444" t="s">
        <v>168</v>
      </c>
      <c r="AA26" s="546"/>
      <c r="AB26" s="546"/>
      <c r="AC26" s="546"/>
      <c r="AD26" s="546"/>
      <c r="AE26" s="546"/>
      <c r="AF26" s="546"/>
      <c r="AG26" s="547"/>
      <c r="AH26" s="445">
        <v>16</v>
      </c>
      <c r="AI26" s="446"/>
      <c r="AJ26" s="446"/>
      <c r="AK26" s="446"/>
      <c r="AL26" s="488"/>
      <c r="AM26" s="445">
        <v>53776</v>
      </c>
      <c r="AN26" s="446"/>
      <c r="AO26" s="446"/>
      <c r="AP26" s="446"/>
      <c r="AQ26" s="446"/>
      <c r="AR26" s="488"/>
      <c r="AS26" s="445">
        <v>3361</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v>70000</v>
      </c>
      <c r="BO26" s="395"/>
      <c r="BP26" s="395"/>
      <c r="BQ26" s="395"/>
      <c r="BR26" s="395"/>
      <c r="BS26" s="395"/>
      <c r="BT26" s="395"/>
      <c r="BU26" s="396"/>
      <c r="BV26" s="394">
        <v>70000</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4920</v>
      </c>
      <c r="R27" s="446"/>
      <c r="S27" s="446"/>
      <c r="T27" s="446"/>
      <c r="U27" s="446"/>
      <c r="V27" s="488"/>
      <c r="W27" s="540"/>
      <c r="X27" s="541"/>
      <c r="Y27" s="542"/>
      <c r="Z27" s="444" t="s">
        <v>171</v>
      </c>
      <c r="AA27" s="424"/>
      <c r="AB27" s="424"/>
      <c r="AC27" s="424"/>
      <c r="AD27" s="424"/>
      <c r="AE27" s="424"/>
      <c r="AF27" s="424"/>
      <c r="AG27" s="425"/>
      <c r="AH27" s="445">
        <v>57</v>
      </c>
      <c r="AI27" s="446"/>
      <c r="AJ27" s="446"/>
      <c r="AK27" s="446"/>
      <c r="AL27" s="488"/>
      <c r="AM27" s="445">
        <v>181701</v>
      </c>
      <c r="AN27" s="446"/>
      <c r="AO27" s="446"/>
      <c r="AP27" s="446"/>
      <c r="AQ27" s="446"/>
      <c r="AR27" s="488"/>
      <c r="AS27" s="445">
        <v>3188</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1487000</v>
      </c>
      <c r="BO27" s="514"/>
      <c r="BP27" s="514"/>
      <c r="BQ27" s="514"/>
      <c r="BR27" s="514"/>
      <c r="BS27" s="514"/>
      <c r="BT27" s="514"/>
      <c r="BU27" s="515"/>
      <c r="BV27" s="513">
        <v>1487000</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4280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16829006</v>
      </c>
      <c r="BO28" s="358"/>
      <c r="BP28" s="358"/>
      <c r="BQ28" s="358"/>
      <c r="BR28" s="358"/>
      <c r="BS28" s="358"/>
      <c r="BT28" s="358"/>
      <c r="BU28" s="359"/>
      <c r="BV28" s="357">
        <v>16626687</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22</v>
      </c>
      <c r="M29" s="446"/>
      <c r="N29" s="446"/>
      <c r="O29" s="446"/>
      <c r="P29" s="488"/>
      <c r="Q29" s="445">
        <v>4030</v>
      </c>
      <c r="R29" s="446"/>
      <c r="S29" s="446"/>
      <c r="T29" s="446"/>
      <c r="U29" s="446"/>
      <c r="V29" s="488"/>
      <c r="W29" s="543"/>
      <c r="X29" s="544"/>
      <c r="Y29" s="545"/>
      <c r="Z29" s="444" t="s">
        <v>177</v>
      </c>
      <c r="AA29" s="424"/>
      <c r="AB29" s="424"/>
      <c r="AC29" s="424"/>
      <c r="AD29" s="424"/>
      <c r="AE29" s="424"/>
      <c r="AF29" s="424"/>
      <c r="AG29" s="425"/>
      <c r="AH29" s="445">
        <v>966</v>
      </c>
      <c r="AI29" s="446"/>
      <c r="AJ29" s="446"/>
      <c r="AK29" s="446"/>
      <c r="AL29" s="488"/>
      <c r="AM29" s="445">
        <v>3168675</v>
      </c>
      <c r="AN29" s="446"/>
      <c r="AO29" s="446"/>
      <c r="AP29" s="446"/>
      <c r="AQ29" s="446"/>
      <c r="AR29" s="488"/>
      <c r="AS29" s="445">
        <v>3280</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1693529</v>
      </c>
      <c r="BO29" s="395"/>
      <c r="BP29" s="395"/>
      <c r="BQ29" s="395"/>
      <c r="BR29" s="395"/>
      <c r="BS29" s="395"/>
      <c r="BT29" s="395"/>
      <c r="BU29" s="396"/>
      <c r="BV29" s="394">
        <v>1692592</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97.5</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12048711</v>
      </c>
      <c r="BO30" s="514"/>
      <c r="BP30" s="514"/>
      <c r="BQ30" s="514"/>
      <c r="BR30" s="514"/>
      <c r="BS30" s="514"/>
      <c r="BT30" s="514"/>
      <c r="BU30" s="515"/>
      <c r="BV30" s="513">
        <v>11201042</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2">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2">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IF('各会計、関係団体の財政状況及び健全化判断比率'!B30="","",'各会計、関係団体の財政状況及び健全化判断比率'!B30)</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埼玉県後期高齢者医療広域連合</v>
      </c>
      <c r="BZ34" s="585"/>
      <c r="CA34" s="585"/>
      <c r="CB34" s="585"/>
      <c r="CC34" s="585"/>
      <c r="CD34" s="585"/>
      <c r="CE34" s="585"/>
      <c r="CF34" s="585"/>
      <c r="CG34" s="585"/>
      <c r="CH34" s="585"/>
      <c r="CI34" s="585"/>
      <c r="CJ34" s="585"/>
      <c r="CK34" s="585"/>
      <c r="CL34" s="585"/>
      <c r="CM34" s="585"/>
      <c r="CN34" s="163"/>
      <c r="CO34" s="584">
        <f>IF(CQ34="","",MAX(C34:D43,U34:V43,AM34:AN43,BE34:BF43,BW34:BX43)+1)</f>
        <v>15</v>
      </c>
      <c r="CP34" s="584"/>
      <c r="CQ34" s="585" t="str">
        <f>IF('各会計、関係団体の財政状況及び健全化判断比率'!BS7="","",'各会計、関係団体の財政状況及び健全化判断比率'!BS7)</f>
        <v>深谷市土地開発公社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2">
      <c r="A35" s="163"/>
      <c r="B35" s="190"/>
      <c r="C35" s="584">
        <f>IF(E35="","",C34+1)</f>
        <v>2</v>
      </c>
      <c r="D35" s="584"/>
      <c r="E35" s="585" t="str">
        <f>IF('各会計、関係団体の財政状況及び健全化判断比率'!B8="","",'各会計、関係団体の財政状況及び健全化判断比率'!B8)</f>
        <v>国済寺土地区画整理事業特別会計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後期高齢者医療特別会計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IF('各会計、関係団体の財政状況及び健全化判断比率'!B31="","",'各会計、関係団体の財政状況及び健全化判断比率'!B31)</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埼玉県後期高齢者医療広域連合</v>
      </c>
      <c r="BZ35" s="585"/>
      <c r="CA35" s="585"/>
      <c r="CB35" s="585"/>
      <c r="CC35" s="585"/>
      <c r="CD35" s="585"/>
      <c r="CE35" s="585"/>
      <c r="CF35" s="585"/>
      <c r="CG35" s="585"/>
      <c r="CH35" s="585"/>
      <c r="CI35" s="585"/>
      <c r="CJ35" s="585"/>
      <c r="CK35" s="585"/>
      <c r="CL35" s="585"/>
      <c r="CM35" s="585"/>
      <c r="CN35" s="163"/>
      <c r="CO35" s="584">
        <f t="shared" ref="CO35:CO43" si="3">IF(CQ35="","",CO34+1)</f>
        <v>16</v>
      </c>
      <c r="CP35" s="584"/>
      <c r="CQ35" s="585" t="str">
        <f>IF('各会計、関係団体の財政状況及び健全化判断比率'!BS8="","",'各会計、関係団体の財政状況及び健全化判断比率'!BS8)</f>
        <v>深谷市地域振興財団</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2">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t="str">
        <f t="shared" ref="U36:U43" si="4">IF(W36="","",U35+1)</f>
        <v/>
      </c>
      <c r="V36" s="584"/>
      <c r="W36" s="585"/>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埼玉県市町村総合事務組合</v>
      </c>
      <c r="BZ36" s="585"/>
      <c r="CA36" s="585"/>
      <c r="CB36" s="585"/>
      <c r="CC36" s="585"/>
      <c r="CD36" s="585"/>
      <c r="CE36" s="585"/>
      <c r="CF36" s="585"/>
      <c r="CG36" s="585"/>
      <c r="CH36" s="585"/>
      <c r="CI36" s="585"/>
      <c r="CJ36" s="585"/>
      <c r="CK36" s="585"/>
      <c r="CL36" s="585"/>
      <c r="CM36" s="585"/>
      <c r="CN36" s="163"/>
      <c r="CO36" s="584">
        <f t="shared" si="3"/>
        <v>17</v>
      </c>
      <c r="CP36" s="584"/>
      <c r="CQ36" s="585" t="str">
        <f>IF('各会計、関係団体の財政状況及び健全化判断比率'!BS9="","",'各会計、関係団体の財政状況及び健全化判断比率'!BS9)</f>
        <v>ふかや物産観光株式会社</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2">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10</v>
      </c>
      <c r="BX37" s="584"/>
      <c r="BY37" s="585" t="str">
        <f>IF('各会計、関係団体の財政状況及び健全化判断比率'!B71="","",'各会計、関係団体の財政状況及び健全化判断比率'!B71)</f>
        <v>埼玉県市町村総合事務組合</v>
      </c>
      <c r="BZ37" s="585"/>
      <c r="CA37" s="585"/>
      <c r="CB37" s="585"/>
      <c r="CC37" s="585"/>
      <c r="CD37" s="585"/>
      <c r="CE37" s="585"/>
      <c r="CF37" s="585"/>
      <c r="CG37" s="585"/>
      <c r="CH37" s="585"/>
      <c r="CI37" s="585"/>
      <c r="CJ37" s="585"/>
      <c r="CK37" s="585"/>
      <c r="CL37" s="585"/>
      <c r="CM37" s="585"/>
      <c r="CN37" s="163"/>
      <c r="CO37" s="584">
        <f t="shared" si="3"/>
        <v>18</v>
      </c>
      <c r="CP37" s="584"/>
      <c r="CQ37" s="585" t="str">
        <f>IF('各会計、関係団体の財政状況及び健全化判断比率'!BS10="","",'各会計、関係団体の財政状況及び健全化判断比率'!BS10)</f>
        <v>ふかやeパワー株式会社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2">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11</v>
      </c>
      <c r="BX38" s="584"/>
      <c r="BY38" s="585" t="str">
        <f>IF('各会計、関係団体の財政状況及び健全化判断比率'!B72="","",'各会計、関係団体の財政状況及び健全化判断比率'!B72)</f>
        <v>彩の国さいたま人づくり広域連合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2">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12</v>
      </c>
      <c r="BX39" s="584"/>
      <c r="BY39" s="585" t="str">
        <f>IF('各会計、関係団体の財政状況及び健全化判断比率'!B73="","",'各会計、関係団体の財政状況及び健全化判断比率'!B73)</f>
        <v>埼玉県都市ボートレース企業団</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2">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13</v>
      </c>
      <c r="BX40" s="584"/>
      <c r="BY40" s="585" t="str">
        <f>IF('各会計、関係団体の財政状況及び健全化判断比率'!B74="","",'各会計、関係団体の財政状況及び健全化判断比率'!B74)</f>
        <v>大里広域市町村圏組合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2">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14</v>
      </c>
      <c r="BX41" s="584"/>
      <c r="BY41" s="585" t="str">
        <f>IF('各会計、関係団体の財政状況及び健全化判断比率'!B75="","",'各会計、関係団体の財政状況及び健全化判断比率'!B75)</f>
        <v>大里広域市町村圏組合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2">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2">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5efZEUpIbBApsWZxnJUiQ58dwoILzMQd7PwcktHJbY8ZKCF00i8dK+I+12MZtZyaKun38NDvrSVVU/aWPgK7gg==" saltValue="eqKoSjOMQ/LcQLMDAn+lH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2"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J32"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529</v>
      </c>
      <c r="D34" s="1136"/>
      <c r="E34" s="1137"/>
      <c r="F34" s="32">
        <v>10.39</v>
      </c>
      <c r="G34" s="33">
        <v>19.52</v>
      </c>
      <c r="H34" s="33">
        <v>12.36</v>
      </c>
      <c r="I34" s="33">
        <v>11.42</v>
      </c>
      <c r="J34" s="34">
        <v>12.11</v>
      </c>
      <c r="K34" s="22"/>
      <c r="L34" s="22"/>
      <c r="M34" s="22"/>
      <c r="N34" s="22"/>
      <c r="O34" s="22"/>
      <c r="P34" s="22"/>
    </row>
    <row r="35" spans="1:16" ht="39" customHeight="1" x14ac:dyDescent="0.2">
      <c r="A35" s="22"/>
      <c r="B35" s="35"/>
      <c r="C35" s="1132" t="s">
        <v>530</v>
      </c>
      <c r="D35" s="1132"/>
      <c r="E35" s="1133"/>
      <c r="F35" s="36">
        <v>6.8</v>
      </c>
      <c r="G35" s="37">
        <v>6.52</v>
      </c>
      <c r="H35" s="37">
        <v>3.63</v>
      </c>
      <c r="I35" s="37">
        <v>3.86</v>
      </c>
      <c r="J35" s="38">
        <v>3.92</v>
      </c>
      <c r="K35" s="22"/>
      <c r="L35" s="22"/>
      <c r="M35" s="22"/>
      <c r="N35" s="22"/>
      <c r="O35" s="22"/>
      <c r="P35" s="22"/>
    </row>
    <row r="36" spans="1:16" ht="39" customHeight="1" x14ac:dyDescent="0.2">
      <c r="A36" s="22"/>
      <c r="B36" s="35"/>
      <c r="C36" s="1132" t="s">
        <v>531</v>
      </c>
      <c r="D36" s="1132"/>
      <c r="E36" s="1133"/>
      <c r="F36" s="36">
        <v>5.32</v>
      </c>
      <c r="G36" s="37">
        <v>4.41</v>
      </c>
      <c r="H36" s="37">
        <v>4.12</v>
      </c>
      <c r="I36" s="37">
        <v>3.85</v>
      </c>
      <c r="J36" s="38">
        <v>3.44</v>
      </c>
      <c r="K36" s="22"/>
      <c r="L36" s="22"/>
      <c r="M36" s="22"/>
      <c r="N36" s="22"/>
      <c r="O36" s="22"/>
      <c r="P36" s="22"/>
    </row>
    <row r="37" spans="1:16" ht="39" customHeight="1" x14ac:dyDescent="0.2">
      <c r="A37" s="22"/>
      <c r="B37" s="35"/>
      <c r="C37" s="1132" t="s">
        <v>532</v>
      </c>
      <c r="D37" s="1132"/>
      <c r="E37" s="1133"/>
      <c r="F37" s="36">
        <v>1.31</v>
      </c>
      <c r="G37" s="37">
        <v>2.4300000000000002</v>
      </c>
      <c r="H37" s="37">
        <v>1.44</v>
      </c>
      <c r="I37" s="37">
        <v>1.0900000000000001</v>
      </c>
      <c r="J37" s="38">
        <v>1.29</v>
      </c>
      <c r="K37" s="22"/>
      <c r="L37" s="22"/>
      <c r="M37" s="22"/>
      <c r="N37" s="22"/>
      <c r="O37" s="22"/>
      <c r="P37" s="22"/>
    </row>
    <row r="38" spans="1:16" ht="39" customHeight="1" x14ac:dyDescent="0.2">
      <c r="A38" s="22"/>
      <c r="B38" s="35"/>
      <c r="C38" s="1132" t="s">
        <v>533</v>
      </c>
      <c r="D38" s="1132"/>
      <c r="E38" s="1133"/>
      <c r="F38" s="36">
        <v>0.03</v>
      </c>
      <c r="G38" s="37">
        <v>0.1</v>
      </c>
      <c r="H38" s="37">
        <v>0.08</v>
      </c>
      <c r="I38" s="37">
        <v>0.03</v>
      </c>
      <c r="J38" s="38">
        <v>0.15</v>
      </c>
      <c r="K38" s="22"/>
      <c r="L38" s="22"/>
      <c r="M38" s="22"/>
      <c r="N38" s="22"/>
      <c r="O38" s="22"/>
      <c r="P38" s="22"/>
    </row>
    <row r="39" spans="1:16" ht="39" customHeight="1" x14ac:dyDescent="0.2">
      <c r="A39" s="22"/>
      <c r="B39" s="35"/>
      <c r="C39" s="1132" t="s">
        <v>534</v>
      </c>
      <c r="D39" s="1132"/>
      <c r="E39" s="1133"/>
      <c r="F39" s="36">
        <v>0.33</v>
      </c>
      <c r="G39" s="37">
        <v>0.11</v>
      </c>
      <c r="H39" s="37">
        <v>0.01</v>
      </c>
      <c r="I39" s="37">
        <v>0.04</v>
      </c>
      <c r="J39" s="38">
        <v>0.02</v>
      </c>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535</v>
      </c>
      <c r="D42" s="1132"/>
      <c r="E42" s="1133"/>
      <c r="F42" s="36" t="s">
        <v>486</v>
      </c>
      <c r="G42" s="37" t="s">
        <v>486</v>
      </c>
      <c r="H42" s="37" t="s">
        <v>486</v>
      </c>
      <c r="I42" s="37" t="s">
        <v>486</v>
      </c>
      <c r="J42" s="38" t="s">
        <v>486</v>
      </c>
      <c r="K42" s="22"/>
      <c r="L42" s="22"/>
      <c r="M42" s="22"/>
      <c r="N42" s="22"/>
      <c r="O42" s="22"/>
      <c r="P42" s="22"/>
    </row>
    <row r="43" spans="1:16" ht="39" customHeight="1" thickBot="1" x14ac:dyDescent="0.25">
      <c r="A43" s="22"/>
      <c r="B43" s="40"/>
      <c r="C43" s="1134" t="s">
        <v>536</v>
      </c>
      <c r="D43" s="1134"/>
      <c r="E43" s="1135"/>
      <c r="F43" s="41">
        <v>0.09</v>
      </c>
      <c r="G43" s="42">
        <v>0.01</v>
      </c>
      <c r="H43" s="42">
        <v>0.27</v>
      </c>
      <c r="I43" s="42">
        <v>0.05</v>
      </c>
      <c r="J43" s="43" t="s">
        <v>486</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LWKdrkcm0AhzQ1Jnb33HdbryyDkXhS20C4fFoHi5mXfEzkZxdqgYWYHLy+AtQxBnZlpkKyy5jsxC9GWMSrRl6Q==" saltValue="eg6aSt4wI1LsxGboR8fjP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J43"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2941</v>
      </c>
      <c r="L45" s="58">
        <v>3094</v>
      </c>
      <c r="M45" s="58">
        <v>3322</v>
      </c>
      <c r="N45" s="58">
        <v>3436</v>
      </c>
      <c r="O45" s="59">
        <v>3488</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486</v>
      </c>
      <c r="L46" s="62" t="s">
        <v>486</v>
      </c>
      <c r="M46" s="62" t="s">
        <v>486</v>
      </c>
      <c r="N46" s="62" t="s">
        <v>486</v>
      </c>
      <c r="O46" s="63" t="s">
        <v>486</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486</v>
      </c>
      <c r="L47" s="62" t="s">
        <v>486</v>
      </c>
      <c r="M47" s="62" t="s">
        <v>486</v>
      </c>
      <c r="N47" s="62" t="s">
        <v>486</v>
      </c>
      <c r="O47" s="63" t="s">
        <v>486</v>
      </c>
      <c r="P47" s="46"/>
      <c r="Q47" s="46"/>
      <c r="R47" s="46"/>
      <c r="S47" s="46"/>
      <c r="T47" s="46"/>
      <c r="U47" s="46"/>
    </row>
    <row r="48" spans="1:21" ht="30.75" customHeight="1" x14ac:dyDescent="0.2">
      <c r="A48" s="46"/>
      <c r="B48" s="1140"/>
      <c r="C48" s="1141"/>
      <c r="D48" s="60"/>
      <c r="E48" s="1146" t="s">
        <v>13</v>
      </c>
      <c r="F48" s="1146"/>
      <c r="G48" s="1146"/>
      <c r="H48" s="1146"/>
      <c r="I48" s="1146"/>
      <c r="J48" s="1147"/>
      <c r="K48" s="61">
        <v>700</v>
      </c>
      <c r="L48" s="62">
        <v>558</v>
      </c>
      <c r="M48" s="62">
        <v>514</v>
      </c>
      <c r="N48" s="62">
        <v>545</v>
      </c>
      <c r="O48" s="63">
        <v>568</v>
      </c>
      <c r="P48" s="46"/>
      <c r="Q48" s="46"/>
      <c r="R48" s="46"/>
      <c r="S48" s="46"/>
      <c r="T48" s="46"/>
      <c r="U48" s="46"/>
    </row>
    <row r="49" spans="1:21" ht="30.75" customHeight="1" x14ac:dyDescent="0.2">
      <c r="A49" s="46"/>
      <c r="B49" s="1140"/>
      <c r="C49" s="1141"/>
      <c r="D49" s="60"/>
      <c r="E49" s="1146" t="s">
        <v>14</v>
      </c>
      <c r="F49" s="1146"/>
      <c r="G49" s="1146"/>
      <c r="H49" s="1146"/>
      <c r="I49" s="1146"/>
      <c r="J49" s="1147"/>
      <c r="K49" s="61" t="s">
        <v>486</v>
      </c>
      <c r="L49" s="62" t="s">
        <v>486</v>
      </c>
      <c r="M49" s="62" t="s">
        <v>486</v>
      </c>
      <c r="N49" s="62" t="s">
        <v>486</v>
      </c>
      <c r="O49" s="63" t="s">
        <v>486</v>
      </c>
      <c r="P49" s="46"/>
      <c r="Q49" s="46"/>
      <c r="R49" s="46"/>
      <c r="S49" s="46"/>
      <c r="T49" s="46"/>
      <c r="U49" s="46"/>
    </row>
    <row r="50" spans="1:21" ht="30.75" customHeight="1" x14ac:dyDescent="0.2">
      <c r="A50" s="46"/>
      <c r="B50" s="1140"/>
      <c r="C50" s="1141"/>
      <c r="D50" s="60"/>
      <c r="E50" s="1146" t="s">
        <v>15</v>
      </c>
      <c r="F50" s="1146"/>
      <c r="G50" s="1146"/>
      <c r="H50" s="1146"/>
      <c r="I50" s="1146"/>
      <c r="J50" s="1147"/>
      <c r="K50" s="61" t="s">
        <v>486</v>
      </c>
      <c r="L50" s="62" t="s">
        <v>486</v>
      </c>
      <c r="M50" s="62" t="s">
        <v>486</v>
      </c>
      <c r="N50" s="62" t="s">
        <v>486</v>
      </c>
      <c r="O50" s="63" t="s">
        <v>486</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486</v>
      </c>
      <c r="L51" s="62" t="s">
        <v>486</v>
      </c>
      <c r="M51" s="62" t="s">
        <v>486</v>
      </c>
      <c r="N51" s="62" t="s">
        <v>486</v>
      </c>
      <c r="O51" s="63" t="s">
        <v>486</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4117</v>
      </c>
      <c r="L52" s="62">
        <v>4286</v>
      </c>
      <c r="M52" s="62">
        <v>4370</v>
      </c>
      <c r="N52" s="62">
        <v>4406</v>
      </c>
      <c r="O52" s="63">
        <v>4411</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-476</v>
      </c>
      <c r="L53" s="67">
        <v>-634</v>
      </c>
      <c r="M53" s="67">
        <v>-534</v>
      </c>
      <c r="N53" s="67">
        <v>-425</v>
      </c>
      <c r="O53" s="68">
        <v>-355</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537</v>
      </c>
      <c r="L57" s="79" t="s">
        <v>538</v>
      </c>
      <c r="M57" s="79" t="s">
        <v>539</v>
      </c>
      <c r="N57" s="79" t="s">
        <v>540</v>
      </c>
      <c r="O57" s="80" t="s">
        <v>541</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mvPqIDjmq5m7I2aqyjZFaJSrCjAJQm89eDsXrjZCGkrDI2BhfCh1Bpl/W8KG3C7TI4kkqRVsLKXD050JAji2GA==" saltValue="ftytbzpZdop4hDDstsQ45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0"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6"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69" t="s">
        <v>30</v>
      </c>
      <c r="C41" s="1170"/>
      <c r="D41" s="103"/>
      <c r="E41" s="1175" t="s">
        <v>31</v>
      </c>
      <c r="F41" s="1175"/>
      <c r="G41" s="1175"/>
      <c r="H41" s="1176"/>
      <c r="I41" s="330">
        <v>46946</v>
      </c>
      <c r="J41" s="331">
        <v>47583</v>
      </c>
      <c r="K41" s="331">
        <v>46511</v>
      </c>
      <c r="L41" s="331">
        <v>46034</v>
      </c>
      <c r="M41" s="332">
        <v>44990</v>
      </c>
    </row>
    <row r="42" spans="2:13" ht="27.75" customHeight="1" x14ac:dyDescent="0.2">
      <c r="B42" s="1171"/>
      <c r="C42" s="1172"/>
      <c r="D42" s="104"/>
      <c r="E42" s="1177" t="s">
        <v>32</v>
      </c>
      <c r="F42" s="1177"/>
      <c r="G42" s="1177"/>
      <c r="H42" s="1178"/>
      <c r="I42" s="333">
        <v>1473</v>
      </c>
      <c r="J42" s="334">
        <v>1462</v>
      </c>
      <c r="K42" s="334">
        <v>1453</v>
      </c>
      <c r="L42" s="334">
        <v>1450</v>
      </c>
      <c r="M42" s="335">
        <v>1449</v>
      </c>
    </row>
    <row r="43" spans="2:13" ht="27.75" customHeight="1" x14ac:dyDescent="0.2">
      <c r="B43" s="1171"/>
      <c r="C43" s="1172"/>
      <c r="D43" s="104"/>
      <c r="E43" s="1177" t="s">
        <v>33</v>
      </c>
      <c r="F43" s="1177"/>
      <c r="G43" s="1177"/>
      <c r="H43" s="1178"/>
      <c r="I43" s="333">
        <v>9070</v>
      </c>
      <c r="J43" s="334">
        <v>8328</v>
      </c>
      <c r="K43" s="334">
        <v>6831</v>
      </c>
      <c r="L43" s="334">
        <v>5944</v>
      </c>
      <c r="M43" s="335">
        <v>5346</v>
      </c>
    </row>
    <row r="44" spans="2:13" ht="27.75" customHeight="1" x14ac:dyDescent="0.2">
      <c r="B44" s="1171"/>
      <c r="C44" s="1172"/>
      <c r="D44" s="104"/>
      <c r="E44" s="1177" t="s">
        <v>34</v>
      </c>
      <c r="F44" s="1177"/>
      <c r="G44" s="1177"/>
      <c r="H44" s="1178"/>
      <c r="I44" s="333">
        <v>375</v>
      </c>
      <c r="J44" s="334">
        <v>323</v>
      </c>
      <c r="K44" s="334">
        <v>272</v>
      </c>
      <c r="L44" s="334">
        <v>220</v>
      </c>
      <c r="M44" s="335">
        <v>168</v>
      </c>
    </row>
    <row r="45" spans="2:13" ht="27.75" customHeight="1" x14ac:dyDescent="0.2">
      <c r="B45" s="1171"/>
      <c r="C45" s="1172"/>
      <c r="D45" s="104"/>
      <c r="E45" s="1177" t="s">
        <v>35</v>
      </c>
      <c r="F45" s="1177"/>
      <c r="G45" s="1177"/>
      <c r="H45" s="1178"/>
      <c r="I45" s="333">
        <v>11949</v>
      </c>
      <c r="J45" s="334">
        <v>11628</v>
      </c>
      <c r="K45" s="334">
        <v>11690</v>
      </c>
      <c r="L45" s="334">
        <v>11666</v>
      </c>
      <c r="M45" s="335">
        <v>11792</v>
      </c>
    </row>
    <row r="46" spans="2:13" ht="27.75" customHeight="1" x14ac:dyDescent="0.2">
      <c r="B46" s="1171"/>
      <c r="C46" s="1172"/>
      <c r="D46" s="105"/>
      <c r="E46" s="1177" t="s">
        <v>36</v>
      </c>
      <c r="F46" s="1177"/>
      <c r="G46" s="1177"/>
      <c r="H46" s="1178"/>
      <c r="I46" s="333">
        <v>1</v>
      </c>
      <c r="J46" s="334">
        <v>0</v>
      </c>
      <c r="K46" s="334" t="s">
        <v>486</v>
      </c>
      <c r="L46" s="334">
        <v>5</v>
      </c>
      <c r="M46" s="335">
        <v>0</v>
      </c>
    </row>
    <row r="47" spans="2:13" ht="27.75" customHeight="1" x14ac:dyDescent="0.2">
      <c r="B47" s="1171"/>
      <c r="C47" s="1172"/>
      <c r="D47" s="106"/>
      <c r="E47" s="1179" t="s">
        <v>37</v>
      </c>
      <c r="F47" s="1180"/>
      <c r="G47" s="1180"/>
      <c r="H47" s="1181"/>
      <c r="I47" s="333" t="s">
        <v>486</v>
      </c>
      <c r="J47" s="334" t="s">
        <v>486</v>
      </c>
      <c r="K47" s="334" t="s">
        <v>486</v>
      </c>
      <c r="L47" s="334" t="s">
        <v>486</v>
      </c>
      <c r="M47" s="335" t="s">
        <v>486</v>
      </c>
    </row>
    <row r="48" spans="2:13" ht="27.75" customHeight="1" x14ac:dyDescent="0.2">
      <c r="B48" s="1171"/>
      <c r="C48" s="1172"/>
      <c r="D48" s="104"/>
      <c r="E48" s="1177" t="s">
        <v>38</v>
      </c>
      <c r="F48" s="1177"/>
      <c r="G48" s="1177"/>
      <c r="H48" s="1178"/>
      <c r="I48" s="333" t="s">
        <v>486</v>
      </c>
      <c r="J48" s="334" t="s">
        <v>486</v>
      </c>
      <c r="K48" s="334" t="s">
        <v>486</v>
      </c>
      <c r="L48" s="334" t="s">
        <v>486</v>
      </c>
      <c r="M48" s="335" t="s">
        <v>486</v>
      </c>
    </row>
    <row r="49" spans="2:13" ht="27.75" customHeight="1" x14ac:dyDescent="0.2">
      <c r="B49" s="1173"/>
      <c r="C49" s="1174"/>
      <c r="D49" s="104"/>
      <c r="E49" s="1177" t="s">
        <v>39</v>
      </c>
      <c r="F49" s="1177"/>
      <c r="G49" s="1177"/>
      <c r="H49" s="1178"/>
      <c r="I49" s="333" t="s">
        <v>486</v>
      </c>
      <c r="J49" s="334" t="s">
        <v>486</v>
      </c>
      <c r="K49" s="334" t="s">
        <v>486</v>
      </c>
      <c r="L49" s="334" t="s">
        <v>486</v>
      </c>
      <c r="M49" s="335" t="s">
        <v>486</v>
      </c>
    </row>
    <row r="50" spans="2:13" ht="27.75" customHeight="1" x14ac:dyDescent="0.2">
      <c r="B50" s="1182" t="s">
        <v>40</v>
      </c>
      <c r="C50" s="1183"/>
      <c r="D50" s="107"/>
      <c r="E50" s="1177" t="s">
        <v>41</v>
      </c>
      <c r="F50" s="1177"/>
      <c r="G50" s="1177"/>
      <c r="H50" s="1178"/>
      <c r="I50" s="333">
        <v>22376</v>
      </c>
      <c r="J50" s="334">
        <v>23290</v>
      </c>
      <c r="K50" s="334">
        <v>27359</v>
      </c>
      <c r="L50" s="334">
        <v>29348</v>
      </c>
      <c r="M50" s="335">
        <v>30383</v>
      </c>
    </row>
    <row r="51" spans="2:13" ht="27.75" customHeight="1" x14ac:dyDescent="0.2">
      <c r="B51" s="1171"/>
      <c r="C51" s="1172"/>
      <c r="D51" s="104"/>
      <c r="E51" s="1177" t="s">
        <v>42</v>
      </c>
      <c r="F51" s="1177"/>
      <c r="G51" s="1177"/>
      <c r="H51" s="1178"/>
      <c r="I51" s="333">
        <v>4289</v>
      </c>
      <c r="J51" s="334">
        <v>4052</v>
      </c>
      <c r="K51" s="334">
        <v>4349</v>
      </c>
      <c r="L51" s="334">
        <v>4822</v>
      </c>
      <c r="M51" s="335">
        <v>5438</v>
      </c>
    </row>
    <row r="52" spans="2:13" ht="27.75" customHeight="1" x14ac:dyDescent="0.2">
      <c r="B52" s="1173"/>
      <c r="C52" s="1174"/>
      <c r="D52" s="104"/>
      <c r="E52" s="1177" t="s">
        <v>43</v>
      </c>
      <c r="F52" s="1177"/>
      <c r="G52" s="1177"/>
      <c r="H52" s="1178"/>
      <c r="I52" s="333">
        <v>56383</v>
      </c>
      <c r="J52" s="334">
        <v>56948</v>
      </c>
      <c r="K52" s="334">
        <v>55431</v>
      </c>
      <c r="L52" s="334">
        <v>52704</v>
      </c>
      <c r="M52" s="335">
        <v>50114</v>
      </c>
    </row>
    <row r="53" spans="2:13" ht="27.75" customHeight="1" thickBot="1" x14ac:dyDescent="0.25">
      <c r="B53" s="1184" t="s">
        <v>19</v>
      </c>
      <c r="C53" s="1185"/>
      <c r="D53" s="108"/>
      <c r="E53" s="1186" t="s">
        <v>44</v>
      </c>
      <c r="F53" s="1186"/>
      <c r="G53" s="1186"/>
      <c r="H53" s="1187"/>
      <c r="I53" s="336">
        <v>-13234</v>
      </c>
      <c r="J53" s="337">
        <v>-14965</v>
      </c>
      <c r="K53" s="337">
        <v>-20382</v>
      </c>
      <c r="L53" s="337">
        <v>-21555</v>
      </c>
      <c r="M53" s="338">
        <v>-22189</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K1kuBRoHlYPYa3bQ448/pWMgQY6mbf8QygDOAhcbCHbZ6XPCoFU3V9qDwrl/evoJs9V1Ftav+ITCodEKUSRlFw==" saltValue="JfQZ/+ZCo3rr/PGqt114X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34" zoomScale="60" zoomScaleNormal="6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526</v>
      </c>
      <c r="G54" s="117" t="s">
        <v>527</v>
      </c>
      <c r="H54" s="118" t="s">
        <v>528</v>
      </c>
    </row>
    <row r="55" spans="2:8" ht="52.5" customHeight="1" x14ac:dyDescent="0.2">
      <c r="B55" s="119"/>
      <c r="C55" s="1196" t="s">
        <v>46</v>
      </c>
      <c r="D55" s="1196"/>
      <c r="E55" s="1197"/>
      <c r="F55" s="339">
        <v>15864</v>
      </c>
      <c r="G55" s="339">
        <v>16627</v>
      </c>
      <c r="H55" s="340">
        <v>16829</v>
      </c>
    </row>
    <row r="56" spans="2:8" ht="52.5" customHeight="1" x14ac:dyDescent="0.2">
      <c r="B56" s="120"/>
      <c r="C56" s="1198" t="s">
        <v>47</v>
      </c>
      <c r="D56" s="1198"/>
      <c r="E56" s="1199"/>
      <c r="F56" s="341">
        <v>1689</v>
      </c>
      <c r="G56" s="341">
        <v>1693</v>
      </c>
      <c r="H56" s="342">
        <v>1694</v>
      </c>
    </row>
    <row r="57" spans="2:8" ht="53.25" customHeight="1" x14ac:dyDescent="0.2">
      <c r="B57" s="120"/>
      <c r="C57" s="1200" t="s">
        <v>48</v>
      </c>
      <c r="D57" s="1200"/>
      <c r="E57" s="1201"/>
      <c r="F57" s="343">
        <v>10096</v>
      </c>
      <c r="G57" s="343">
        <v>11201</v>
      </c>
      <c r="H57" s="344">
        <v>12049</v>
      </c>
    </row>
    <row r="58" spans="2:8" ht="45.75" customHeight="1" x14ac:dyDescent="0.2">
      <c r="B58" s="121"/>
      <c r="C58" s="1188" t="s">
        <v>557</v>
      </c>
      <c r="D58" s="1189"/>
      <c r="E58" s="1190"/>
      <c r="F58" s="345">
        <v>5852</v>
      </c>
      <c r="G58" s="345">
        <v>6557</v>
      </c>
      <c r="H58" s="346">
        <v>6845</v>
      </c>
    </row>
    <row r="59" spans="2:8" ht="45.75" customHeight="1" x14ac:dyDescent="0.2">
      <c r="B59" s="121"/>
      <c r="C59" s="1188" t="s">
        <v>558</v>
      </c>
      <c r="D59" s="1189"/>
      <c r="E59" s="1190"/>
      <c r="F59" s="345">
        <v>1139</v>
      </c>
      <c r="G59" s="345">
        <v>1652</v>
      </c>
      <c r="H59" s="346">
        <v>2230</v>
      </c>
    </row>
    <row r="60" spans="2:8" ht="45.75" customHeight="1" x14ac:dyDescent="0.2">
      <c r="B60" s="121"/>
      <c r="C60" s="1188" t="s">
        <v>559</v>
      </c>
      <c r="D60" s="1189"/>
      <c r="E60" s="1190"/>
      <c r="F60" s="345">
        <v>1160</v>
      </c>
      <c r="G60" s="345">
        <v>1627</v>
      </c>
      <c r="H60" s="346">
        <v>1613</v>
      </c>
    </row>
    <row r="61" spans="2:8" ht="45.75" customHeight="1" x14ac:dyDescent="0.2">
      <c r="B61" s="121"/>
      <c r="C61" s="1188" t="s">
        <v>560</v>
      </c>
      <c r="D61" s="1189"/>
      <c r="E61" s="1190"/>
      <c r="F61" s="345">
        <v>461</v>
      </c>
      <c r="G61" s="345">
        <v>461</v>
      </c>
      <c r="H61" s="346">
        <v>461</v>
      </c>
    </row>
    <row r="62" spans="2:8" ht="45.75" customHeight="1" thickBot="1" x14ac:dyDescent="0.25">
      <c r="B62" s="122"/>
      <c r="C62" s="1191" t="s">
        <v>561</v>
      </c>
      <c r="D62" s="1192"/>
      <c r="E62" s="1193"/>
      <c r="F62" s="347">
        <v>121</v>
      </c>
      <c r="G62" s="347">
        <v>120</v>
      </c>
      <c r="H62" s="348">
        <v>119</v>
      </c>
    </row>
    <row r="63" spans="2:8" ht="52.5" customHeight="1" thickBot="1" x14ac:dyDescent="0.25">
      <c r="B63" s="123"/>
      <c r="C63" s="1194" t="s">
        <v>49</v>
      </c>
      <c r="D63" s="1194"/>
      <c r="E63" s="1195"/>
      <c r="F63" s="349">
        <v>27649</v>
      </c>
      <c r="G63" s="349">
        <v>29520</v>
      </c>
      <c r="H63" s="350">
        <v>30571</v>
      </c>
    </row>
    <row r="64" spans="2:8" ht="13" x14ac:dyDescent="0.2"/>
  </sheetData>
  <sheetProtection algorithmName="SHA-512" hashValue="JpR9vRxH9S9rMvFSB7bOIzaxmMRiGbXW7JlliaLXgNL2VEAgZA9tbQXxuE2vf7xzCW42XyvqVTpHTp7fHhqWWQ==" saltValue="MWBaJuX8wzACTN1Op1GP/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1"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523</v>
      </c>
      <c r="G2" s="137"/>
      <c r="H2" s="138"/>
    </row>
    <row r="3" spans="1:8" x14ac:dyDescent="0.2">
      <c r="A3" s="134" t="s">
        <v>516</v>
      </c>
      <c r="B3" s="139"/>
      <c r="C3" s="140"/>
      <c r="D3" s="141">
        <v>60117</v>
      </c>
      <c r="E3" s="142"/>
      <c r="F3" s="143">
        <v>72756</v>
      </c>
      <c r="G3" s="144"/>
      <c r="H3" s="145"/>
    </row>
    <row r="4" spans="1:8" x14ac:dyDescent="0.2">
      <c r="A4" s="146"/>
      <c r="B4" s="147"/>
      <c r="C4" s="148"/>
      <c r="D4" s="149">
        <v>35050</v>
      </c>
      <c r="E4" s="150"/>
      <c r="F4" s="151">
        <v>32117</v>
      </c>
      <c r="G4" s="152"/>
      <c r="H4" s="153"/>
    </row>
    <row r="5" spans="1:8" x14ac:dyDescent="0.2">
      <c r="A5" s="134" t="s">
        <v>518</v>
      </c>
      <c r="B5" s="139"/>
      <c r="C5" s="140"/>
      <c r="D5" s="141">
        <v>41566</v>
      </c>
      <c r="E5" s="142"/>
      <c r="F5" s="143">
        <v>62281</v>
      </c>
      <c r="G5" s="144"/>
      <c r="H5" s="145"/>
    </row>
    <row r="6" spans="1:8" x14ac:dyDescent="0.2">
      <c r="A6" s="146"/>
      <c r="B6" s="147"/>
      <c r="C6" s="148"/>
      <c r="D6" s="149">
        <v>33432</v>
      </c>
      <c r="E6" s="150"/>
      <c r="F6" s="151">
        <v>38152</v>
      </c>
      <c r="G6" s="152"/>
      <c r="H6" s="153"/>
    </row>
    <row r="7" spans="1:8" x14ac:dyDescent="0.2">
      <c r="A7" s="134" t="s">
        <v>519</v>
      </c>
      <c r="B7" s="139"/>
      <c r="C7" s="140"/>
      <c r="D7" s="141">
        <v>43348</v>
      </c>
      <c r="E7" s="142"/>
      <c r="F7" s="143">
        <v>58940</v>
      </c>
      <c r="G7" s="144"/>
      <c r="H7" s="145"/>
    </row>
    <row r="8" spans="1:8" x14ac:dyDescent="0.2">
      <c r="A8" s="146"/>
      <c r="B8" s="147"/>
      <c r="C8" s="148"/>
      <c r="D8" s="149">
        <v>35534</v>
      </c>
      <c r="E8" s="150"/>
      <c r="F8" s="151">
        <v>33486</v>
      </c>
      <c r="G8" s="152"/>
      <c r="H8" s="153"/>
    </row>
    <row r="9" spans="1:8" x14ac:dyDescent="0.2">
      <c r="A9" s="134" t="s">
        <v>520</v>
      </c>
      <c r="B9" s="139"/>
      <c r="C9" s="140"/>
      <c r="D9" s="141">
        <v>38614</v>
      </c>
      <c r="E9" s="142"/>
      <c r="F9" s="143">
        <v>57336</v>
      </c>
      <c r="G9" s="144"/>
      <c r="H9" s="145"/>
    </row>
    <row r="10" spans="1:8" x14ac:dyDescent="0.2">
      <c r="A10" s="146"/>
      <c r="B10" s="147"/>
      <c r="C10" s="148"/>
      <c r="D10" s="149">
        <v>32085</v>
      </c>
      <c r="E10" s="150"/>
      <c r="F10" s="151">
        <v>34481</v>
      </c>
      <c r="G10" s="152"/>
      <c r="H10" s="153"/>
    </row>
    <row r="11" spans="1:8" x14ac:dyDescent="0.2">
      <c r="A11" s="134" t="s">
        <v>521</v>
      </c>
      <c r="B11" s="139"/>
      <c r="C11" s="140"/>
      <c r="D11" s="141">
        <v>48359</v>
      </c>
      <c r="E11" s="142"/>
      <c r="F11" s="143">
        <v>69665</v>
      </c>
      <c r="G11" s="144"/>
      <c r="H11" s="145"/>
    </row>
    <row r="12" spans="1:8" x14ac:dyDescent="0.2">
      <c r="A12" s="146"/>
      <c r="B12" s="147"/>
      <c r="C12" s="154"/>
      <c r="D12" s="149">
        <v>24578</v>
      </c>
      <c r="E12" s="150"/>
      <c r="F12" s="151">
        <v>39225</v>
      </c>
      <c r="G12" s="152"/>
      <c r="H12" s="153"/>
    </row>
    <row r="13" spans="1:8" x14ac:dyDescent="0.2">
      <c r="A13" s="134"/>
      <c r="B13" s="139"/>
      <c r="C13" s="140"/>
      <c r="D13" s="141">
        <v>46401</v>
      </c>
      <c r="E13" s="142"/>
      <c r="F13" s="143">
        <v>64196</v>
      </c>
      <c r="G13" s="155"/>
      <c r="H13" s="145"/>
    </row>
    <row r="14" spans="1:8" x14ac:dyDescent="0.2">
      <c r="A14" s="146"/>
      <c r="B14" s="147"/>
      <c r="C14" s="148"/>
      <c r="D14" s="149">
        <v>32136</v>
      </c>
      <c r="E14" s="150"/>
      <c r="F14" s="151">
        <v>35492</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9.85</v>
      </c>
      <c r="C19" s="156">
        <f>ROUND(VALUE(SUBSTITUTE(実質収支比率等に係る経年分析!G$48,"▲","-")),2)</f>
        <v>18.72</v>
      </c>
      <c r="D19" s="156">
        <f>ROUND(VALUE(SUBSTITUTE(実質収支比率等に係る経年分析!H$48,"▲","-")),2)</f>
        <v>11.71</v>
      </c>
      <c r="E19" s="156">
        <f>ROUND(VALUE(SUBSTITUTE(実質収支比率等に係る経年分析!I$48,"▲","-")),2)</f>
        <v>10.96</v>
      </c>
      <c r="F19" s="156">
        <f>ROUND(VALUE(SUBSTITUTE(実質収支比率等に係る経年分析!J$48,"▲","-")),2)</f>
        <v>11.93</v>
      </c>
    </row>
    <row r="20" spans="1:11" x14ac:dyDescent="0.2">
      <c r="A20" s="156" t="s">
        <v>53</v>
      </c>
      <c r="B20" s="156">
        <f>ROUND(VALUE(SUBSTITUTE(実質収支比率等に係る経年分析!F$47,"▲","-")),2)</f>
        <v>40.340000000000003</v>
      </c>
      <c r="C20" s="156">
        <f>ROUND(VALUE(SUBSTITUTE(実質収支比率等に係る経年分析!G$47,"▲","-")),2)</f>
        <v>41.77</v>
      </c>
      <c r="D20" s="156">
        <f>ROUND(VALUE(SUBSTITUTE(実質収支比率等に係る経年分析!H$47,"▲","-")),2)</f>
        <v>50.37</v>
      </c>
      <c r="E20" s="156">
        <f>ROUND(VALUE(SUBSTITUTE(実質収支比率等に係る経年分析!I$47,"▲","-")),2)</f>
        <v>51.67</v>
      </c>
      <c r="F20" s="156">
        <f>ROUND(VALUE(SUBSTITUTE(実質収支比率等に係る経年分析!J$47,"▲","-")),2)</f>
        <v>50.95</v>
      </c>
    </row>
    <row r="21" spans="1:11" x14ac:dyDescent="0.2">
      <c r="A21" s="156" t="s">
        <v>54</v>
      </c>
      <c r="B21" s="156">
        <f>IF(ISNUMBER(VALUE(SUBSTITUTE(実質収支比率等に係る経年分析!F$49,"▲","-"))),ROUND(VALUE(SUBSTITUTE(実質収支比率等に係る経年分析!F$49,"▲","-")),2),NA())</f>
        <v>3.46</v>
      </c>
      <c r="C21" s="156">
        <f>IF(ISNUMBER(VALUE(SUBSTITUTE(実質収支比率等に係る経年分析!G$49,"▲","-"))),ROUND(VALUE(SUBSTITUTE(実質収支比率等に係る経年分析!G$49,"▲","-")),2),NA())</f>
        <v>12.4</v>
      </c>
      <c r="D21" s="156">
        <f>IF(ISNUMBER(VALUE(SUBSTITUTE(実質収支比率等に係る経年分析!H$49,"▲","-"))),ROUND(VALUE(SUBSTITUTE(実質収支比率等に係る経年分析!H$49,"▲","-")),2),NA())</f>
        <v>0.84</v>
      </c>
      <c r="E21" s="156">
        <f>IF(ISNUMBER(VALUE(SUBSTITUTE(実質収支比率等に係る経年分析!I$49,"▲","-"))),ROUND(VALUE(SUBSTITUTE(実質収支比率等に係る経年分析!I$49,"▲","-")),2),NA())</f>
        <v>1.87</v>
      </c>
      <c r="F21" s="156">
        <f>IF(ISNUMBER(VALUE(SUBSTITUTE(実質収支比率等に係る経年分析!J$49,"▲","-"))),ROUND(VALUE(SUBSTITUTE(実質収支比率等に係る経年分析!J$49,"▲","-")),2),NA())</f>
        <v>1.96</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0.09</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0.01</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0.27</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0.05</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str">
        <f>IF(連結実質赤字比率に係る赤字・黒字の構成分析!C$39="",NA(),連結実質赤字比率に係る赤字・黒字の構成分析!C$39)</f>
        <v>国済寺土地区画整理事業特別会計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0.33</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0.11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0.04</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0.02</v>
      </c>
    </row>
    <row r="32" spans="1:11" x14ac:dyDescent="0.2">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0.03</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0.08</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0.03</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0.15</v>
      </c>
    </row>
    <row r="33" spans="1:16" x14ac:dyDescent="0.2">
      <c r="A33" s="157" t="str">
        <f>IF(連結実質赤字比率に係る赤字・黒字の構成分析!C$37="",NA(),連結実質赤字比率に係る赤字・黒字の構成分析!C$37)</f>
        <v>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1.31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2.4300000000000002</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1.44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1.0900000000000001</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1.29</v>
      </c>
    </row>
    <row r="34" spans="1:16" x14ac:dyDescent="0.2">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5.32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4.41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4.12</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3.85</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3.44</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6.8</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6.52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3.63</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3.86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3.92</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10.39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19.52</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12.36</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11.42</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12.11</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4117</v>
      </c>
      <c r="E42" s="158"/>
      <c r="F42" s="158"/>
      <c r="G42" s="158">
        <f>'実質公債費比率（分子）の構造'!L$52</f>
        <v>4286</v>
      </c>
      <c r="H42" s="158"/>
      <c r="I42" s="158"/>
      <c r="J42" s="158">
        <f>'実質公債費比率（分子）の構造'!M$52</f>
        <v>4370</v>
      </c>
      <c r="K42" s="158"/>
      <c r="L42" s="158"/>
      <c r="M42" s="158">
        <f>'実質公債費比率（分子）の構造'!N$52</f>
        <v>4406</v>
      </c>
      <c r="N42" s="158"/>
      <c r="O42" s="158"/>
      <c r="P42" s="158">
        <f>'実質公債費比率（分子）の構造'!O$52</f>
        <v>4411</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700</v>
      </c>
      <c r="C46" s="158"/>
      <c r="D46" s="158"/>
      <c r="E46" s="158">
        <f>'実質公債費比率（分子）の構造'!L$48</f>
        <v>558</v>
      </c>
      <c r="F46" s="158"/>
      <c r="G46" s="158"/>
      <c r="H46" s="158">
        <f>'実質公債費比率（分子）の構造'!M$48</f>
        <v>514</v>
      </c>
      <c r="I46" s="158"/>
      <c r="J46" s="158"/>
      <c r="K46" s="158">
        <f>'実質公債費比率（分子）の構造'!N$48</f>
        <v>545</v>
      </c>
      <c r="L46" s="158"/>
      <c r="M46" s="158"/>
      <c r="N46" s="158">
        <f>'実質公債費比率（分子）の構造'!O$48</f>
        <v>568</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2941</v>
      </c>
      <c r="C49" s="158"/>
      <c r="D49" s="158"/>
      <c r="E49" s="158">
        <f>'実質公債費比率（分子）の構造'!L$45</f>
        <v>3094</v>
      </c>
      <c r="F49" s="158"/>
      <c r="G49" s="158"/>
      <c r="H49" s="158">
        <f>'実質公債費比率（分子）の構造'!M$45</f>
        <v>3322</v>
      </c>
      <c r="I49" s="158"/>
      <c r="J49" s="158"/>
      <c r="K49" s="158">
        <f>'実質公債費比率（分子）の構造'!N$45</f>
        <v>3436</v>
      </c>
      <c r="L49" s="158"/>
      <c r="M49" s="158"/>
      <c r="N49" s="158">
        <f>'実質公債費比率（分子）の構造'!O$45</f>
        <v>3488</v>
      </c>
      <c r="O49" s="158"/>
      <c r="P49" s="158"/>
    </row>
    <row r="50" spans="1:16" x14ac:dyDescent="0.2">
      <c r="A50" s="158" t="s">
        <v>67</v>
      </c>
      <c r="B50" s="158" t="e">
        <f>NA()</f>
        <v>#N/A</v>
      </c>
      <c r="C50" s="158">
        <f>IF(ISNUMBER('実質公債費比率（分子）の構造'!K$53),'実質公債費比率（分子）の構造'!K$53,NA())</f>
        <v>-476</v>
      </c>
      <c r="D50" s="158" t="e">
        <f>NA()</f>
        <v>#N/A</v>
      </c>
      <c r="E50" s="158" t="e">
        <f>NA()</f>
        <v>#N/A</v>
      </c>
      <c r="F50" s="158">
        <f>IF(ISNUMBER('実質公債費比率（分子）の構造'!L$53),'実質公債費比率（分子）の構造'!L$53,NA())</f>
        <v>-634</v>
      </c>
      <c r="G50" s="158" t="e">
        <f>NA()</f>
        <v>#N/A</v>
      </c>
      <c r="H50" s="158" t="e">
        <f>NA()</f>
        <v>#N/A</v>
      </c>
      <c r="I50" s="158">
        <f>IF(ISNUMBER('実質公債費比率（分子）の構造'!M$53),'実質公債費比率（分子）の構造'!M$53,NA())</f>
        <v>-534</v>
      </c>
      <c r="J50" s="158" t="e">
        <f>NA()</f>
        <v>#N/A</v>
      </c>
      <c r="K50" s="158" t="e">
        <f>NA()</f>
        <v>#N/A</v>
      </c>
      <c r="L50" s="158">
        <f>IF(ISNUMBER('実質公債費比率（分子）の構造'!N$53),'実質公債費比率（分子）の構造'!N$53,NA())</f>
        <v>-425</v>
      </c>
      <c r="M50" s="158" t="e">
        <f>NA()</f>
        <v>#N/A</v>
      </c>
      <c r="N50" s="158" t="e">
        <f>NA()</f>
        <v>#N/A</v>
      </c>
      <c r="O50" s="158">
        <f>IF(ISNUMBER('実質公債費比率（分子）の構造'!O$53),'実質公債費比率（分子）の構造'!O$53,NA())</f>
        <v>-355</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56383</v>
      </c>
      <c r="E56" s="157"/>
      <c r="F56" s="157"/>
      <c r="G56" s="157">
        <f>'将来負担比率（分子）の構造'!J$52</f>
        <v>56948</v>
      </c>
      <c r="H56" s="157"/>
      <c r="I56" s="157"/>
      <c r="J56" s="157">
        <f>'将来負担比率（分子）の構造'!K$52</f>
        <v>55431</v>
      </c>
      <c r="K56" s="157"/>
      <c r="L56" s="157"/>
      <c r="M56" s="157">
        <f>'将来負担比率（分子）の構造'!L$52</f>
        <v>52704</v>
      </c>
      <c r="N56" s="157"/>
      <c r="O56" s="157"/>
      <c r="P56" s="157">
        <f>'将来負担比率（分子）の構造'!M$52</f>
        <v>50114</v>
      </c>
    </row>
    <row r="57" spans="1:16" x14ac:dyDescent="0.2">
      <c r="A57" s="157" t="s">
        <v>42</v>
      </c>
      <c r="B57" s="157"/>
      <c r="C57" s="157"/>
      <c r="D57" s="157">
        <f>'将来負担比率（分子）の構造'!I$51</f>
        <v>4289</v>
      </c>
      <c r="E57" s="157"/>
      <c r="F57" s="157"/>
      <c r="G57" s="157">
        <f>'将来負担比率（分子）の構造'!J$51</f>
        <v>4052</v>
      </c>
      <c r="H57" s="157"/>
      <c r="I57" s="157"/>
      <c r="J57" s="157">
        <f>'将来負担比率（分子）の構造'!K$51</f>
        <v>4349</v>
      </c>
      <c r="K57" s="157"/>
      <c r="L57" s="157"/>
      <c r="M57" s="157">
        <f>'将来負担比率（分子）の構造'!L$51</f>
        <v>4822</v>
      </c>
      <c r="N57" s="157"/>
      <c r="O57" s="157"/>
      <c r="P57" s="157">
        <f>'将来負担比率（分子）の構造'!M$51</f>
        <v>5438</v>
      </c>
    </row>
    <row r="58" spans="1:16" x14ac:dyDescent="0.2">
      <c r="A58" s="157" t="s">
        <v>41</v>
      </c>
      <c r="B58" s="157"/>
      <c r="C58" s="157"/>
      <c r="D58" s="157">
        <f>'将来負担比率（分子）の構造'!I$50</f>
        <v>22376</v>
      </c>
      <c r="E58" s="157"/>
      <c r="F58" s="157"/>
      <c r="G58" s="157">
        <f>'将来負担比率（分子）の構造'!J$50</f>
        <v>23290</v>
      </c>
      <c r="H58" s="157"/>
      <c r="I58" s="157"/>
      <c r="J58" s="157">
        <f>'将来負担比率（分子）の構造'!K$50</f>
        <v>27359</v>
      </c>
      <c r="K58" s="157"/>
      <c r="L58" s="157"/>
      <c r="M58" s="157">
        <f>'将来負担比率（分子）の構造'!L$50</f>
        <v>29348</v>
      </c>
      <c r="N58" s="157"/>
      <c r="O58" s="157"/>
      <c r="P58" s="157">
        <f>'将来負担比率（分子）の構造'!M$50</f>
        <v>30383</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f>'将来負担比率（分子）の構造'!I$46</f>
        <v>1</v>
      </c>
      <c r="C61" s="157"/>
      <c r="D61" s="157"/>
      <c r="E61" s="157">
        <f>'将来負担比率（分子）の構造'!J$46</f>
        <v>0</v>
      </c>
      <c r="F61" s="157"/>
      <c r="G61" s="157"/>
      <c r="H61" s="157" t="str">
        <f>'将来負担比率（分子）の構造'!K$46</f>
        <v>-</v>
      </c>
      <c r="I61" s="157"/>
      <c r="J61" s="157"/>
      <c r="K61" s="157">
        <f>'将来負担比率（分子）の構造'!L$46</f>
        <v>5</v>
      </c>
      <c r="L61" s="157"/>
      <c r="M61" s="157"/>
      <c r="N61" s="157">
        <f>'将来負担比率（分子）の構造'!M$46</f>
        <v>0</v>
      </c>
      <c r="O61" s="157"/>
      <c r="P61" s="157"/>
    </row>
    <row r="62" spans="1:16" x14ac:dyDescent="0.2">
      <c r="A62" s="157" t="s">
        <v>35</v>
      </c>
      <c r="B62" s="157">
        <f>'将来負担比率（分子）の構造'!I$45</f>
        <v>11949</v>
      </c>
      <c r="C62" s="157"/>
      <c r="D62" s="157"/>
      <c r="E62" s="157">
        <f>'将来負担比率（分子）の構造'!J$45</f>
        <v>11628</v>
      </c>
      <c r="F62" s="157"/>
      <c r="G62" s="157"/>
      <c r="H62" s="157">
        <f>'将来負担比率（分子）の構造'!K$45</f>
        <v>11690</v>
      </c>
      <c r="I62" s="157"/>
      <c r="J62" s="157"/>
      <c r="K62" s="157">
        <f>'将来負担比率（分子）の構造'!L$45</f>
        <v>11666</v>
      </c>
      <c r="L62" s="157"/>
      <c r="M62" s="157"/>
      <c r="N62" s="157">
        <f>'将来負担比率（分子）の構造'!M$45</f>
        <v>11792</v>
      </c>
      <c r="O62" s="157"/>
      <c r="P62" s="157"/>
    </row>
    <row r="63" spans="1:16" x14ac:dyDescent="0.2">
      <c r="A63" s="157" t="s">
        <v>34</v>
      </c>
      <c r="B63" s="157">
        <f>'将来負担比率（分子）の構造'!I$44</f>
        <v>375</v>
      </c>
      <c r="C63" s="157"/>
      <c r="D63" s="157"/>
      <c r="E63" s="157">
        <f>'将来負担比率（分子）の構造'!J$44</f>
        <v>323</v>
      </c>
      <c r="F63" s="157"/>
      <c r="G63" s="157"/>
      <c r="H63" s="157">
        <f>'将来負担比率（分子）の構造'!K$44</f>
        <v>272</v>
      </c>
      <c r="I63" s="157"/>
      <c r="J63" s="157"/>
      <c r="K63" s="157">
        <f>'将来負担比率（分子）の構造'!L$44</f>
        <v>220</v>
      </c>
      <c r="L63" s="157"/>
      <c r="M63" s="157"/>
      <c r="N63" s="157">
        <f>'将来負担比率（分子）の構造'!M$44</f>
        <v>168</v>
      </c>
      <c r="O63" s="157"/>
      <c r="P63" s="157"/>
    </row>
    <row r="64" spans="1:16" x14ac:dyDescent="0.2">
      <c r="A64" s="157" t="s">
        <v>33</v>
      </c>
      <c r="B64" s="157">
        <f>'将来負担比率（分子）の構造'!I$43</f>
        <v>9070</v>
      </c>
      <c r="C64" s="157"/>
      <c r="D64" s="157"/>
      <c r="E64" s="157">
        <f>'将来負担比率（分子）の構造'!J$43</f>
        <v>8328</v>
      </c>
      <c r="F64" s="157"/>
      <c r="G64" s="157"/>
      <c r="H64" s="157">
        <f>'将来負担比率（分子）の構造'!K$43</f>
        <v>6831</v>
      </c>
      <c r="I64" s="157"/>
      <c r="J64" s="157"/>
      <c r="K64" s="157">
        <f>'将来負担比率（分子）の構造'!L$43</f>
        <v>5944</v>
      </c>
      <c r="L64" s="157"/>
      <c r="M64" s="157"/>
      <c r="N64" s="157">
        <f>'将来負担比率（分子）の構造'!M$43</f>
        <v>5346</v>
      </c>
      <c r="O64" s="157"/>
      <c r="P64" s="157"/>
    </row>
    <row r="65" spans="1:16" x14ac:dyDescent="0.2">
      <c r="A65" s="157" t="s">
        <v>32</v>
      </c>
      <c r="B65" s="157">
        <f>'将来負担比率（分子）の構造'!I$42</f>
        <v>1473</v>
      </c>
      <c r="C65" s="157"/>
      <c r="D65" s="157"/>
      <c r="E65" s="157">
        <f>'将来負担比率（分子）の構造'!J$42</f>
        <v>1462</v>
      </c>
      <c r="F65" s="157"/>
      <c r="G65" s="157"/>
      <c r="H65" s="157">
        <f>'将来負担比率（分子）の構造'!K$42</f>
        <v>1453</v>
      </c>
      <c r="I65" s="157"/>
      <c r="J65" s="157"/>
      <c r="K65" s="157">
        <f>'将来負担比率（分子）の構造'!L$42</f>
        <v>1450</v>
      </c>
      <c r="L65" s="157"/>
      <c r="M65" s="157"/>
      <c r="N65" s="157">
        <f>'将来負担比率（分子）の構造'!M$42</f>
        <v>1449</v>
      </c>
      <c r="O65" s="157"/>
      <c r="P65" s="157"/>
    </row>
    <row r="66" spans="1:16" x14ac:dyDescent="0.2">
      <c r="A66" s="157" t="s">
        <v>31</v>
      </c>
      <c r="B66" s="157">
        <f>'将来負担比率（分子）の構造'!I$41</f>
        <v>46946</v>
      </c>
      <c r="C66" s="157"/>
      <c r="D66" s="157"/>
      <c r="E66" s="157">
        <f>'将来負担比率（分子）の構造'!J$41</f>
        <v>47583</v>
      </c>
      <c r="F66" s="157"/>
      <c r="G66" s="157"/>
      <c r="H66" s="157">
        <f>'将来負担比率（分子）の構造'!K$41</f>
        <v>46511</v>
      </c>
      <c r="I66" s="157"/>
      <c r="J66" s="157"/>
      <c r="K66" s="157">
        <f>'将来負担比率（分子）の構造'!L$41</f>
        <v>46034</v>
      </c>
      <c r="L66" s="157"/>
      <c r="M66" s="157"/>
      <c r="N66" s="157">
        <f>'将来負担比率（分子）の構造'!M$41</f>
        <v>44990</v>
      </c>
      <c r="O66" s="157"/>
      <c r="P66" s="157"/>
    </row>
    <row r="67" spans="1:16" x14ac:dyDescent="0.2">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15864</v>
      </c>
      <c r="C72" s="161">
        <f>基金残高に係る経年分析!G55</f>
        <v>16627</v>
      </c>
      <c r="D72" s="161">
        <f>基金残高に係る経年分析!H55</f>
        <v>16829</v>
      </c>
    </row>
    <row r="73" spans="1:16" x14ac:dyDescent="0.2">
      <c r="A73" s="160" t="s">
        <v>74</v>
      </c>
      <c r="B73" s="161">
        <f>基金残高に係る経年分析!F56</f>
        <v>1689</v>
      </c>
      <c r="C73" s="161">
        <f>基金残高に係る経年分析!G56</f>
        <v>1693</v>
      </c>
      <c r="D73" s="161">
        <f>基金残高に係る経年分析!H56</f>
        <v>1694</v>
      </c>
    </row>
    <row r="74" spans="1:16" x14ac:dyDescent="0.2">
      <c r="A74" s="160" t="s">
        <v>75</v>
      </c>
      <c r="B74" s="161">
        <f>基金残高に係る経年分析!F57</f>
        <v>10096</v>
      </c>
      <c r="C74" s="161">
        <f>基金残高に係る経年分析!G57</f>
        <v>11201</v>
      </c>
      <c r="D74" s="161">
        <f>基金残高に係る経年分析!H57</f>
        <v>12049</v>
      </c>
    </row>
  </sheetData>
  <sheetProtection algorithmName="SHA-512" hashValue="OYm1+rL9TiJKxBexRDaSlUA6WubdSnGo1jx04kEAI2wele4DHWKPtkCFAK6koRD1fy5145PJLLjnbSz8k6PFXQ==" saltValue="FVwh9aYwjZv/8QjeQQMgUg=="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19639456</v>
      </c>
      <c r="S5" s="600"/>
      <c r="T5" s="600"/>
      <c r="U5" s="600"/>
      <c r="V5" s="600"/>
      <c r="W5" s="600"/>
      <c r="X5" s="600"/>
      <c r="Y5" s="601"/>
      <c r="Z5" s="602">
        <v>29.3</v>
      </c>
      <c r="AA5" s="602"/>
      <c r="AB5" s="602"/>
      <c r="AC5" s="602"/>
      <c r="AD5" s="603">
        <v>19090982</v>
      </c>
      <c r="AE5" s="603"/>
      <c r="AF5" s="603"/>
      <c r="AG5" s="603"/>
      <c r="AH5" s="603"/>
      <c r="AI5" s="603"/>
      <c r="AJ5" s="603"/>
      <c r="AK5" s="603"/>
      <c r="AL5" s="604">
        <v>57</v>
      </c>
      <c r="AM5" s="605"/>
      <c r="AN5" s="605"/>
      <c r="AO5" s="606"/>
      <c r="AP5" s="596" t="s">
        <v>216</v>
      </c>
      <c r="AQ5" s="597"/>
      <c r="AR5" s="597"/>
      <c r="AS5" s="597"/>
      <c r="AT5" s="597"/>
      <c r="AU5" s="597"/>
      <c r="AV5" s="597"/>
      <c r="AW5" s="597"/>
      <c r="AX5" s="597"/>
      <c r="AY5" s="597"/>
      <c r="AZ5" s="597"/>
      <c r="BA5" s="597"/>
      <c r="BB5" s="597"/>
      <c r="BC5" s="597"/>
      <c r="BD5" s="597"/>
      <c r="BE5" s="597"/>
      <c r="BF5" s="598"/>
      <c r="BG5" s="610">
        <v>19086077</v>
      </c>
      <c r="BH5" s="611"/>
      <c r="BI5" s="611"/>
      <c r="BJ5" s="611"/>
      <c r="BK5" s="611"/>
      <c r="BL5" s="611"/>
      <c r="BM5" s="611"/>
      <c r="BN5" s="612"/>
      <c r="BO5" s="613">
        <v>97.2</v>
      </c>
      <c r="BP5" s="613"/>
      <c r="BQ5" s="613"/>
      <c r="BR5" s="613"/>
      <c r="BS5" s="614">
        <v>200177</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654636</v>
      </c>
      <c r="S6" s="611"/>
      <c r="T6" s="611"/>
      <c r="U6" s="611"/>
      <c r="V6" s="611"/>
      <c r="W6" s="611"/>
      <c r="X6" s="611"/>
      <c r="Y6" s="612"/>
      <c r="Z6" s="613">
        <v>1</v>
      </c>
      <c r="AA6" s="613"/>
      <c r="AB6" s="613"/>
      <c r="AC6" s="613"/>
      <c r="AD6" s="614">
        <v>654636</v>
      </c>
      <c r="AE6" s="614"/>
      <c r="AF6" s="614"/>
      <c r="AG6" s="614"/>
      <c r="AH6" s="614"/>
      <c r="AI6" s="614"/>
      <c r="AJ6" s="614"/>
      <c r="AK6" s="614"/>
      <c r="AL6" s="615">
        <v>2</v>
      </c>
      <c r="AM6" s="616"/>
      <c r="AN6" s="616"/>
      <c r="AO6" s="617"/>
      <c r="AP6" s="607" t="s">
        <v>221</v>
      </c>
      <c r="AQ6" s="608"/>
      <c r="AR6" s="608"/>
      <c r="AS6" s="608"/>
      <c r="AT6" s="608"/>
      <c r="AU6" s="608"/>
      <c r="AV6" s="608"/>
      <c r="AW6" s="608"/>
      <c r="AX6" s="608"/>
      <c r="AY6" s="608"/>
      <c r="AZ6" s="608"/>
      <c r="BA6" s="608"/>
      <c r="BB6" s="608"/>
      <c r="BC6" s="608"/>
      <c r="BD6" s="608"/>
      <c r="BE6" s="608"/>
      <c r="BF6" s="609"/>
      <c r="BG6" s="610">
        <v>19086077</v>
      </c>
      <c r="BH6" s="611"/>
      <c r="BI6" s="611"/>
      <c r="BJ6" s="611"/>
      <c r="BK6" s="611"/>
      <c r="BL6" s="611"/>
      <c r="BM6" s="611"/>
      <c r="BN6" s="612"/>
      <c r="BO6" s="613">
        <v>97.2</v>
      </c>
      <c r="BP6" s="613"/>
      <c r="BQ6" s="613"/>
      <c r="BR6" s="613"/>
      <c r="BS6" s="614">
        <v>200177</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286103</v>
      </c>
      <c r="CS6" s="611"/>
      <c r="CT6" s="611"/>
      <c r="CU6" s="611"/>
      <c r="CV6" s="611"/>
      <c r="CW6" s="611"/>
      <c r="CX6" s="611"/>
      <c r="CY6" s="612"/>
      <c r="CZ6" s="604">
        <v>0.5</v>
      </c>
      <c r="DA6" s="605"/>
      <c r="DB6" s="605"/>
      <c r="DC6" s="621"/>
      <c r="DD6" s="619" t="s">
        <v>122</v>
      </c>
      <c r="DE6" s="611"/>
      <c r="DF6" s="611"/>
      <c r="DG6" s="611"/>
      <c r="DH6" s="611"/>
      <c r="DI6" s="611"/>
      <c r="DJ6" s="611"/>
      <c r="DK6" s="611"/>
      <c r="DL6" s="611"/>
      <c r="DM6" s="611"/>
      <c r="DN6" s="611"/>
      <c r="DO6" s="611"/>
      <c r="DP6" s="612"/>
      <c r="DQ6" s="619">
        <v>286103</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8632</v>
      </c>
      <c r="S7" s="611"/>
      <c r="T7" s="611"/>
      <c r="U7" s="611"/>
      <c r="V7" s="611"/>
      <c r="W7" s="611"/>
      <c r="X7" s="611"/>
      <c r="Y7" s="612"/>
      <c r="Z7" s="613">
        <v>0</v>
      </c>
      <c r="AA7" s="613"/>
      <c r="AB7" s="613"/>
      <c r="AC7" s="613"/>
      <c r="AD7" s="614">
        <v>8632</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8534308</v>
      </c>
      <c r="BH7" s="611"/>
      <c r="BI7" s="611"/>
      <c r="BJ7" s="611"/>
      <c r="BK7" s="611"/>
      <c r="BL7" s="611"/>
      <c r="BM7" s="611"/>
      <c r="BN7" s="612"/>
      <c r="BO7" s="613">
        <v>43.5</v>
      </c>
      <c r="BP7" s="613"/>
      <c r="BQ7" s="613"/>
      <c r="BR7" s="613"/>
      <c r="BS7" s="614">
        <v>200177</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7593137</v>
      </c>
      <c r="CS7" s="611"/>
      <c r="CT7" s="611"/>
      <c r="CU7" s="611"/>
      <c r="CV7" s="611"/>
      <c r="CW7" s="611"/>
      <c r="CX7" s="611"/>
      <c r="CY7" s="612"/>
      <c r="CZ7" s="613">
        <v>12.2</v>
      </c>
      <c r="DA7" s="613"/>
      <c r="DB7" s="613"/>
      <c r="DC7" s="613"/>
      <c r="DD7" s="619">
        <v>37095</v>
      </c>
      <c r="DE7" s="611"/>
      <c r="DF7" s="611"/>
      <c r="DG7" s="611"/>
      <c r="DH7" s="611"/>
      <c r="DI7" s="611"/>
      <c r="DJ7" s="611"/>
      <c r="DK7" s="611"/>
      <c r="DL7" s="611"/>
      <c r="DM7" s="611"/>
      <c r="DN7" s="611"/>
      <c r="DO7" s="611"/>
      <c r="DP7" s="612"/>
      <c r="DQ7" s="619">
        <v>6070917</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164437</v>
      </c>
      <c r="S8" s="611"/>
      <c r="T8" s="611"/>
      <c r="U8" s="611"/>
      <c r="V8" s="611"/>
      <c r="W8" s="611"/>
      <c r="X8" s="611"/>
      <c r="Y8" s="612"/>
      <c r="Z8" s="613">
        <v>0.2</v>
      </c>
      <c r="AA8" s="613"/>
      <c r="AB8" s="613"/>
      <c r="AC8" s="613"/>
      <c r="AD8" s="614">
        <v>164437</v>
      </c>
      <c r="AE8" s="614"/>
      <c r="AF8" s="614"/>
      <c r="AG8" s="614"/>
      <c r="AH8" s="614"/>
      <c r="AI8" s="614"/>
      <c r="AJ8" s="614"/>
      <c r="AK8" s="614"/>
      <c r="AL8" s="615">
        <v>0.5</v>
      </c>
      <c r="AM8" s="616"/>
      <c r="AN8" s="616"/>
      <c r="AO8" s="617"/>
      <c r="AP8" s="607" t="s">
        <v>227</v>
      </c>
      <c r="AQ8" s="608"/>
      <c r="AR8" s="608"/>
      <c r="AS8" s="608"/>
      <c r="AT8" s="608"/>
      <c r="AU8" s="608"/>
      <c r="AV8" s="608"/>
      <c r="AW8" s="608"/>
      <c r="AX8" s="608"/>
      <c r="AY8" s="608"/>
      <c r="AZ8" s="608"/>
      <c r="BA8" s="608"/>
      <c r="BB8" s="608"/>
      <c r="BC8" s="608"/>
      <c r="BD8" s="608"/>
      <c r="BE8" s="608"/>
      <c r="BF8" s="609"/>
      <c r="BG8" s="610">
        <v>226581</v>
      </c>
      <c r="BH8" s="611"/>
      <c r="BI8" s="611"/>
      <c r="BJ8" s="611"/>
      <c r="BK8" s="611"/>
      <c r="BL8" s="611"/>
      <c r="BM8" s="611"/>
      <c r="BN8" s="612"/>
      <c r="BO8" s="613">
        <v>1.2</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27506091</v>
      </c>
      <c r="CS8" s="611"/>
      <c r="CT8" s="611"/>
      <c r="CU8" s="611"/>
      <c r="CV8" s="611"/>
      <c r="CW8" s="611"/>
      <c r="CX8" s="611"/>
      <c r="CY8" s="612"/>
      <c r="CZ8" s="613">
        <v>44</v>
      </c>
      <c r="DA8" s="613"/>
      <c r="DB8" s="613"/>
      <c r="DC8" s="613"/>
      <c r="DD8" s="619">
        <v>627867</v>
      </c>
      <c r="DE8" s="611"/>
      <c r="DF8" s="611"/>
      <c r="DG8" s="611"/>
      <c r="DH8" s="611"/>
      <c r="DI8" s="611"/>
      <c r="DJ8" s="611"/>
      <c r="DK8" s="611"/>
      <c r="DL8" s="611"/>
      <c r="DM8" s="611"/>
      <c r="DN8" s="611"/>
      <c r="DO8" s="611"/>
      <c r="DP8" s="612"/>
      <c r="DQ8" s="619">
        <v>13642155</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236186</v>
      </c>
      <c r="S9" s="611"/>
      <c r="T9" s="611"/>
      <c r="U9" s="611"/>
      <c r="V9" s="611"/>
      <c r="W9" s="611"/>
      <c r="X9" s="611"/>
      <c r="Y9" s="612"/>
      <c r="Z9" s="613">
        <v>0.4</v>
      </c>
      <c r="AA9" s="613"/>
      <c r="AB9" s="613"/>
      <c r="AC9" s="613"/>
      <c r="AD9" s="614">
        <v>236186</v>
      </c>
      <c r="AE9" s="614"/>
      <c r="AF9" s="614"/>
      <c r="AG9" s="614"/>
      <c r="AH9" s="614"/>
      <c r="AI9" s="614"/>
      <c r="AJ9" s="614"/>
      <c r="AK9" s="614"/>
      <c r="AL9" s="615">
        <v>0.7</v>
      </c>
      <c r="AM9" s="616"/>
      <c r="AN9" s="616"/>
      <c r="AO9" s="617"/>
      <c r="AP9" s="607" t="s">
        <v>230</v>
      </c>
      <c r="AQ9" s="608"/>
      <c r="AR9" s="608"/>
      <c r="AS9" s="608"/>
      <c r="AT9" s="608"/>
      <c r="AU9" s="608"/>
      <c r="AV9" s="608"/>
      <c r="AW9" s="608"/>
      <c r="AX9" s="608"/>
      <c r="AY9" s="608"/>
      <c r="AZ9" s="608"/>
      <c r="BA9" s="608"/>
      <c r="BB9" s="608"/>
      <c r="BC9" s="608"/>
      <c r="BD9" s="608"/>
      <c r="BE9" s="608"/>
      <c r="BF9" s="609"/>
      <c r="BG9" s="610">
        <v>6951812</v>
      </c>
      <c r="BH9" s="611"/>
      <c r="BI9" s="611"/>
      <c r="BJ9" s="611"/>
      <c r="BK9" s="611"/>
      <c r="BL9" s="611"/>
      <c r="BM9" s="611"/>
      <c r="BN9" s="612"/>
      <c r="BO9" s="613">
        <v>35.4</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3742448</v>
      </c>
      <c r="CS9" s="611"/>
      <c r="CT9" s="611"/>
      <c r="CU9" s="611"/>
      <c r="CV9" s="611"/>
      <c r="CW9" s="611"/>
      <c r="CX9" s="611"/>
      <c r="CY9" s="612"/>
      <c r="CZ9" s="613">
        <v>6</v>
      </c>
      <c r="DA9" s="613"/>
      <c r="DB9" s="613"/>
      <c r="DC9" s="613"/>
      <c r="DD9" s="619">
        <v>160075</v>
      </c>
      <c r="DE9" s="611"/>
      <c r="DF9" s="611"/>
      <c r="DG9" s="611"/>
      <c r="DH9" s="611"/>
      <c r="DI9" s="611"/>
      <c r="DJ9" s="611"/>
      <c r="DK9" s="611"/>
      <c r="DL9" s="611"/>
      <c r="DM9" s="611"/>
      <c r="DN9" s="611"/>
      <c r="DO9" s="611"/>
      <c r="DP9" s="612"/>
      <c r="DQ9" s="619">
        <v>3202870</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409371</v>
      </c>
      <c r="BH10" s="611"/>
      <c r="BI10" s="611"/>
      <c r="BJ10" s="611"/>
      <c r="BK10" s="611"/>
      <c r="BL10" s="611"/>
      <c r="BM10" s="611"/>
      <c r="BN10" s="612"/>
      <c r="BO10" s="613">
        <v>2.1</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54876</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14876</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3511670</v>
      </c>
      <c r="S11" s="611"/>
      <c r="T11" s="611"/>
      <c r="U11" s="611"/>
      <c r="V11" s="611"/>
      <c r="W11" s="611"/>
      <c r="X11" s="611"/>
      <c r="Y11" s="612"/>
      <c r="Z11" s="615">
        <v>5.2</v>
      </c>
      <c r="AA11" s="616"/>
      <c r="AB11" s="616"/>
      <c r="AC11" s="622"/>
      <c r="AD11" s="619">
        <v>3511670</v>
      </c>
      <c r="AE11" s="611"/>
      <c r="AF11" s="611"/>
      <c r="AG11" s="611"/>
      <c r="AH11" s="611"/>
      <c r="AI11" s="611"/>
      <c r="AJ11" s="611"/>
      <c r="AK11" s="612"/>
      <c r="AL11" s="615">
        <v>10.5</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946544</v>
      </c>
      <c r="BH11" s="611"/>
      <c r="BI11" s="611"/>
      <c r="BJ11" s="611"/>
      <c r="BK11" s="611"/>
      <c r="BL11" s="611"/>
      <c r="BM11" s="611"/>
      <c r="BN11" s="612"/>
      <c r="BO11" s="613">
        <v>4.8</v>
      </c>
      <c r="BP11" s="613"/>
      <c r="BQ11" s="613"/>
      <c r="BR11" s="613"/>
      <c r="BS11" s="614">
        <v>200177</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1175196</v>
      </c>
      <c r="CS11" s="611"/>
      <c r="CT11" s="611"/>
      <c r="CU11" s="611"/>
      <c r="CV11" s="611"/>
      <c r="CW11" s="611"/>
      <c r="CX11" s="611"/>
      <c r="CY11" s="612"/>
      <c r="CZ11" s="613">
        <v>1.9</v>
      </c>
      <c r="DA11" s="613"/>
      <c r="DB11" s="613"/>
      <c r="DC11" s="613"/>
      <c r="DD11" s="619">
        <v>103305</v>
      </c>
      <c r="DE11" s="611"/>
      <c r="DF11" s="611"/>
      <c r="DG11" s="611"/>
      <c r="DH11" s="611"/>
      <c r="DI11" s="611"/>
      <c r="DJ11" s="611"/>
      <c r="DK11" s="611"/>
      <c r="DL11" s="611"/>
      <c r="DM11" s="611"/>
      <c r="DN11" s="611"/>
      <c r="DO11" s="611"/>
      <c r="DP11" s="612"/>
      <c r="DQ11" s="619">
        <v>988390</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47414</v>
      </c>
      <c r="S12" s="611"/>
      <c r="T12" s="611"/>
      <c r="U12" s="611"/>
      <c r="V12" s="611"/>
      <c r="W12" s="611"/>
      <c r="X12" s="611"/>
      <c r="Y12" s="612"/>
      <c r="Z12" s="613">
        <v>0.1</v>
      </c>
      <c r="AA12" s="613"/>
      <c r="AB12" s="613"/>
      <c r="AC12" s="613"/>
      <c r="AD12" s="614">
        <v>47414</v>
      </c>
      <c r="AE12" s="614"/>
      <c r="AF12" s="614"/>
      <c r="AG12" s="614"/>
      <c r="AH12" s="614"/>
      <c r="AI12" s="614"/>
      <c r="AJ12" s="614"/>
      <c r="AK12" s="614"/>
      <c r="AL12" s="615">
        <v>0.1</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8987090</v>
      </c>
      <c r="BH12" s="611"/>
      <c r="BI12" s="611"/>
      <c r="BJ12" s="611"/>
      <c r="BK12" s="611"/>
      <c r="BL12" s="611"/>
      <c r="BM12" s="611"/>
      <c r="BN12" s="612"/>
      <c r="BO12" s="613">
        <v>45.8</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3398117</v>
      </c>
      <c r="CS12" s="611"/>
      <c r="CT12" s="611"/>
      <c r="CU12" s="611"/>
      <c r="CV12" s="611"/>
      <c r="CW12" s="611"/>
      <c r="CX12" s="611"/>
      <c r="CY12" s="612"/>
      <c r="CZ12" s="613">
        <v>5.4</v>
      </c>
      <c r="DA12" s="613"/>
      <c r="DB12" s="613"/>
      <c r="DC12" s="613"/>
      <c r="DD12" s="619">
        <v>23639</v>
      </c>
      <c r="DE12" s="611"/>
      <c r="DF12" s="611"/>
      <c r="DG12" s="611"/>
      <c r="DH12" s="611"/>
      <c r="DI12" s="611"/>
      <c r="DJ12" s="611"/>
      <c r="DK12" s="611"/>
      <c r="DL12" s="611"/>
      <c r="DM12" s="611"/>
      <c r="DN12" s="611"/>
      <c r="DO12" s="611"/>
      <c r="DP12" s="612"/>
      <c r="DQ12" s="619">
        <v>796540</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8970195</v>
      </c>
      <c r="BH13" s="611"/>
      <c r="BI13" s="611"/>
      <c r="BJ13" s="611"/>
      <c r="BK13" s="611"/>
      <c r="BL13" s="611"/>
      <c r="BM13" s="611"/>
      <c r="BN13" s="612"/>
      <c r="BO13" s="613">
        <v>45.7</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6270518</v>
      </c>
      <c r="CS13" s="611"/>
      <c r="CT13" s="611"/>
      <c r="CU13" s="611"/>
      <c r="CV13" s="611"/>
      <c r="CW13" s="611"/>
      <c r="CX13" s="611"/>
      <c r="CY13" s="612"/>
      <c r="CZ13" s="613">
        <v>10</v>
      </c>
      <c r="DA13" s="613"/>
      <c r="DB13" s="613"/>
      <c r="DC13" s="613"/>
      <c r="DD13" s="619">
        <v>3977330</v>
      </c>
      <c r="DE13" s="611"/>
      <c r="DF13" s="611"/>
      <c r="DG13" s="611"/>
      <c r="DH13" s="611"/>
      <c r="DI13" s="611"/>
      <c r="DJ13" s="611"/>
      <c r="DK13" s="611"/>
      <c r="DL13" s="611"/>
      <c r="DM13" s="611"/>
      <c r="DN13" s="611"/>
      <c r="DO13" s="611"/>
      <c r="DP13" s="612"/>
      <c r="DQ13" s="619">
        <v>3651812</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523258</v>
      </c>
      <c r="BH14" s="611"/>
      <c r="BI14" s="611"/>
      <c r="BJ14" s="611"/>
      <c r="BK14" s="611"/>
      <c r="BL14" s="611"/>
      <c r="BM14" s="611"/>
      <c r="BN14" s="612"/>
      <c r="BO14" s="613">
        <v>2.7</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2325528</v>
      </c>
      <c r="CS14" s="611"/>
      <c r="CT14" s="611"/>
      <c r="CU14" s="611"/>
      <c r="CV14" s="611"/>
      <c r="CW14" s="611"/>
      <c r="CX14" s="611"/>
      <c r="CY14" s="612"/>
      <c r="CZ14" s="613">
        <v>3.7</v>
      </c>
      <c r="DA14" s="613"/>
      <c r="DB14" s="613"/>
      <c r="DC14" s="613"/>
      <c r="DD14" s="619">
        <v>194820</v>
      </c>
      <c r="DE14" s="611"/>
      <c r="DF14" s="611"/>
      <c r="DG14" s="611"/>
      <c r="DH14" s="611"/>
      <c r="DI14" s="611"/>
      <c r="DJ14" s="611"/>
      <c r="DK14" s="611"/>
      <c r="DL14" s="611"/>
      <c r="DM14" s="611"/>
      <c r="DN14" s="611"/>
      <c r="DO14" s="611"/>
      <c r="DP14" s="612"/>
      <c r="DQ14" s="619">
        <v>2023625</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144051</v>
      </c>
      <c r="S15" s="611"/>
      <c r="T15" s="611"/>
      <c r="U15" s="611"/>
      <c r="V15" s="611"/>
      <c r="W15" s="611"/>
      <c r="X15" s="611"/>
      <c r="Y15" s="612"/>
      <c r="Z15" s="613">
        <v>0.2</v>
      </c>
      <c r="AA15" s="613"/>
      <c r="AB15" s="613"/>
      <c r="AC15" s="613"/>
      <c r="AD15" s="614">
        <v>144051</v>
      </c>
      <c r="AE15" s="614"/>
      <c r="AF15" s="614"/>
      <c r="AG15" s="614"/>
      <c r="AH15" s="614"/>
      <c r="AI15" s="614"/>
      <c r="AJ15" s="614"/>
      <c r="AK15" s="614"/>
      <c r="AL15" s="615">
        <v>0.4</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1041421</v>
      </c>
      <c r="BH15" s="611"/>
      <c r="BI15" s="611"/>
      <c r="BJ15" s="611"/>
      <c r="BK15" s="611"/>
      <c r="BL15" s="611"/>
      <c r="BM15" s="611"/>
      <c r="BN15" s="612"/>
      <c r="BO15" s="613">
        <v>5.3</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6634452</v>
      </c>
      <c r="CS15" s="611"/>
      <c r="CT15" s="611"/>
      <c r="CU15" s="611"/>
      <c r="CV15" s="611"/>
      <c r="CW15" s="611"/>
      <c r="CX15" s="611"/>
      <c r="CY15" s="612"/>
      <c r="CZ15" s="613">
        <v>10.6</v>
      </c>
      <c r="DA15" s="613"/>
      <c r="DB15" s="613"/>
      <c r="DC15" s="613"/>
      <c r="DD15" s="619">
        <v>1685246</v>
      </c>
      <c r="DE15" s="611"/>
      <c r="DF15" s="611"/>
      <c r="DG15" s="611"/>
      <c r="DH15" s="611"/>
      <c r="DI15" s="611"/>
      <c r="DJ15" s="611"/>
      <c r="DK15" s="611"/>
      <c r="DL15" s="611"/>
      <c r="DM15" s="611"/>
      <c r="DN15" s="611"/>
      <c r="DO15" s="611"/>
      <c r="DP15" s="612"/>
      <c r="DQ15" s="619">
        <v>5015884</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310955</v>
      </c>
      <c r="S16" s="611"/>
      <c r="T16" s="611"/>
      <c r="U16" s="611"/>
      <c r="V16" s="611"/>
      <c r="W16" s="611"/>
      <c r="X16" s="611"/>
      <c r="Y16" s="612"/>
      <c r="Z16" s="613">
        <v>0.5</v>
      </c>
      <c r="AA16" s="613"/>
      <c r="AB16" s="613"/>
      <c r="AC16" s="613"/>
      <c r="AD16" s="614">
        <v>310955</v>
      </c>
      <c r="AE16" s="614"/>
      <c r="AF16" s="614"/>
      <c r="AG16" s="614"/>
      <c r="AH16" s="614"/>
      <c r="AI16" s="614"/>
      <c r="AJ16" s="614"/>
      <c r="AK16" s="614"/>
      <c r="AL16" s="615">
        <v>0.9</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793176</v>
      </c>
      <c r="S17" s="611"/>
      <c r="T17" s="611"/>
      <c r="U17" s="611"/>
      <c r="V17" s="611"/>
      <c r="W17" s="611"/>
      <c r="X17" s="611"/>
      <c r="Y17" s="612"/>
      <c r="Z17" s="613">
        <v>1.2</v>
      </c>
      <c r="AA17" s="613"/>
      <c r="AB17" s="613"/>
      <c r="AC17" s="613"/>
      <c r="AD17" s="614">
        <v>793176</v>
      </c>
      <c r="AE17" s="614"/>
      <c r="AF17" s="614"/>
      <c r="AG17" s="614"/>
      <c r="AH17" s="614"/>
      <c r="AI17" s="614"/>
      <c r="AJ17" s="614"/>
      <c r="AK17" s="614"/>
      <c r="AL17" s="615">
        <v>2.4</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3488212</v>
      </c>
      <c r="CS17" s="611"/>
      <c r="CT17" s="611"/>
      <c r="CU17" s="611"/>
      <c r="CV17" s="611"/>
      <c r="CW17" s="611"/>
      <c r="CX17" s="611"/>
      <c r="CY17" s="612"/>
      <c r="CZ17" s="613">
        <v>5.6</v>
      </c>
      <c r="DA17" s="613"/>
      <c r="DB17" s="613"/>
      <c r="DC17" s="613"/>
      <c r="DD17" s="619" t="s">
        <v>122</v>
      </c>
      <c r="DE17" s="611"/>
      <c r="DF17" s="611"/>
      <c r="DG17" s="611"/>
      <c r="DH17" s="611"/>
      <c r="DI17" s="611"/>
      <c r="DJ17" s="611"/>
      <c r="DK17" s="611"/>
      <c r="DL17" s="611"/>
      <c r="DM17" s="611"/>
      <c r="DN17" s="611"/>
      <c r="DO17" s="611"/>
      <c r="DP17" s="612"/>
      <c r="DQ17" s="619">
        <v>3443748</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151795</v>
      </c>
      <c r="S18" s="611"/>
      <c r="T18" s="611"/>
      <c r="U18" s="611"/>
      <c r="V18" s="611"/>
      <c r="W18" s="611"/>
      <c r="X18" s="611"/>
      <c r="Y18" s="612"/>
      <c r="Z18" s="613">
        <v>0.2</v>
      </c>
      <c r="AA18" s="613"/>
      <c r="AB18" s="613"/>
      <c r="AC18" s="613"/>
      <c r="AD18" s="614">
        <v>151795</v>
      </c>
      <c r="AE18" s="614"/>
      <c r="AF18" s="614"/>
      <c r="AG18" s="614"/>
      <c r="AH18" s="614"/>
      <c r="AI18" s="614"/>
      <c r="AJ18" s="614"/>
      <c r="AK18" s="614"/>
      <c r="AL18" s="615">
        <v>0.5</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636788</v>
      </c>
      <c r="S19" s="611"/>
      <c r="T19" s="611"/>
      <c r="U19" s="611"/>
      <c r="V19" s="611"/>
      <c r="W19" s="611"/>
      <c r="X19" s="611"/>
      <c r="Y19" s="612"/>
      <c r="Z19" s="613">
        <v>0.9</v>
      </c>
      <c r="AA19" s="613"/>
      <c r="AB19" s="613"/>
      <c r="AC19" s="613"/>
      <c r="AD19" s="614">
        <v>636788</v>
      </c>
      <c r="AE19" s="614"/>
      <c r="AF19" s="614"/>
      <c r="AG19" s="614"/>
      <c r="AH19" s="614"/>
      <c r="AI19" s="614"/>
      <c r="AJ19" s="614"/>
      <c r="AK19" s="614"/>
      <c r="AL19" s="615">
        <v>1.9</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553379</v>
      </c>
      <c r="BH19" s="611"/>
      <c r="BI19" s="611"/>
      <c r="BJ19" s="611"/>
      <c r="BK19" s="611"/>
      <c r="BL19" s="611"/>
      <c r="BM19" s="611"/>
      <c r="BN19" s="612"/>
      <c r="BO19" s="613">
        <v>2.8</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4593</v>
      </c>
      <c r="S20" s="611"/>
      <c r="T20" s="611"/>
      <c r="U20" s="611"/>
      <c r="V20" s="611"/>
      <c r="W20" s="611"/>
      <c r="X20" s="611"/>
      <c r="Y20" s="612"/>
      <c r="Z20" s="613">
        <v>0</v>
      </c>
      <c r="AA20" s="613"/>
      <c r="AB20" s="613"/>
      <c r="AC20" s="613"/>
      <c r="AD20" s="614">
        <v>4593</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553379</v>
      </c>
      <c r="BH20" s="611"/>
      <c r="BI20" s="611"/>
      <c r="BJ20" s="611"/>
      <c r="BK20" s="611"/>
      <c r="BL20" s="611"/>
      <c r="BM20" s="611"/>
      <c r="BN20" s="612"/>
      <c r="BO20" s="613">
        <v>2.8</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62474678</v>
      </c>
      <c r="CS20" s="611"/>
      <c r="CT20" s="611"/>
      <c r="CU20" s="611"/>
      <c r="CV20" s="611"/>
      <c r="CW20" s="611"/>
      <c r="CX20" s="611"/>
      <c r="CY20" s="612"/>
      <c r="CZ20" s="613">
        <v>100</v>
      </c>
      <c r="DA20" s="613"/>
      <c r="DB20" s="613"/>
      <c r="DC20" s="613"/>
      <c r="DD20" s="619">
        <v>6809377</v>
      </c>
      <c r="DE20" s="611"/>
      <c r="DF20" s="611"/>
      <c r="DG20" s="611"/>
      <c r="DH20" s="611"/>
      <c r="DI20" s="611"/>
      <c r="DJ20" s="611"/>
      <c r="DK20" s="611"/>
      <c r="DL20" s="611"/>
      <c r="DM20" s="611"/>
      <c r="DN20" s="611"/>
      <c r="DO20" s="611"/>
      <c r="DP20" s="612"/>
      <c r="DQ20" s="619">
        <v>39136920</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9173831</v>
      </c>
      <c r="S21" s="611"/>
      <c r="T21" s="611"/>
      <c r="U21" s="611"/>
      <c r="V21" s="611"/>
      <c r="W21" s="611"/>
      <c r="X21" s="611"/>
      <c r="Y21" s="612"/>
      <c r="Z21" s="613">
        <v>13.7</v>
      </c>
      <c r="AA21" s="613"/>
      <c r="AB21" s="613"/>
      <c r="AC21" s="613"/>
      <c r="AD21" s="614">
        <v>8478549</v>
      </c>
      <c r="AE21" s="614"/>
      <c r="AF21" s="614"/>
      <c r="AG21" s="614"/>
      <c r="AH21" s="614"/>
      <c r="AI21" s="614"/>
      <c r="AJ21" s="614"/>
      <c r="AK21" s="614"/>
      <c r="AL21" s="615">
        <v>25.3</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4905</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8478549</v>
      </c>
      <c r="S22" s="611"/>
      <c r="T22" s="611"/>
      <c r="U22" s="611"/>
      <c r="V22" s="611"/>
      <c r="W22" s="611"/>
      <c r="X22" s="611"/>
      <c r="Y22" s="612"/>
      <c r="Z22" s="613">
        <v>12.6</v>
      </c>
      <c r="AA22" s="613"/>
      <c r="AB22" s="613"/>
      <c r="AC22" s="613"/>
      <c r="AD22" s="614">
        <v>8478549</v>
      </c>
      <c r="AE22" s="614"/>
      <c r="AF22" s="614"/>
      <c r="AG22" s="614"/>
      <c r="AH22" s="614"/>
      <c r="AI22" s="614"/>
      <c r="AJ22" s="614"/>
      <c r="AK22" s="614"/>
      <c r="AL22" s="615">
        <v>25.3</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695232</v>
      </c>
      <c r="S23" s="611"/>
      <c r="T23" s="611"/>
      <c r="U23" s="611"/>
      <c r="V23" s="611"/>
      <c r="W23" s="611"/>
      <c r="X23" s="611"/>
      <c r="Y23" s="612"/>
      <c r="Z23" s="613">
        <v>1</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548474</v>
      </c>
      <c r="BH23" s="611"/>
      <c r="BI23" s="611"/>
      <c r="BJ23" s="611"/>
      <c r="BK23" s="611"/>
      <c r="BL23" s="611"/>
      <c r="BM23" s="611"/>
      <c r="BN23" s="612"/>
      <c r="BO23" s="613">
        <v>2.8</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v>50</v>
      </c>
      <c r="S24" s="611"/>
      <c r="T24" s="611"/>
      <c r="U24" s="611"/>
      <c r="V24" s="611"/>
      <c r="W24" s="611"/>
      <c r="X24" s="611"/>
      <c r="Y24" s="612"/>
      <c r="Z24" s="613">
        <v>0</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31839062</v>
      </c>
      <c r="CS24" s="600"/>
      <c r="CT24" s="600"/>
      <c r="CU24" s="600"/>
      <c r="CV24" s="600"/>
      <c r="CW24" s="600"/>
      <c r="CX24" s="600"/>
      <c r="CY24" s="601"/>
      <c r="CZ24" s="604">
        <v>51</v>
      </c>
      <c r="DA24" s="605"/>
      <c r="DB24" s="605"/>
      <c r="DC24" s="621"/>
      <c r="DD24" s="642">
        <v>19224918</v>
      </c>
      <c r="DE24" s="600"/>
      <c r="DF24" s="600"/>
      <c r="DG24" s="600"/>
      <c r="DH24" s="600"/>
      <c r="DI24" s="600"/>
      <c r="DJ24" s="600"/>
      <c r="DK24" s="601"/>
      <c r="DL24" s="642">
        <v>17472557</v>
      </c>
      <c r="DM24" s="600"/>
      <c r="DN24" s="600"/>
      <c r="DO24" s="600"/>
      <c r="DP24" s="600"/>
      <c r="DQ24" s="600"/>
      <c r="DR24" s="600"/>
      <c r="DS24" s="600"/>
      <c r="DT24" s="600"/>
      <c r="DU24" s="600"/>
      <c r="DV24" s="601"/>
      <c r="DW24" s="604">
        <v>52.2</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34684444</v>
      </c>
      <c r="S25" s="611"/>
      <c r="T25" s="611"/>
      <c r="U25" s="611"/>
      <c r="V25" s="611"/>
      <c r="W25" s="611"/>
      <c r="X25" s="611"/>
      <c r="Y25" s="612"/>
      <c r="Z25" s="613">
        <v>51.7</v>
      </c>
      <c r="AA25" s="613"/>
      <c r="AB25" s="613"/>
      <c r="AC25" s="613"/>
      <c r="AD25" s="614">
        <v>33440688</v>
      </c>
      <c r="AE25" s="614"/>
      <c r="AF25" s="614"/>
      <c r="AG25" s="614"/>
      <c r="AH25" s="614"/>
      <c r="AI25" s="614"/>
      <c r="AJ25" s="614"/>
      <c r="AK25" s="614"/>
      <c r="AL25" s="615">
        <v>99.8</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9805997</v>
      </c>
      <c r="CS25" s="643"/>
      <c r="CT25" s="643"/>
      <c r="CU25" s="643"/>
      <c r="CV25" s="643"/>
      <c r="CW25" s="643"/>
      <c r="CX25" s="643"/>
      <c r="CY25" s="644"/>
      <c r="CZ25" s="615">
        <v>15.7</v>
      </c>
      <c r="DA25" s="640"/>
      <c r="DB25" s="640"/>
      <c r="DC25" s="645"/>
      <c r="DD25" s="619">
        <v>8925494</v>
      </c>
      <c r="DE25" s="643"/>
      <c r="DF25" s="643"/>
      <c r="DG25" s="643"/>
      <c r="DH25" s="643"/>
      <c r="DI25" s="643"/>
      <c r="DJ25" s="643"/>
      <c r="DK25" s="644"/>
      <c r="DL25" s="619">
        <v>8921133</v>
      </c>
      <c r="DM25" s="643"/>
      <c r="DN25" s="643"/>
      <c r="DO25" s="643"/>
      <c r="DP25" s="643"/>
      <c r="DQ25" s="643"/>
      <c r="DR25" s="643"/>
      <c r="DS25" s="643"/>
      <c r="DT25" s="643"/>
      <c r="DU25" s="643"/>
      <c r="DV25" s="644"/>
      <c r="DW25" s="615">
        <v>26.6</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18882</v>
      </c>
      <c r="S26" s="611"/>
      <c r="T26" s="611"/>
      <c r="U26" s="611"/>
      <c r="V26" s="611"/>
      <c r="W26" s="611"/>
      <c r="X26" s="611"/>
      <c r="Y26" s="612"/>
      <c r="Z26" s="613">
        <v>0</v>
      </c>
      <c r="AA26" s="613"/>
      <c r="AB26" s="613"/>
      <c r="AC26" s="613"/>
      <c r="AD26" s="614">
        <v>18882</v>
      </c>
      <c r="AE26" s="614"/>
      <c r="AF26" s="614"/>
      <c r="AG26" s="614"/>
      <c r="AH26" s="614"/>
      <c r="AI26" s="614"/>
      <c r="AJ26" s="614"/>
      <c r="AK26" s="614"/>
      <c r="AL26" s="615">
        <v>0.1</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6356227</v>
      </c>
      <c r="CS26" s="611"/>
      <c r="CT26" s="611"/>
      <c r="CU26" s="611"/>
      <c r="CV26" s="611"/>
      <c r="CW26" s="611"/>
      <c r="CX26" s="611"/>
      <c r="CY26" s="612"/>
      <c r="CZ26" s="615">
        <v>10.199999999999999</v>
      </c>
      <c r="DA26" s="640"/>
      <c r="DB26" s="640"/>
      <c r="DC26" s="645"/>
      <c r="DD26" s="619">
        <v>5628333</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544134</v>
      </c>
      <c r="S27" s="611"/>
      <c r="T27" s="611"/>
      <c r="U27" s="611"/>
      <c r="V27" s="611"/>
      <c r="W27" s="611"/>
      <c r="X27" s="611"/>
      <c r="Y27" s="612"/>
      <c r="Z27" s="613">
        <v>0.8</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19639456</v>
      </c>
      <c r="BH27" s="611"/>
      <c r="BI27" s="611"/>
      <c r="BJ27" s="611"/>
      <c r="BK27" s="611"/>
      <c r="BL27" s="611"/>
      <c r="BM27" s="611"/>
      <c r="BN27" s="612"/>
      <c r="BO27" s="613">
        <v>100</v>
      </c>
      <c r="BP27" s="613"/>
      <c r="BQ27" s="613"/>
      <c r="BR27" s="613"/>
      <c r="BS27" s="614">
        <v>200177</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18544853</v>
      </c>
      <c r="CS27" s="643"/>
      <c r="CT27" s="643"/>
      <c r="CU27" s="643"/>
      <c r="CV27" s="643"/>
      <c r="CW27" s="643"/>
      <c r="CX27" s="643"/>
      <c r="CY27" s="644"/>
      <c r="CZ27" s="615">
        <v>29.7</v>
      </c>
      <c r="DA27" s="640"/>
      <c r="DB27" s="640"/>
      <c r="DC27" s="645"/>
      <c r="DD27" s="619">
        <v>6855676</v>
      </c>
      <c r="DE27" s="643"/>
      <c r="DF27" s="643"/>
      <c r="DG27" s="643"/>
      <c r="DH27" s="643"/>
      <c r="DI27" s="643"/>
      <c r="DJ27" s="643"/>
      <c r="DK27" s="644"/>
      <c r="DL27" s="619">
        <v>5107676</v>
      </c>
      <c r="DM27" s="643"/>
      <c r="DN27" s="643"/>
      <c r="DO27" s="643"/>
      <c r="DP27" s="643"/>
      <c r="DQ27" s="643"/>
      <c r="DR27" s="643"/>
      <c r="DS27" s="643"/>
      <c r="DT27" s="643"/>
      <c r="DU27" s="643"/>
      <c r="DV27" s="644"/>
      <c r="DW27" s="615">
        <v>15.2</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471738</v>
      </c>
      <c r="S28" s="611"/>
      <c r="T28" s="611"/>
      <c r="U28" s="611"/>
      <c r="V28" s="611"/>
      <c r="W28" s="611"/>
      <c r="X28" s="611"/>
      <c r="Y28" s="612"/>
      <c r="Z28" s="613">
        <v>0.7</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3488212</v>
      </c>
      <c r="CS28" s="611"/>
      <c r="CT28" s="611"/>
      <c r="CU28" s="611"/>
      <c r="CV28" s="611"/>
      <c r="CW28" s="611"/>
      <c r="CX28" s="611"/>
      <c r="CY28" s="612"/>
      <c r="CZ28" s="615">
        <v>5.6</v>
      </c>
      <c r="DA28" s="640"/>
      <c r="DB28" s="640"/>
      <c r="DC28" s="645"/>
      <c r="DD28" s="619">
        <v>3443748</v>
      </c>
      <c r="DE28" s="611"/>
      <c r="DF28" s="611"/>
      <c r="DG28" s="611"/>
      <c r="DH28" s="611"/>
      <c r="DI28" s="611"/>
      <c r="DJ28" s="611"/>
      <c r="DK28" s="612"/>
      <c r="DL28" s="619">
        <v>3443748</v>
      </c>
      <c r="DM28" s="611"/>
      <c r="DN28" s="611"/>
      <c r="DO28" s="611"/>
      <c r="DP28" s="611"/>
      <c r="DQ28" s="611"/>
      <c r="DR28" s="611"/>
      <c r="DS28" s="611"/>
      <c r="DT28" s="611"/>
      <c r="DU28" s="611"/>
      <c r="DV28" s="612"/>
      <c r="DW28" s="615">
        <v>10.3</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68783</v>
      </c>
      <c r="S29" s="611"/>
      <c r="T29" s="611"/>
      <c r="U29" s="611"/>
      <c r="V29" s="611"/>
      <c r="W29" s="611"/>
      <c r="X29" s="611"/>
      <c r="Y29" s="612"/>
      <c r="Z29" s="613">
        <v>0.1</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292</v>
      </c>
      <c r="CE29" s="649"/>
      <c r="CF29" s="607" t="s">
        <v>66</v>
      </c>
      <c r="CG29" s="608"/>
      <c r="CH29" s="608"/>
      <c r="CI29" s="608"/>
      <c r="CJ29" s="608"/>
      <c r="CK29" s="608"/>
      <c r="CL29" s="608"/>
      <c r="CM29" s="608"/>
      <c r="CN29" s="608"/>
      <c r="CO29" s="608"/>
      <c r="CP29" s="608"/>
      <c r="CQ29" s="609"/>
      <c r="CR29" s="610">
        <v>3488212</v>
      </c>
      <c r="CS29" s="643"/>
      <c r="CT29" s="643"/>
      <c r="CU29" s="643"/>
      <c r="CV29" s="643"/>
      <c r="CW29" s="643"/>
      <c r="CX29" s="643"/>
      <c r="CY29" s="644"/>
      <c r="CZ29" s="615">
        <v>5.6</v>
      </c>
      <c r="DA29" s="640"/>
      <c r="DB29" s="640"/>
      <c r="DC29" s="645"/>
      <c r="DD29" s="619">
        <v>3443748</v>
      </c>
      <c r="DE29" s="643"/>
      <c r="DF29" s="643"/>
      <c r="DG29" s="643"/>
      <c r="DH29" s="643"/>
      <c r="DI29" s="643"/>
      <c r="DJ29" s="643"/>
      <c r="DK29" s="644"/>
      <c r="DL29" s="619">
        <v>3443748</v>
      </c>
      <c r="DM29" s="643"/>
      <c r="DN29" s="643"/>
      <c r="DO29" s="643"/>
      <c r="DP29" s="643"/>
      <c r="DQ29" s="643"/>
      <c r="DR29" s="643"/>
      <c r="DS29" s="643"/>
      <c r="DT29" s="643"/>
      <c r="DU29" s="643"/>
      <c r="DV29" s="644"/>
      <c r="DW29" s="615">
        <v>10.3</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13369715</v>
      </c>
      <c r="S30" s="611"/>
      <c r="T30" s="611"/>
      <c r="U30" s="611"/>
      <c r="V30" s="611"/>
      <c r="W30" s="611"/>
      <c r="X30" s="611"/>
      <c r="Y30" s="612"/>
      <c r="Z30" s="613">
        <v>19.899999999999999</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46"/>
      <c r="BI30" s="646"/>
      <c r="BJ30" s="646"/>
      <c r="BK30" s="646"/>
      <c r="BL30" s="646"/>
      <c r="BM30" s="646"/>
      <c r="BN30" s="646"/>
      <c r="BO30" s="646"/>
      <c r="BP30" s="646"/>
      <c r="BQ30" s="647"/>
      <c r="BR30" s="592" t="s">
        <v>295</v>
      </c>
      <c r="BS30" s="646"/>
      <c r="BT30" s="646"/>
      <c r="BU30" s="646"/>
      <c r="BV30" s="646"/>
      <c r="BW30" s="646"/>
      <c r="BX30" s="646"/>
      <c r="BY30" s="646"/>
      <c r="BZ30" s="646"/>
      <c r="CA30" s="646"/>
      <c r="CB30" s="647"/>
      <c r="CD30" s="650"/>
      <c r="CE30" s="651"/>
      <c r="CF30" s="607" t="s">
        <v>296</v>
      </c>
      <c r="CG30" s="608"/>
      <c r="CH30" s="608"/>
      <c r="CI30" s="608"/>
      <c r="CJ30" s="608"/>
      <c r="CK30" s="608"/>
      <c r="CL30" s="608"/>
      <c r="CM30" s="608"/>
      <c r="CN30" s="608"/>
      <c r="CO30" s="608"/>
      <c r="CP30" s="608"/>
      <c r="CQ30" s="609"/>
      <c r="CR30" s="610">
        <v>3249845</v>
      </c>
      <c r="CS30" s="611"/>
      <c r="CT30" s="611"/>
      <c r="CU30" s="611"/>
      <c r="CV30" s="611"/>
      <c r="CW30" s="611"/>
      <c r="CX30" s="611"/>
      <c r="CY30" s="612"/>
      <c r="CZ30" s="615">
        <v>5.2</v>
      </c>
      <c r="DA30" s="640"/>
      <c r="DB30" s="640"/>
      <c r="DC30" s="645"/>
      <c r="DD30" s="619">
        <v>3207659</v>
      </c>
      <c r="DE30" s="611"/>
      <c r="DF30" s="611"/>
      <c r="DG30" s="611"/>
      <c r="DH30" s="611"/>
      <c r="DI30" s="611"/>
      <c r="DJ30" s="611"/>
      <c r="DK30" s="612"/>
      <c r="DL30" s="619">
        <v>3207659</v>
      </c>
      <c r="DM30" s="611"/>
      <c r="DN30" s="611"/>
      <c r="DO30" s="611"/>
      <c r="DP30" s="611"/>
      <c r="DQ30" s="611"/>
      <c r="DR30" s="611"/>
      <c r="DS30" s="611"/>
      <c r="DT30" s="611"/>
      <c r="DU30" s="611"/>
      <c r="DV30" s="612"/>
      <c r="DW30" s="615">
        <v>9.6</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298</v>
      </c>
      <c r="AQ31" s="659"/>
      <c r="AR31" s="659"/>
      <c r="AS31" s="659"/>
      <c r="AT31" s="664" t="s">
        <v>299</v>
      </c>
      <c r="AU31" s="200"/>
      <c r="AV31" s="200"/>
      <c r="AW31" s="200"/>
      <c r="AX31" s="596" t="s">
        <v>177</v>
      </c>
      <c r="AY31" s="597"/>
      <c r="AZ31" s="597"/>
      <c r="BA31" s="597"/>
      <c r="BB31" s="597"/>
      <c r="BC31" s="597"/>
      <c r="BD31" s="597"/>
      <c r="BE31" s="597"/>
      <c r="BF31" s="598"/>
      <c r="BG31" s="657">
        <v>99.3</v>
      </c>
      <c r="BH31" s="654"/>
      <c r="BI31" s="654"/>
      <c r="BJ31" s="654"/>
      <c r="BK31" s="654"/>
      <c r="BL31" s="654"/>
      <c r="BM31" s="605">
        <v>98.3</v>
      </c>
      <c r="BN31" s="654"/>
      <c r="BO31" s="654"/>
      <c r="BP31" s="654"/>
      <c r="BQ31" s="655"/>
      <c r="BR31" s="657">
        <v>99.3</v>
      </c>
      <c r="BS31" s="654"/>
      <c r="BT31" s="654"/>
      <c r="BU31" s="654"/>
      <c r="BV31" s="654"/>
      <c r="BW31" s="654"/>
      <c r="BX31" s="605">
        <v>98.4</v>
      </c>
      <c r="BY31" s="654"/>
      <c r="BZ31" s="654"/>
      <c r="CA31" s="654"/>
      <c r="CB31" s="655"/>
      <c r="CD31" s="650"/>
      <c r="CE31" s="651"/>
      <c r="CF31" s="607" t="s">
        <v>300</v>
      </c>
      <c r="CG31" s="608"/>
      <c r="CH31" s="608"/>
      <c r="CI31" s="608"/>
      <c r="CJ31" s="608"/>
      <c r="CK31" s="608"/>
      <c r="CL31" s="608"/>
      <c r="CM31" s="608"/>
      <c r="CN31" s="608"/>
      <c r="CO31" s="608"/>
      <c r="CP31" s="608"/>
      <c r="CQ31" s="609"/>
      <c r="CR31" s="610">
        <v>238367</v>
      </c>
      <c r="CS31" s="643"/>
      <c r="CT31" s="643"/>
      <c r="CU31" s="643"/>
      <c r="CV31" s="643"/>
      <c r="CW31" s="643"/>
      <c r="CX31" s="643"/>
      <c r="CY31" s="644"/>
      <c r="CZ31" s="615">
        <v>0.4</v>
      </c>
      <c r="DA31" s="640"/>
      <c r="DB31" s="640"/>
      <c r="DC31" s="645"/>
      <c r="DD31" s="619">
        <v>236089</v>
      </c>
      <c r="DE31" s="643"/>
      <c r="DF31" s="643"/>
      <c r="DG31" s="643"/>
      <c r="DH31" s="643"/>
      <c r="DI31" s="643"/>
      <c r="DJ31" s="643"/>
      <c r="DK31" s="644"/>
      <c r="DL31" s="619">
        <v>236089</v>
      </c>
      <c r="DM31" s="643"/>
      <c r="DN31" s="643"/>
      <c r="DO31" s="643"/>
      <c r="DP31" s="643"/>
      <c r="DQ31" s="643"/>
      <c r="DR31" s="643"/>
      <c r="DS31" s="643"/>
      <c r="DT31" s="643"/>
      <c r="DU31" s="643"/>
      <c r="DV31" s="644"/>
      <c r="DW31" s="615">
        <v>0.7</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4617270</v>
      </c>
      <c r="S32" s="611"/>
      <c r="T32" s="611"/>
      <c r="U32" s="611"/>
      <c r="V32" s="611"/>
      <c r="W32" s="611"/>
      <c r="X32" s="611"/>
      <c r="Y32" s="612"/>
      <c r="Z32" s="613">
        <v>6.9</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302</v>
      </c>
      <c r="AX32" s="607" t="s">
        <v>303</v>
      </c>
      <c r="AY32" s="608"/>
      <c r="AZ32" s="608"/>
      <c r="BA32" s="608"/>
      <c r="BB32" s="608"/>
      <c r="BC32" s="608"/>
      <c r="BD32" s="608"/>
      <c r="BE32" s="608"/>
      <c r="BF32" s="609"/>
      <c r="BG32" s="667">
        <v>99.2</v>
      </c>
      <c r="BH32" s="643"/>
      <c r="BI32" s="643"/>
      <c r="BJ32" s="643"/>
      <c r="BK32" s="643"/>
      <c r="BL32" s="643"/>
      <c r="BM32" s="616">
        <v>98</v>
      </c>
      <c r="BN32" s="643"/>
      <c r="BO32" s="643"/>
      <c r="BP32" s="643"/>
      <c r="BQ32" s="656"/>
      <c r="BR32" s="667">
        <v>99.1</v>
      </c>
      <c r="BS32" s="643"/>
      <c r="BT32" s="643"/>
      <c r="BU32" s="643"/>
      <c r="BV32" s="643"/>
      <c r="BW32" s="643"/>
      <c r="BX32" s="616">
        <v>98.2</v>
      </c>
      <c r="BY32" s="643"/>
      <c r="BZ32" s="643"/>
      <c r="CA32" s="643"/>
      <c r="CB32" s="656"/>
      <c r="CD32" s="652"/>
      <c r="CE32" s="653"/>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696540</v>
      </c>
      <c r="S33" s="611"/>
      <c r="T33" s="611"/>
      <c r="U33" s="611"/>
      <c r="V33" s="611"/>
      <c r="W33" s="611"/>
      <c r="X33" s="611"/>
      <c r="Y33" s="612"/>
      <c r="Z33" s="613">
        <v>1</v>
      </c>
      <c r="AA33" s="613"/>
      <c r="AB33" s="613"/>
      <c r="AC33" s="613"/>
      <c r="AD33" s="614" t="s">
        <v>122</v>
      </c>
      <c r="AE33" s="614"/>
      <c r="AF33" s="614"/>
      <c r="AG33" s="614"/>
      <c r="AH33" s="614"/>
      <c r="AI33" s="614"/>
      <c r="AJ33" s="614"/>
      <c r="AK33" s="614"/>
      <c r="AL33" s="615" t="s">
        <v>122</v>
      </c>
      <c r="AM33" s="616"/>
      <c r="AN33" s="616"/>
      <c r="AO33" s="617"/>
      <c r="AP33" s="662"/>
      <c r="AQ33" s="663"/>
      <c r="AR33" s="663"/>
      <c r="AS33" s="663"/>
      <c r="AT33" s="666"/>
      <c r="AU33" s="201"/>
      <c r="AV33" s="201"/>
      <c r="AW33" s="201"/>
      <c r="AX33" s="631" t="s">
        <v>306</v>
      </c>
      <c r="AY33" s="632"/>
      <c r="AZ33" s="632"/>
      <c r="BA33" s="632"/>
      <c r="BB33" s="632"/>
      <c r="BC33" s="632"/>
      <c r="BD33" s="632"/>
      <c r="BE33" s="632"/>
      <c r="BF33" s="633"/>
      <c r="BG33" s="668">
        <v>99.4</v>
      </c>
      <c r="BH33" s="669"/>
      <c r="BI33" s="669"/>
      <c r="BJ33" s="669"/>
      <c r="BK33" s="669"/>
      <c r="BL33" s="669"/>
      <c r="BM33" s="670">
        <v>98.4</v>
      </c>
      <c r="BN33" s="669"/>
      <c r="BO33" s="669"/>
      <c r="BP33" s="669"/>
      <c r="BQ33" s="671"/>
      <c r="BR33" s="668">
        <v>99.4</v>
      </c>
      <c r="BS33" s="669"/>
      <c r="BT33" s="669"/>
      <c r="BU33" s="669"/>
      <c r="BV33" s="669"/>
      <c r="BW33" s="669"/>
      <c r="BX33" s="670">
        <v>98.6</v>
      </c>
      <c r="BY33" s="669"/>
      <c r="BZ33" s="669"/>
      <c r="CA33" s="669"/>
      <c r="CB33" s="671"/>
      <c r="CD33" s="607" t="s">
        <v>307</v>
      </c>
      <c r="CE33" s="608"/>
      <c r="CF33" s="608"/>
      <c r="CG33" s="608"/>
      <c r="CH33" s="608"/>
      <c r="CI33" s="608"/>
      <c r="CJ33" s="608"/>
      <c r="CK33" s="608"/>
      <c r="CL33" s="608"/>
      <c r="CM33" s="608"/>
      <c r="CN33" s="608"/>
      <c r="CO33" s="608"/>
      <c r="CP33" s="608"/>
      <c r="CQ33" s="609"/>
      <c r="CR33" s="610">
        <v>23826239</v>
      </c>
      <c r="CS33" s="643"/>
      <c r="CT33" s="643"/>
      <c r="CU33" s="643"/>
      <c r="CV33" s="643"/>
      <c r="CW33" s="643"/>
      <c r="CX33" s="643"/>
      <c r="CY33" s="644"/>
      <c r="CZ33" s="615">
        <v>38.1</v>
      </c>
      <c r="DA33" s="640"/>
      <c r="DB33" s="640"/>
      <c r="DC33" s="645"/>
      <c r="DD33" s="619">
        <v>17696844</v>
      </c>
      <c r="DE33" s="643"/>
      <c r="DF33" s="643"/>
      <c r="DG33" s="643"/>
      <c r="DH33" s="643"/>
      <c r="DI33" s="643"/>
      <c r="DJ33" s="643"/>
      <c r="DK33" s="644"/>
      <c r="DL33" s="619">
        <v>13178628</v>
      </c>
      <c r="DM33" s="643"/>
      <c r="DN33" s="643"/>
      <c r="DO33" s="643"/>
      <c r="DP33" s="643"/>
      <c r="DQ33" s="643"/>
      <c r="DR33" s="643"/>
      <c r="DS33" s="643"/>
      <c r="DT33" s="643"/>
      <c r="DU33" s="643"/>
      <c r="DV33" s="644"/>
      <c r="DW33" s="615">
        <v>39.299999999999997</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1085905</v>
      </c>
      <c r="S34" s="611"/>
      <c r="T34" s="611"/>
      <c r="U34" s="611"/>
      <c r="V34" s="611"/>
      <c r="W34" s="611"/>
      <c r="X34" s="611"/>
      <c r="Y34" s="612"/>
      <c r="Z34" s="613">
        <v>1.6</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10487275</v>
      </c>
      <c r="CS34" s="611"/>
      <c r="CT34" s="611"/>
      <c r="CU34" s="611"/>
      <c r="CV34" s="611"/>
      <c r="CW34" s="611"/>
      <c r="CX34" s="611"/>
      <c r="CY34" s="612"/>
      <c r="CZ34" s="615">
        <v>16.8</v>
      </c>
      <c r="DA34" s="640"/>
      <c r="DB34" s="640"/>
      <c r="DC34" s="645"/>
      <c r="DD34" s="619">
        <v>7420576</v>
      </c>
      <c r="DE34" s="611"/>
      <c r="DF34" s="611"/>
      <c r="DG34" s="611"/>
      <c r="DH34" s="611"/>
      <c r="DI34" s="611"/>
      <c r="DJ34" s="611"/>
      <c r="DK34" s="612"/>
      <c r="DL34" s="619">
        <v>6869417</v>
      </c>
      <c r="DM34" s="611"/>
      <c r="DN34" s="611"/>
      <c r="DO34" s="611"/>
      <c r="DP34" s="611"/>
      <c r="DQ34" s="611"/>
      <c r="DR34" s="611"/>
      <c r="DS34" s="611"/>
      <c r="DT34" s="611"/>
      <c r="DU34" s="611"/>
      <c r="DV34" s="612"/>
      <c r="DW34" s="615">
        <v>20.5</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2854974</v>
      </c>
      <c r="S35" s="611"/>
      <c r="T35" s="611"/>
      <c r="U35" s="611"/>
      <c r="V35" s="611"/>
      <c r="W35" s="611"/>
      <c r="X35" s="611"/>
      <c r="Y35" s="612"/>
      <c r="Z35" s="613">
        <v>4.3</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123953</v>
      </c>
      <c r="CS35" s="643"/>
      <c r="CT35" s="643"/>
      <c r="CU35" s="643"/>
      <c r="CV35" s="643"/>
      <c r="CW35" s="643"/>
      <c r="CX35" s="643"/>
      <c r="CY35" s="644"/>
      <c r="CZ35" s="615">
        <v>0.2</v>
      </c>
      <c r="DA35" s="640"/>
      <c r="DB35" s="640"/>
      <c r="DC35" s="645"/>
      <c r="DD35" s="619">
        <v>94167</v>
      </c>
      <c r="DE35" s="643"/>
      <c r="DF35" s="643"/>
      <c r="DG35" s="643"/>
      <c r="DH35" s="643"/>
      <c r="DI35" s="643"/>
      <c r="DJ35" s="643"/>
      <c r="DK35" s="644"/>
      <c r="DL35" s="619">
        <v>63997</v>
      </c>
      <c r="DM35" s="643"/>
      <c r="DN35" s="643"/>
      <c r="DO35" s="643"/>
      <c r="DP35" s="643"/>
      <c r="DQ35" s="643"/>
      <c r="DR35" s="643"/>
      <c r="DS35" s="643"/>
      <c r="DT35" s="643"/>
      <c r="DU35" s="643"/>
      <c r="DV35" s="644"/>
      <c r="DW35" s="615">
        <v>0.2</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4418287</v>
      </c>
      <c r="S36" s="611"/>
      <c r="T36" s="611"/>
      <c r="U36" s="611"/>
      <c r="V36" s="611"/>
      <c r="W36" s="611"/>
      <c r="X36" s="611"/>
      <c r="Y36" s="612"/>
      <c r="Z36" s="613">
        <v>6.6</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5839893</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427654</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3870420</v>
      </c>
      <c r="CS36" s="611"/>
      <c r="CT36" s="611"/>
      <c r="CU36" s="611"/>
      <c r="CV36" s="611"/>
      <c r="CW36" s="611"/>
      <c r="CX36" s="611"/>
      <c r="CY36" s="612"/>
      <c r="CZ36" s="615">
        <v>6.2</v>
      </c>
      <c r="DA36" s="640"/>
      <c r="DB36" s="640"/>
      <c r="DC36" s="645"/>
      <c r="DD36" s="619">
        <v>2936151</v>
      </c>
      <c r="DE36" s="611"/>
      <c r="DF36" s="611"/>
      <c r="DG36" s="611"/>
      <c r="DH36" s="611"/>
      <c r="DI36" s="611"/>
      <c r="DJ36" s="611"/>
      <c r="DK36" s="612"/>
      <c r="DL36" s="619">
        <v>2461300</v>
      </c>
      <c r="DM36" s="611"/>
      <c r="DN36" s="611"/>
      <c r="DO36" s="611"/>
      <c r="DP36" s="611"/>
      <c r="DQ36" s="611"/>
      <c r="DR36" s="611"/>
      <c r="DS36" s="611"/>
      <c r="DT36" s="611"/>
      <c r="DU36" s="611"/>
      <c r="DV36" s="612"/>
      <c r="DW36" s="615">
        <v>7.3</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2097412</v>
      </c>
      <c r="S37" s="611"/>
      <c r="T37" s="611"/>
      <c r="U37" s="611"/>
      <c r="V37" s="611"/>
      <c r="W37" s="611"/>
      <c r="X37" s="611"/>
      <c r="Y37" s="612"/>
      <c r="Z37" s="613">
        <v>3.1</v>
      </c>
      <c r="AA37" s="613"/>
      <c r="AB37" s="613"/>
      <c r="AC37" s="613"/>
      <c r="AD37" s="614">
        <v>34395</v>
      </c>
      <c r="AE37" s="614"/>
      <c r="AF37" s="614"/>
      <c r="AG37" s="614"/>
      <c r="AH37" s="614"/>
      <c r="AI37" s="614"/>
      <c r="AJ37" s="614"/>
      <c r="AK37" s="614"/>
      <c r="AL37" s="615">
        <v>0.1</v>
      </c>
      <c r="AM37" s="616"/>
      <c r="AN37" s="616"/>
      <c r="AO37" s="617"/>
      <c r="AQ37" s="673" t="s">
        <v>319</v>
      </c>
      <c r="AR37" s="674"/>
      <c r="AS37" s="674"/>
      <c r="AT37" s="674"/>
      <c r="AU37" s="674"/>
      <c r="AV37" s="674"/>
      <c r="AW37" s="674"/>
      <c r="AX37" s="674"/>
      <c r="AY37" s="675"/>
      <c r="AZ37" s="610">
        <v>686947</v>
      </c>
      <c r="BA37" s="611"/>
      <c r="BB37" s="611"/>
      <c r="BC37" s="611"/>
      <c r="BD37" s="643"/>
      <c r="BE37" s="643"/>
      <c r="BF37" s="656"/>
      <c r="BG37" s="607" t="s">
        <v>320</v>
      </c>
      <c r="BH37" s="608"/>
      <c r="BI37" s="608"/>
      <c r="BJ37" s="608"/>
      <c r="BK37" s="608"/>
      <c r="BL37" s="608"/>
      <c r="BM37" s="608"/>
      <c r="BN37" s="608"/>
      <c r="BO37" s="608"/>
      <c r="BP37" s="608"/>
      <c r="BQ37" s="608"/>
      <c r="BR37" s="608"/>
      <c r="BS37" s="608"/>
      <c r="BT37" s="608"/>
      <c r="BU37" s="609"/>
      <c r="BV37" s="610">
        <v>598</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1271241</v>
      </c>
      <c r="CS37" s="643"/>
      <c r="CT37" s="643"/>
      <c r="CU37" s="643"/>
      <c r="CV37" s="643"/>
      <c r="CW37" s="643"/>
      <c r="CX37" s="643"/>
      <c r="CY37" s="644"/>
      <c r="CZ37" s="615">
        <v>2</v>
      </c>
      <c r="DA37" s="640"/>
      <c r="DB37" s="640"/>
      <c r="DC37" s="645"/>
      <c r="DD37" s="619">
        <v>1099160</v>
      </c>
      <c r="DE37" s="643"/>
      <c r="DF37" s="643"/>
      <c r="DG37" s="643"/>
      <c r="DH37" s="643"/>
      <c r="DI37" s="643"/>
      <c r="DJ37" s="643"/>
      <c r="DK37" s="644"/>
      <c r="DL37" s="619">
        <v>1099160</v>
      </c>
      <c r="DM37" s="643"/>
      <c r="DN37" s="643"/>
      <c r="DO37" s="643"/>
      <c r="DP37" s="643"/>
      <c r="DQ37" s="643"/>
      <c r="DR37" s="643"/>
      <c r="DS37" s="643"/>
      <c r="DT37" s="643"/>
      <c r="DU37" s="643"/>
      <c r="DV37" s="644"/>
      <c r="DW37" s="615">
        <v>3.3</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2205800</v>
      </c>
      <c r="S38" s="611"/>
      <c r="T38" s="611"/>
      <c r="U38" s="611"/>
      <c r="V38" s="611"/>
      <c r="W38" s="611"/>
      <c r="X38" s="611"/>
      <c r="Y38" s="612"/>
      <c r="Z38" s="613">
        <v>3.3</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32536</v>
      </c>
      <c r="BA38" s="611"/>
      <c r="BB38" s="611"/>
      <c r="BC38" s="611"/>
      <c r="BD38" s="643"/>
      <c r="BE38" s="643"/>
      <c r="BF38" s="656"/>
      <c r="BG38" s="607" t="s">
        <v>324</v>
      </c>
      <c r="BH38" s="608"/>
      <c r="BI38" s="608"/>
      <c r="BJ38" s="608"/>
      <c r="BK38" s="608"/>
      <c r="BL38" s="608"/>
      <c r="BM38" s="608"/>
      <c r="BN38" s="608"/>
      <c r="BO38" s="608"/>
      <c r="BP38" s="608"/>
      <c r="BQ38" s="608"/>
      <c r="BR38" s="608"/>
      <c r="BS38" s="608"/>
      <c r="BT38" s="608"/>
      <c r="BU38" s="609"/>
      <c r="BV38" s="610">
        <v>18620</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5120410</v>
      </c>
      <c r="CS38" s="611"/>
      <c r="CT38" s="611"/>
      <c r="CU38" s="611"/>
      <c r="CV38" s="611"/>
      <c r="CW38" s="611"/>
      <c r="CX38" s="611"/>
      <c r="CY38" s="612"/>
      <c r="CZ38" s="615">
        <v>8.1999999999999993</v>
      </c>
      <c r="DA38" s="640"/>
      <c r="DB38" s="640"/>
      <c r="DC38" s="645"/>
      <c r="DD38" s="619">
        <v>4256064</v>
      </c>
      <c r="DE38" s="611"/>
      <c r="DF38" s="611"/>
      <c r="DG38" s="611"/>
      <c r="DH38" s="611"/>
      <c r="DI38" s="611"/>
      <c r="DJ38" s="611"/>
      <c r="DK38" s="612"/>
      <c r="DL38" s="619">
        <v>3613016</v>
      </c>
      <c r="DM38" s="611"/>
      <c r="DN38" s="611"/>
      <c r="DO38" s="611"/>
      <c r="DP38" s="611"/>
      <c r="DQ38" s="611"/>
      <c r="DR38" s="611"/>
      <c r="DS38" s="611"/>
      <c r="DT38" s="611"/>
      <c r="DU38" s="611"/>
      <c r="DV38" s="612"/>
      <c r="DW38" s="615">
        <v>10.8</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t="s">
        <v>122</v>
      </c>
      <c r="BA39" s="611"/>
      <c r="BB39" s="611"/>
      <c r="BC39" s="611"/>
      <c r="BD39" s="643"/>
      <c r="BE39" s="643"/>
      <c r="BF39" s="656"/>
      <c r="BG39" s="607" t="s">
        <v>328</v>
      </c>
      <c r="BH39" s="608"/>
      <c r="BI39" s="608"/>
      <c r="BJ39" s="608"/>
      <c r="BK39" s="608"/>
      <c r="BL39" s="608"/>
      <c r="BM39" s="608"/>
      <c r="BN39" s="608"/>
      <c r="BO39" s="608"/>
      <c r="BP39" s="608"/>
      <c r="BQ39" s="608"/>
      <c r="BR39" s="608"/>
      <c r="BS39" s="608"/>
      <c r="BT39" s="608"/>
      <c r="BU39" s="609"/>
      <c r="BV39" s="610">
        <v>28006</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3933696</v>
      </c>
      <c r="CS39" s="643"/>
      <c r="CT39" s="643"/>
      <c r="CU39" s="643"/>
      <c r="CV39" s="643"/>
      <c r="CW39" s="643"/>
      <c r="CX39" s="643"/>
      <c r="CY39" s="644"/>
      <c r="CZ39" s="615">
        <v>6.3</v>
      </c>
      <c r="DA39" s="640"/>
      <c r="DB39" s="640"/>
      <c r="DC39" s="645"/>
      <c r="DD39" s="619">
        <v>2789988</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3"/>
      <c r="BE40" s="643"/>
      <c r="BF40" s="656"/>
      <c r="BG40" s="660" t="s">
        <v>332</v>
      </c>
      <c r="BH40" s="661"/>
      <c r="BI40" s="661"/>
      <c r="BJ40" s="661"/>
      <c r="BK40" s="661"/>
      <c r="BL40" s="202"/>
      <c r="BM40" s="608" t="s">
        <v>333</v>
      </c>
      <c r="BN40" s="608"/>
      <c r="BO40" s="608"/>
      <c r="BP40" s="608"/>
      <c r="BQ40" s="608"/>
      <c r="BR40" s="608"/>
      <c r="BS40" s="608"/>
      <c r="BT40" s="608"/>
      <c r="BU40" s="609"/>
      <c r="BV40" s="610">
        <v>102</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290485</v>
      </c>
      <c r="CS40" s="611"/>
      <c r="CT40" s="611"/>
      <c r="CU40" s="611"/>
      <c r="CV40" s="611"/>
      <c r="CW40" s="611"/>
      <c r="CX40" s="611"/>
      <c r="CY40" s="612"/>
      <c r="CZ40" s="615">
        <v>0.5</v>
      </c>
      <c r="DA40" s="640"/>
      <c r="DB40" s="640"/>
      <c r="DC40" s="645"/>
      <c r="DD40" s="619">
        <v>199898</v>
      </c>
      <c r="DE40" s="611"/>
      <c r="DF40" s="611"/>
      <c r="DG40" s="611"/>
      <c r="DH40" s="611"/>
      <c r="DI40" s="611"/>
      <c r="DJ40" s="611"/>
      <c r="DK40" s="612"/>
      <c r="DL40" s="619">
        <v>170898</v>
      </c>
      <c r="DM40" s="611"/>
      <c r="DN40" s="611"/>
      <c r="DO40" s="611"/>
      <c r="DP40" s="611"/>
      <c r="DQ40" s="611"/>
      <c r="DR40" s="611"/>
      <c r="DS40" s="611"/>
      <c r="DT40" s="611"/>
      <c r="DU40" s="611"/>
      <c r="DV40" s="612"/>
      <c r="DW40" s="615">
        <v>0.5</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67133884</v>
      </c>
      <c r="S41" s="683"/>
      <c r="T41" s="683"/>
      <c r="U41" s="683"/>
      <c r="V41" s="683"/>
      <c r="W41" s="683"/>
      <c r="X41" s="683"/>
      <c r="Y41" s="687"/>
      <c r="Z41" s="688">
        <v>100</v>
      </c>
      <c r="AA41" s="688"/>
      <c r="AB41" s="688"/>
      <c r="AC41" s="688"/>
      <c r="AD41" s="689">
        <v>33493965</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1292232</v>
      </c>
      <c r="BA41" s="611"/>
      <c r="BB41" s="611"/>
      <c r="BC41" s="611"/>
      <c r="BD41" s="643"/>
      <c r="BE41" s="643"/>
      <c r="BF41" s="656"/>
      <c r="BG41" s="660"/>
      <c r="BH41" s="661"/>
      <c r="BI41" s="661"/>
      <c r="BJ41" s="661"/>
      <c r="BK41" s="661"/>
      <c r="BL41" s="202"/>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0"/>
      <c r="DB41" s="640"/>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3828178</v>
      </c>
      <c r="BA42" s="683"/>
      <c r="BB42" s="683"/>
      <c r="BC42" s="683"/>
      <c r="BD42" s="669"/>
      <c r="BE42" s="669"/>
      <c r="BF42" s="671"/>
      <c r="BG42" s="662"/>
      <c r="BH42" s="663"/>
      <c r="BI42" s="663"/>
      <c r="BJ42" s="663"/>
      <c r="BK42" s="663"/>
      <c r="BL42" s="203"/>
      <c r="BM42" s="632" t="s">
        <v>340</v>
      </c>
      <c r="BN42" s="632"/>
      <c r="BO42" s="632"/>
      <c r="BP42" s="632"/>
      <c r="BQ42" s="632"/>
      <c r="BR42" s="632"/>
      <c r="BS42" s="632"/>
      <c r="BT42" s="632"/>
      <c r="BU42" s="633"/>
      <c r="BV42" s="682">
        <v>341</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6809377</v>
      </c>
      <c r="CS42" s="643"/>
      <c r="CT42" s="643"/>
      <c r="CU42" s="643"/>
      <c r="CV42" s="643"/>
      <c r="CW42" s="643"/>
      <c r="CX42" s="643"/>
      <c r="CY42" s="644"/>
      <c r="CZ42" s="615">
        <v>10.9</v>
      </c>
      <c r="DA42" s="640"/>
      <c r="DB42" s="640"/>
      <c r="DC42" s="645"/>
      <c r="DD42" s="619">
        <v>2215158</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135518</v>
      </c>
      <c r="CS43" s="643"/>
      <c r="CT43" s="643"/>
      <c r="CU43" s="643"/>
      <c r="CV43" s="643"/>
      <c r="CW43" s="643"/>
      <c r="CX43" s="643"/>
      <c r="CY43" s="644"/>
      <c r="CZ43" s="615">
        <v>0.2</v>
      </c>
      <c r="DA43" s="640"/>
      <c r="DB43" s="640"/>
      <c r="DC43" s="645"/>
      <c r="DD43" s="619">
        <v>135518</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292</v>
      </c>
      <c r="CE44" s="649"/>
      <c r="CF44" s="607" t="s">
        <v>345</v>
      </c>
      <c r="CG44" s="608"/>
      <c r="CH44" s="608"/>
      <c r="CI44" s="608"/>
      <c r="CJ44" s="608"/>
      <c r="CK44" s="608"/>
      <c r="CL44" s="608"/>
      <c r="CM44" s="608"/>
      <c r="CN44" s="608"/>
      <c r="CO44" s="608"/>
      <c r="CP44" s="608"/>
      <c r="CQ44" s="609"/>
      <c r="CR44" s="610">
        <v>6809377</v>
      </c>
      <c r="CS44" s="611"/>
      <c r="CT44" s="611"/>
      <c r="CU44" s="611"/>
      <c r="CV44" s="611"/>
      <c r="CW44" s="611"/>
      <c r="CX44" s="611"/>
      <c r="CY44" s="612"/>
      <c r="CZ44" s="615">
        <v>10.9</v>
      </c>
      <c r="DA44" s="616"/>
      <c r="DB44" s="616"/>
      <c r="DC44" s="622"/>
      <c r="DD44" s="619">
        <v>2215158</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347</v>
      </c>
      <c r="CG45" s="608"/>
      <c r="CH45" s="608"/>
      <c r="CI45" s="608"/>
      <c r="CJ45" s="608"/>
      <c r="CK45" s="608"/>
      <c r="CL45" s="608"/>
      <c r="CM45" s="608"/>
      <c r="CN45" s="608"/>
      <c r="CO45" s="608"/>
      <c r="CP45" s="608"/>
      <c r="CQ45" s="609"/>
      <c r="CR45" s="610">
        <v>3348628</v>
      </c>
      <c r="CS45" s="643"/>
      <c r="CT45" s="643"/>
      <c r="CU45" s="643"/>
      <c r="CV45" s="643"/>
      <c r="CW45" s="643"/>
      <c r="CX45" s="643"/>
      <c r="CY45" s="644"/>
      <c r="CZ45" s="615">
        <v>5.4</v>
      </c>
      <c r="DA45" s="640"/>
      <c r="DB45" s="640"/>
      <c r="DC45" s="645"/>
      <c r="DD45" s="619">
        <v>255127</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50"/>
      <c r="CE46" s="651"/>
      <c r="CF46" s="607" t="s">
        <v>348</v>
      </c>
      <c r="CG46" s="608"/>
      <c r="CH46" s="608"/>
      <c r="CI46" s="608"/>
      <c r="CJ46" s="608"/>
      <c r="CK46" s="608"/>
      <c r="CL46" s="608"/>
      <c r="CM46" s="608"/>
      <c r="CN46" s="608"/>
      <c r="CO46" s="608"/>
      <c r="CP46" s="608"/>
      <c r="CQ46" s="609"/>
      <c r="CR46" s="610">
        <v>3460749</v>
      </c>
      <c r="CS46" s="611"/>
      <c r="CT46" s="611"/>
      <c r="CU46" s="611"/>
      <c r="CV46" s="611"/>
      <c r="CW46" s="611"/>
      <c r="CX46" s="611"/>
      <c r="CY46" s="612"/>
      <c r="CZ46" s="615">
        <v>5.5</v>
      </c>
      <c r="DA46" s="616"/>
      <c r="DB46" s="616"/>
      <c r="DC46" s="622"/>
      <c r="DD46" s="619">
        <v>1960031</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50"/>
      <c r="CE47" s="651"/>
      <c r="CF47" s="607" t="s">
        <v>349</v>
      </c>
      <c r="CG47" s="608"/>
      <c r="CH47" s="608"/>
      <c r="CI47" s="608"/>
      <c r="CJ47" s="608"/>
      <c r="CK47" s="608"/>
      <c r="CL47" s="608"/>
      <c r="CM47" s="608"/>
      <c r="CN47" s="608"/>
      <c r="CO47" s="608"/>
      <c r="CP47" s="608"/>
      <c r="CQ47" s="609"/>
      <c r="CR47" s="610" t="s">
        <v>122</v>
      </c>
      <c r="CS47" s="643"/>
      <c r="CT47" s="643"/>
      <c r="CU47" s="643"/>
      <c r="CV47" s="643"/>
      <c r="CW47" s="643"/>
      <c r="CX47" s="643"/>
      <c r="CY47" s="644"/>
      <c r="CZ47" s="615" t="s">
        <v>122</v>
      </c>
      <c r="DA47" s="640"/>
      <c r="DB47" s="640"/>
      <c r="DC47" s="645"/>
      <c r="DD47" s="619" t="s">
        <v>122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1" x14ac:dyDescent="0.2">
      <c r="B48" s="207"/>
      <c r="CD48" s="652"/>
      <c r="CE48" s="653"/>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62474678</v>
      </c>
      <c r="CS49" s="669"/>
      <c r="CT49" s="669"/>
      <c r="CU49" s="669"/>
      <c r="CV49" s="669"/>
      <c r="CW49" s="669"/>
      <c r="CX49" s="669"/>
      <c r="CY49" s="698"/>
      <c r="CZ49" s="690">
        <v>100</v>
      </c>
      <c r="DA49" s="699"/>
      <c r="DB49" s="699"/>
      <c r="DC49" s="700"/>
      <c r="DD49" s="701">
        <v>39136920</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QCK3yg9lLIAHdxwquFDM8ad6n3Mkez0XNGyGGe3h/JLf0n9zD53iID1O84Lj2nixR9Su2Ej/Pjp7zWO/ey0Ajg==" saltValue="T516Facf61itkGs4VCc2Q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2">
      <c r="A7" s="219">
        <v>1</v>
      </c>
      <c r="B7" s="736" t="s">
        <v>374</v>
      </c>
      <c r="C7" s="737"/>
      <c r="D7" s="737"/>
      <c r="E7" s="737"/>
      <c r="F7" s="737"/>
      <c r="G7" s="737"/>
      <c r="H7" s="737"/>
      <c r="I7" s="737"/>
      <c r="J7" s="737"/>
      <c r="K7" s="737"/>
      <c r="L7" s="737"/>
      <c r="M7" s="737"/>
      <c r="N7" s="737"/>
      <c r="O7" s="737"/>
      <c r="P7" s="738"/>
      <c r="Q7" s="739">
        <v>67048</v>
      </c>
      <c r="R7" s="740"/>
      <c r="S7" s="740"/>
      <c r="T7" s="740"/>
      <c r="U7" s="740"/>
      <c r="V7" s="740">
        <v>62491</v>
      </c>
      <c r="W7" s="740"/>
      <c r="X7" s="740"/>
      <c r="Y7" s="740"/>
      <c r="Z7" s="740"/>
      <c r="AA7" s="740">
        <v>4556</v>
      </c>
      <c r="AB7" s="740"/>
      <c r="AC7" s="740"/>
      <c r="AD7" s="740"/>
      <c r="AE7" s="741"/>
      <c r="AF7" s="742">
        <v>4000</v>
      </c>
      <c r="AG7" s="743"/>
      <c r="AH7" s="743"/>
      <c r="AI7" s="743"/>
      <c r="AJ7" s="744"/>
      <c r="AK7" s="745">
        <v>2855</v>
      </c>
      <c r="AL7" s="746"/>
      <c r="AM7" s="746"/>
      <c r="AN7" s="746"/>
      <c r="AO7" s="746"/>
      <c r="AP7" s="746">
        <v>43922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553</v>
      </c>
      <c r="BT7" s="734"/>
      <c r="BU7" s="734"/>
      <c r="BV7" s="734"/>
      <c r="BW7" s="734"/>
      <c r="BX7" s="734"/>
      <c r="BY7" s="734"/>
      <c r="BZ7" s="734"/>
      <c r="CA7" s="734"/>
      <c r="CB7" s="734"/>
      <c r="CC7" s="734"/>
      <c r="CD7" s="734"/>
      <c r="CE7" s="734"/>
      <c r="CF7" s="734"/>
      <c r="CG7" s="749"/>
      <c r="CH7" s="730">
        <v>0</v>
      </c>
      <c r="CI7" s="731"/>
      <c r="CJ7" s="731"/>
      <c r="CK7" s="731"/>
      <c r="CL7" s="732"/>
      <c r="CM7" s="730">
        <v>641</v>
      </c>
      <c r="CN7" s="731"/>
      <c r="CO7" s="731"/>
      <c r="CP7" s="731"/>
      <c r="CQ7" s="732"/>
      <c r="CR7" s="730">
        <v>5</v>
      </c>
      <c r="CS7" s="731"/>
      <c r="CT7" s="731"/>
      <c r="CU7" s="731"/>
      <c r="CV7" s="732"/>
      <c r="CW7" s="730">
        <v>0</v>
      </c>
      <c r="CX7" s="731"/>
      <c r="CY7" s="731"/>
      <c r="CZ7" s="731"/>
      <c r="DA7" s="732"/>
      <c r="DB7" s="730">
        <v>15</v>
      </c>
      <c r="DC7" s="731"/>
      <c r="DD7" s="731"/>
      <c r="DE7" s="731"/>
      <c r="DF7" s="732"/>
      <c r="DG7" s="730" t="s">
        <v>542</v>
      </c>
      <c r="DH7" s="731"/>
      <c r="DI7" s="731"/>
      <c r="DJ7" s="731"/>
      <c r="DK7" s="732"/>
      <c r="DL7" s="730" t="s">
        <v>542</v>
      </c>
      <c r="DM7" s="731"/>
      <c r="DN7" s="731"/>
      <c r="DO7" s="731"/>
      <c r="DP7" s="732"/>
      <c r="DQ7" s="730" t="s">
        <v>542</v>
      </c>
      <c r="DR7" s="731"/>
      <c r="DS7" s="731"/>
      <c r="DT7" s="731"/>
      <c r="DU7" s="732"/>
      <c r="DV7" s="733"/>
      <c r="DW7" s="734"/>
      <c r="DX7" s="734"/>
      <c r="DY7" s="734"/>
      <c r="DZ7" s="735"/>
      <c r="EA7" s="217"/>
    </row>
    <row r="8" spans="1:131" s="218" customFormat="1" ht="26.25" customHeight="1" x14ac:dyDescent="0.2">
      <c r="A8" s="221">
        <v>2</v>
      </c>
      <c r="B8" s="767" t="s">
        <v>375</v>
      </c>
      <c r="C8" s="768"/>
      <c r="D8" s="768"/>
      <c r="E8" s="768"/>
      <c r="F8" s="768"/>
      <c r="G8" s="768"/>
      <c r="H8" s="768"/>
      <c r="I8" s="768"/>
      <c r="J8" s="768"/>
      <c r="K8" s="768"/>
      <c r="L8" s="768"/>
      <c r="M8" s="768"/>
      <c r="N8" s="768"/>
      <c r="O8" s="768"/>
      <c r="P8" s="769"/>
      <c r="Q8" s="770">
        <v>605</v>
      </c>
      <c r="R8" s="771"/>
      <c r="S8" s="771"/>
      <c r="T8" s="771"/>
      <c r="U8" s="771"/>
      <c r="V8" s="771">
        <v>434</v>
      </c>
      <c r="W8" s="771"/>
      <c r="X8" s="771"/>
      <c r="Y8" s="771"/>
      <c r="Z8" s="771"/>
      <c r="AA8" s="771">
        <v>171</v>
      </c>
      <c r="AB8" s="771"/>
      <c r="AC8" s="771"/>
      <c r="AD8" s="771"/>
      <c r="AE8" s="772"/>
      <c r="AF8" s="773">
        <v>9</v>
      </c>
      <c r="AG8" s="774"/>
      <c r="AH8" s="774"/>
      <c r="AI8" s="774"/>
      <c r="AJ8" s="775"/>
      <c r="AK8" s="756">
        <v>276</v>
      </c>
      <c r="AL8" s="757"/>
      <c r="AM8" s="757"/>
      <c r="AN8" s="757"/>
      <c r="AO8" s="757"/>
      <c r="AP8" s="757">
        <v>1068</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554</v>
      </c>
      <c r="BT8" s="761"/>
      <c r="BU8" s="761"/>
      <c r="BV8" s="761"/>
      <c r="BW8" s="761"/>
      <c r="BX8" s="761"/>
      <c r="BY8" s="761"/>
      <c r="BZ8" s="761"/>
      <c r="CA8" s="761"/>
      <c r="CB8" s="761"/>
      <c r="CC8" s="761"/>
      <c r="CD8" s="761"/>
      <c r="CE8" s="761"/>
      <c r="CF8" s="761"/>
      <c r="CG8" s="762"/>
      <c r="CH8" s="763">
        <v>-16</v>
      </c>
      <c r="CI8" s="764"/>
      <c r="CJ8" s="764"/>
      <c r="CK8" s="764"/>
      <c r="CL8" s="765"/>
      <c r="CM8" s="763">
        <v>297</v>
      </c>
      <c r="CN8" s="764"/>
      <c r="CO8" s="764"/>
      <c r="CP8" s="764"/>
      <c r="CQ8" s="765"/>
      <c r="CR8" s="763">
        <v>150</v>
      </c>
      <c r="CS8" s="764"/>
      <c r="CT8" s="764"/>
      <c r="CU8" s="764"/>
      <c r="CV8" s="765"/>
      <c r="CW8" s="763" t="s">
        <v>542</v>
      </c>
      <c r="CX8" s="764"/>
      <c r="CY8" s="764"/>
      <c r="CZ8" s="764"/>
      <c r="DA8" s="765"/>
      <c r="DB8" s="763" t="s">
        <v>542</v>
      </c>
      <c r="DC8" s="764"/>
      <c r="DD8" s="764"/>
      <c r="DE8" s="764"/>
      <c r="DF8" s="765"/>
      <c r="DG8" s="763" t="s">
        <v>542</v>
      </c>
      <c r="DH8" s="764"/>
      <c r="DI8" s="764"/>
      <c r="DJ8" s="764"/>
      <c r="DK8" s="765"/>
      <c r="DL8" s="763" t="s">
        <v>542</v>
      </c>
      <c r="DM8" s="764"/>
      <c r="DN8" s="764"/>
      <c r="DO8" s="764"/>
      <c r="DP8" s="765"/>
      <c r="DQ8" s="763" t="s">
        <v>542</v>
      </c>
      <c r="DR8" s="764"/>
      <c r="DS8" s="764"/>
      <c r="DT8" s="764"/>
      <c r="DU8" s="765"/>
      <c r="DV8" s="760"/>
      <c r="DW8" s="761"/>
      <c r="DX8" s="761"/>
      <c r="DY8" s="761"/>
      <c r="DZ8" s="766"/>
      <c r="EA8" s="217"/>
    </row>
    <row r="9" spans="1:131" s="218" customFormat="1" ht="26.25" customHeight="1" x14ac:dyDescent="0.2">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t="s">
        <v>555</v>
      </c>
      <c r="BT9" s="761"/>
      <c r="BU9" s="761"/>
      <c r="BV9" s="761"/>
      <c r="BW9" s="761"/>
      <c r="BX9" s="761"/>
      <c r="BY9" s="761"/>
      <c r="BZ9" s="761"/>
      <c r="CA9" s="761"/>
      <c r="CB9" s="761"/>
      <c r="CC9" s="761"/>
      <c r="CD9" s="761"/>
      <c r="CE9" s="761"/>
      <c r="CF9" s="761"/>
      <c r="CG9" s="762"/>
      <c r="CH9" s="763">
        <v>62</v>
      </c>
      <c r="CI9" s="764"/>
      <c r="CJ9" s="764"/>
      <c r="CK9" s="764"/>
      <c r="CL9" s="765"/>
      <c r="CM9" s="763">
        <v>417</v>
      </c>
      <c r="CN9" s="764"/>
      <c r="CO9" s="764"/>
      <c r="CP9" s="764"/>
      <c r="CQ9" s="765"/>
      <c r="CR9" s="763">
        <v>42</v>
      </c>
      <c r="CS9" s="764"/>
      <c r="CT9" s="764"/>
      <c r="CU9" s="764"/>
      <c r="CV9" s="765"/>
      <c r="CW9" s="763" t="s">
        <v>542</v>
      </c>
      <c r="CX9" s="764"/>
      <c r="CY9" s="764"/>
      <c r="CZ9" s="764"/>
      <c r="DA9" s="765"/>
      <c r="DB9" s="763" t="s">
        <v>542</v>
      </c>
      <c r="DC9" s="764"/>
      <c r="DD9" s="764"/>
      <c r="DE9" s="764"/>
      <c r="DF9" s="765"/>
      <c r="DG9" s="763" t="s">
        <v>542</v>
      </c>
      <c r="DH9" s="764"/>
      <c r="DI9" s="764"/>
      <c r="DJ9" s="764"/>
      <c r="DK9" s="765"/>
      <c r="DL9" s="763" t="s">
        <v>542</v>
      </c>
      <c r="DM9" s="764"/>
      <c r="DN9" s="764"/>
      <c r="DO9" s="764"/>
      <c r="DP9" s="765"/>
      <c r="DQ9" s="763" t="s">
        <v>542</v>
      </c>
      <c r="DR9" s="764"/>
      <c r="DS9" s="764"/>
      <c r="DT9" s="764"/>
      <c r="DU9" s="765"/>
      <c r="DV9" s="760"/>
      <c r="DW9" s="761"/>
      <c r="DX9" s="761"/>
      <c r="DY9" s="761"/>
      <c r="DZ9" s="766"/>
      <c r="EA9" s="217"/>
    </row>
    <row r="10" spans="1:131" s="218" customFormat="1" ht="26.25" customHeight="1" x14ac:dyDescent="0.2">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t="s">
        <v>556</v>
      </c>
      <c r="BT10" s="761"/>
      <c r="BU10" s="761"/>
      <c r="BV10" s="761"/>
      <c r="BW10" s="761"/>
      <c r="BX10" s="761"/>
      <c r="BY10" s="761"/>
      <c r="BZ10" s="761"/>
      <c r="CA10" s="761"/>
      <c r="CB10" s="761"/>
      <c r="CC10" s="761"/>
      <c r="CD10" s="761"/>
      <c r="CE10" s="761"/>
      <c r="CF10" s="761"/>
      <c r="CG10" s="762"/>
      <c r="CH10" s="763">
        <v>110</v>
      </c>
      <c r="CI10" s="764"/>
      <c r="CJ10" s="764"/>
      <c r="CK10" s="764"/>
      <c r="CL10" s="765"/>
      <c r="CM10" s="763">
        <v>189</v>
      </c>
      <c r="CN10" s="764"/>
      <c r="CO10" s="764"/>
      <c r="CP10" s="764"/>
      <c r="CQ10" s="765"/>
      <c r="CR10" s="763">
        <v>11</v>
      </c>
      <c r="CS10" s="764"/>
      <c r="CT10" s="764"/>
      <c r="CU10" s="764"/>
      <c r="CV10" s="765"/>
      <c r="CW10" s="763" t="s">
        <v>542</v>
      </c>
      <c r="CX10" s="764"/>
      <c r="CY10" s="764"/>
      <c r="CZ10" s="764"/>
      <c r="DA10" s="765"/>
      <c r="DB10" s="763" t="s">
        <v>542</v>
      </c>
      <c r="DC10" s="764"/>
      <c r="DD10" s="764"/>
      <c r="DE10" s="764"/>
      <c r="DF10" s="765"/>
      <c r="DG10" s="763" t="s">
        <v>542</v>
      </c>
      <c r="DH10" s="764"/>
      <c r="DI10" s="764"/>
      <c r="DJ10" s="764"/>
      <c r="DK10" s="765"/>
      <c r="DL10" s="763" t="s">
        <v>542</v>
      </c>
      <c r="DM10" s="764"/>
      <c r="DN10" s="764"/>
      <c r="DO10" s="764"/>
      <c r="DP10" s="765"/>
      <c r="DQ10" s="763" t="s">
        <v>542</v>
      </c>
      <c r="DR10" s="764"/>
      <c r="DS10" s="764"/>
      <c r="DT10" s="764"/>
      <c r="DU10" s="765"/>
      <c r="DV10" s="760"/>
      <c r="DW10" s="761"/>
      <c r="DX10" s="761"/>
      <c r="DY10" s="761"/>
      <c r="DZ10" s="766"/>
      <c r="EA10" s="217"/>
    </row>
    <row r="11" spans="1:131" s="218" customFormat="1" ht="26.25" customHeight="1" x14ac:dyDescent="0.2">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2">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2">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2">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2">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2">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2">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2">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2">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2">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5">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2">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5">
      <c r="A23" s="223" t="s">
        <v>377</v>
      </c>
      <c r="B23" s="776" t="s">
        <v>378</v>
      </c>
      <c r="C23" s="777"/>
      <c r="D23" s="777"/>
      <c r="E23" s="777"/>
      <c r="F23" s="777"/>
      <c r="G23" s="777"/>
      <c r="H23" s="777"/>
      <c r="I23" s="777"/>
      <c r="J23" s="777"/>
      <c r="K23" s="777"/>
      <c r="L23" s="777"/>
      <c r="M23" s="777"/>
      <c r="N23" s="777"/>
      <c r="O23" s="777"/>
      <c r="P23" s="778"/>
      <c r="Q23" s="779">
        <v>67134</v>
      </c>
      <c r="R23" s="780"/>
      <c r="S23" s="780"/>
      <c r="T23" s="780"/>
      <c r="U23" s="780"/>
      <c r="V23" s="780">
        <v>62475</v>
      </c>
      <c r="W23" s="780"/>
      <c r="X23" s="780"/>
      <c r="Y23" s="780"/>
      <c r="Z23" s="780"/>
      <c r="AA23" s="780">
        <v>4659</v>
      </c>
      <c r="AB23" s="780"/>
      <c r="AC23" s="780"/>
      <c r="AD23" s="780"/>
      <c r="AE23" s="781"/>
      <c r="AF23" s="782">
        <v>4009</v>
      </c>
      <c r="AG23" s="780"/>
      <c r="AH23" s="780"/>
      <c r="AI23" s="780"/>
      <c r="AJ23" s="783"/>
      <c r="AK23" s="784"/>
      <c r="AL23" s="785"/>
      <c r="AM23" s="785"/>
      <c r="AN23" s="785"/>
      <c r="AO23" s="785"/>
      <c r="AP23" s="780">
        <v>44990</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2">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364</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5">
        <v>1</v>
      </c>
      <c r="B28" s="736" t="s">
        <v>389</v>
      </c>
      <c r="C28" s="737"/>
      <c r="D28" s="737"/>
      <c r="E28" s="737"/>
      <c r="F28" s="737"/>
      <c r="G28" s="737"/>
      <c r="H28" s="737"/>
      <c r="I28" s="737"/>
      <c r="J28" s="737"/>
      <c r="K28" s="737"/>
      <c r="L28" s="737"/>
      <c r="M28" s="737"/>
      <c r="N28" s="737"/>
      <c r="O28" s="737"/>
      <c r="P28" s="738"/>
      <c r="Q28" s="809">
        <v>14252</v>
      </c>
      <c r="R28" s="810"/>
      <c r="S28" s="810"/>
      <c r="T28" s="810"/>
      <c r="U28" s="810"/>
      <c r="V28" s="810">
        <v>13824</v>
      </c>
      <c r="W28" s="810"/>
      <c r="X28" s="810"/>
      <c r="Y28" s="810"/>
      <c r="Z28" s="810"/>
      <c r="AA28" s="810">
        <v>428</v>
      </c>
      <c r="AB28" s="810"/>
      <c r="AC28" s="810"/>
      <c r="AD28" s="810"/>
      <c r="AE28" s="811"/>
      <c r="AF28" s="812">
        <v>428</v>
      </c>
      <c r="AG28" s="810"/>
      <c r="AH28" s="810"/>
      <c r="AI28" s="810"/>
      <c r="AJ28" s="813"/>
      <c r="AK28" s="814">
        <v>1292</v>
      </c>
      <c r="AL28" s="815"/>
      <c r="AM28" s="815"/>
      <c r="AN28" s="815"/>
      <c r="AO28" s="815"/>
      <c r="AP28" s="815">
        <v>0</v>
      </c>
      <c r="AQ28" s="815"/>
      <c r="AR28" s="815"/>
      <c r="AS28" s="815"/>
      <c r="AT28" s="815"/>
      <c r="AU28" s="815">
        <v>0</v>
      </c>
      <c r="AV28" s="815"/>
      <c r="AW28" s="815"/>
      <c r="AX28" s="815"/>
      <c r="AY28" s="815"/>
      <c r="AZ28" s="816" t="s">
        <v>542</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5">
        <v>2</v>
      </c>
      <c r="B29" s="767" t="s">
        <v>390</v>
      </c>
      <c r="C29" s="768"/>
      <c r="D29" s="768"/>
      <c r="E29" s="768"/>
      <c r="F29" s="768"/>
      <c r="G29" s="768"/>
      <c r="H29" s="768"/>
      <c r="I29" s="768"/>
      <c r="J29" s="768"/>
      <c r="K29" s="768"/>
      <c r="L29" s="768"/>
      <c r="M29" s="768"/>
      <c r="N29" s="768"/>
      <c r="O29" s="768"/>
      <c r="P29" s="769"/>
      <c r="Q29" s="770">
        <v>3777</v>
      </c>
      <c r="R29" s="771"/>
      <c r="S29" s="771"/>
      <c r="T29" s="771"/>
      <c r="U29" s="771"/>
      <c r="V29" s="771">
        <v>3726</v>
      </c>
      <c r="W29" s="771"/>
      <c r="X29" s="771"/>
      <c r="Y29" s="771"/>
      <c r="Z29" s="771"/>
      <c r="AA29" s="771">
        <v>50</v>
      </c>
      <c r="AB29" s="771"/>
      <c r="AC29" s="771"/>
      <c r="AD29" s="771"/>
      <c r="AE29" s="772"/>
      <c r="AF29" s="773">
        <v>50</v>
      </c>
      <c r="AG29" s="774"/>
      <c r="AH29" s="774"/>
      <c r="AI29" s="774"/>
      <c r="AJ29" s="775"/>
      <c r="AK29" s="821">
        <v>1927</v>
      </c>
      <c r="AL29" s="817"/>
      <c r="AM29" s="817"/>
      <c r="AN29" s="817"/>
      <c r="AO29" s="817"/>
      <c r="AP29" s="817">
        <v>0</v>
      </c>
      <c r="AQ29" s="817"/>
      <c r="AR29" s="817"/>
      <c r="AS29" s="817"/>
      <c r="AT29" s="817"/>
      <c r="AU29" s="817">
        <v>0</v>
      </c>
      <c r="AV29" s="817"/>
      <c r="AW29" s="817"/>
      <c r="AX29" s="817"/>
      <c r="AY29" s="817"/>
      <c r="AZ29" s="818" t="s">
        <v>542</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5">
        <v>3</v>
      </c>
      <c r="B30" s="767" t="s">
        <v>391</v>
      </c>
      <c r="C30" s="768"/>
      <c r="D30" s="768"/>
      <c r="E30" s="768"/>
      <c r="F30" s="768"/>
      <c r="G30" s="768"/>
      <c r="H30" s="768"/>
      <c r="I30" s="768"/>
      <c r="J30" s="768"/>
      <c r="K30" s="768"/>
      <c r="L30" s="768"/>
      <c r="M30" s="768"/>
      <c r="N30" s="768"/>
      <c r="O30" s="768"/>
      <c r="P30" s="769"/>
      <c r="Q30" s="770">
        <v>2803</v>
      </c>
      <c r="R30" s="771"/>
      <c r="S30" s="771"/>
      <c r="T30" s="771"/>
      <c r="U30" s="771"/>
      <c r="V30" s="771">
        <v>2713</v>
      </c>
      <c r="W30" s="771"/>
      <c r="X30" s="771"/>
      <c r="Y30" s="771"/>
      <c r="Z30" s="771"/>
      <c r="AA30" s="771">
        <v>90</v>
      </c>
      <c r="AB30" s="771"/>
      <c r="AC30" s="771"/>
      <c r="AD30" s="771"/>
      <c r="AE30" s="772"/>
      <c r="AF30" s="773">
        <v>1295</v>
      </c>
      <c r="AG30" s="774"/>
      <c r="AH30" s="774"/>
      <c r="AI30" s="774"/>
      <c r="AJ30" s="775"/>
      <c r="AK30" s="821">
        <v>5</v>
      </c>
      <c r="AL30" s="817"/>
      <c r="AM30" s="817"/>
      <c r="AN30" s="817"/>
      <c r="AO30" s="817"/>
      <c r="AP30" s="817">
        <v>11019</v>
      </c>
      <c r="AQ30" s="817"/>
      <c r="AR30" s="817"/>
      <c r="AS30" s="817"/>
      <c r="AT30" s="817"/>
      <c r="AU30" s="817">
        <v>187</v>
      </c>
      <c r="AV30" s="817"/>
      <c r="AW30" s="817"/>
      <c r="AX30" s="817"/>
      <c r="AY30" s="817"/>
      <c r="AZ30" s="818" t="s">
        <v>542</v>
      </c>
      <c r="BA30" s="818"/>
      <c r="BB30" s="818"/>
      <c r="BC30" s="818"/>
      <c r="BD30" s="818"/>
      <c r="BE30" s="819" t="s">
        <v>392</v>
      </c>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5">
        <v>4</v>
      </c>
      <c r="B31" s="767" t="s">
        <v>393</v>
      </c>
      <c r="C31" s="768"/>
      <c r="D31" s="768"/>
      <c r="E31" s="768"/>
      <c r="F31" s="768"/>
      <c r="G31" s="768"/>
      <c r="H31" s="768"/>
      <c r="I31" s="768"/>
      <c r="J31" s="768"/>
      <c r="K31" s="768"/>
      <c r="L31" s="768"/>
      <c r="M31" s="768"/>
      <c r="N31" s="768"/>
      <c r="O31" s="768"/>
      <c r="P31" s="769"/>
      <c r="Q31" s="770">
        <v>3255</v>
      </c>
      <c r="R31" s="771"/>
      <c r="S31" s="771"/>
      <c r="T31" s="771"/>
      <c r="U31" s="771"/>
      <c r="V31" s="771">
        <v>3193</v>
      </c>
      <c r="W31" s="771"/>
      <c r="X31" s="771"/>
      <c r="Y31" s="771"/>
      <c r="Z31" s="771"/>
      <c r="AA31" s="771">
        <v>62</v>
      </c>
      <c r="AB31" s="771"/>
      <c r="AC31" s="771"/>
      <c r="AD31" s="771"/>
      <c r="AE31" s="772"/>
      <c r="AF31" s="773">
        <v>1139</v>
      </c>
      <c r="AG31" s="774"/>
      <c r="AH31" s="774"/>
      <c r="AI31" s="774"/>
      <c r="AJ31" s="775"/>
      <c r="AK31" s="821">
        <v>687</v>
      </c>
      <c r="AL31" s="817"/>
      <c r="AM31" s="817"/>
      <c r="AN31" s="817"/>
      <c r="AO31" s="817"/>
      <c r="AP31" s="817">
        <v>16749</v>
      </c>
      <c r="AQ31" s="817"/>
      <c r="AR31" s="817"/>
      <c r="AS31" s="817"/>
      <c r="AT31" s="817"/>
      <c r="AU31" s="817">
        <v>5159</v>
      </c>
      <c r="AV31" s="817"/>
      <c r="AW31" s="817"/>
      <c r="AX31" s="817"/>
      <c r="AY31" s="817"/>
      <c r="AZ31" s="818" t="s">
        <v>542</v>
      </c>
      <c r="BA31" s="818"/>
      <c r="BB31" s="818"/>
      <c r="BC31" s="818"/>
      <c r="BD31" s="818"/>
      <c r="BE31" s="819" t="s">
        <v>392</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5">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5">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5">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394</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3" t="s">
        <v>377</v>
      </c>
      <c r="B63" s="776" t="s">
        <v>395</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2912</v>
      </c>
      <c r="AG63" s="831"/>
      <c r="AH63" s="831"/>
      <c r="AI63" s="831"/>
      <c r="AJ63" s="832"/>
      <c r="AK63" s="833"/>
      <c r="AL63" s="828"/>
      <c r="AM63" s="828"/>
      <c r="AN63" s="828"/>
      <c r="AO63" s="828"/>
      <c r="AP63" s="831">
        <v>27768</v>
      </c>
      <c r="AQ63" s="831"/>
      <c r="AR63" s="831"/>
      <c r="AS63" s="831"/>
      <c r="AT63" s="831"/>
      <c r="AU63" s="831">
        <v>5346</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397</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398</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9">
        <v>1</v>
      </c>
      <c r="B68" s="856" t="s">
        <v>543</v>
      </c>
      <c r="C68" s="857"/>
      <c r="D68" s="857"/>
      <c r="E68" s="857"/>
      <c r="F68" s="857"/>
      <c r="G68" s="857"/>
      <c r="H68" s="857"/>
      <c r="I68" s="857"/>
      <c r="J68" s="857"/>
      <c r="K68" s="857"/>
      <c r="L68" s="857"/>
      <c r="M68" s="857"/>
      <c r="N68" s="857"/>
      <c r="O68" s="857"/>
      <c r="P68" s="858"/>
      <c r="Q68" s="859">
        <v>2263</v>
      </c>
      <c r="R68" s="853"/>
      <c r="S68" s="853"/>
      <c r="T68" s="853"/>
      <c r="U68" s="853"/>
      <c r="V68" s="853">
        <v>2225</v>
      </c>
      <c r="W68" s="853"/>
      <c r="X68" s="853"/>
      <c r="Y68" s="853"/>
      <c r="Z68" s="853"/>
      <c r="AA68" s="853">
        <v>38</v>
      </c>
      <c r="AB68" s="853"/>
      <c r="AC68" s="853"/>
      <c r="AD68" s="853"/>
      <c r="AE68" s="853"/>
      <c r="AF68" s="853">
        <v>38</v>
      </c>
      <c r="AG68" s="853"/>
      <c r="AH68" s="853"/>
      <c r="AI68" s="853"/>
      <c r="AJ68" s="853"/>
      <c r="AK68" s="853" t="s">
        <v>542</v>
      </c>
      <c r="AL68" s="853"/>
      <c r="AM68" s="853"/>
      <c r="AN68" s="853"/>
      <c r="AO68" s="853"/>
      <c r="AP68" s="853" t="s">
        <v>542</v>
      </c>
      <c r="AQ68" s="853"/>
      <c r="AR68" s="853"/>
      <c r="AS68" s="853"/>
      <c r="AT68" s="853"/>
      <c r="AU68" s="853" t="s">
        <v>542</v>
      </c>
      <c r="AV68" s="853"/>
      <c r="AW68" s="853"/>
      <c r="AX68" s="853"/>
      <c r="AY68" s="853"/>
      <c r="AZ68" s="854" t="s">
        <v>548</v>
      </c>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1">
        <v>2</v>
      </c>
      <c r="B69" s="860" t="s">
        <v>543</v>
      </c>
      <c r="C69" s="861"/>
      <c r="D69" s="861"/>
      <c r="E69" s="861"/>
      <c r="F69" s="861"/>
      <c r="G69" s="861"/>
      <c r="H69" s="861"/>
      <c r="I69" s="861"/>
      <c r="J69" s="861"/>
      <c r="K69" s="861"/>
      <c r="L69" s="861"/>
      <c r="M69" s="861"/>
      <c r="N69" s="861"/>
      <c r="O69" s="861"/>
      <c r="P69" s="862"/>
      <c r="Q69" s="863">
        <v>924950</v>
      </c>
      <c r="R69" s="817"/>
      <c r="S69" s="817"/>
      <c r="T69" s="817"/>
      <c r="U69" s="817"/>
      <c r="V69" s="817">
        <v>909345</v>
      </c>
      <c r="W69" s="817"/>
      <c r="X69" s="817"/>
      <c r="Y69" s="817"/>
      <c r="Z69" s="817"/>
      <c r="AA69" s="817">
        <v>15606</v>
      </c>
      <c r="AB69" s="817"/>
      <c r="AC69" s="817"/>
      <c r="AD69" s="817"/>
      <c r="AE69" s="817"/>
      <c r="AF69" s="817">
        <v>15606</v>
      </c>
      <c r="AG69" s="817"/>
      <c r="AH69" s="817"/>
      <c r="AI69" s="817"/>
      <c r="AJ69" s="817"/>
      <c r="AK69" s="817">
        <v>9690</v>
      </c>
      <c r="AL69" s="817"/>
      <c r="AM69" s="817"/>
      <c r="AN69" s="817"/>
      <c r="AO69" s="817"/>
      <c r="AP69" s="817" t="s">
        <v>542</v>
      </c>
      <c r="AQ69" s="817"/>
      <c r="AR69" s="817"/>
      <c r="AS69" s="817"/>
      <c r="AT69" s="817"/>
      <c r="AU69" s="817" t="s">
        <v>542</v>
      </c>
      <c r="AV69" s="817"/>
      <c r="AW69" s="817"/>
      <c r="AX69" s="817"/>
      <c r="AY69" s="817"/>
      <c r="AZ69" s="819" t="s">
        <v>549</v>
      </c>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1">
        <v>3</v>
      </c>
      <c r="B70" s="860" t="s">
        <v>544</v>
      </c>
      <c r="C70" s="861"/>
      <c r="D70" s="861"/>
      <c r="E70" s="861"/>
      <c r="F70" s="861"/>
      <c r="G70" s="861"/>
      <c r="H70" s="861"/>
      <c r="I70" s="861"/>
      <c r="J70" s="861"/>
      <c r="K70" s="861"/>
      <c r="L70" s="861"/>
      <c r="M70" s="861"/>
      <c r="N70" s="861"/>
      <c r="O70" s="861"/>
      <c r="P70" s="862"/>
      <c r="Q70" s="863">
        <v>22583</v>
      </c>
      <c r="R70" s="817"/>
      <c r="S70" s="817"/>
      <c r="T70" s="817"/>
      <c r="U70" s="817"/>
      <c r="V70" s="817">
        <v>21732</v>
      </c>
      <c r="W70" s="817"/>
      <c r="X70" s="817"/>
      <c r="Y70" s="817"/>
      <c r="Z70" s="817"/>
      <c r="AA70" s="817">
        <v>851</v>
      </c>
      <c r="AB70" s="817"/>
      <c r="AC70" s="817"/>
      <c r="AD70" s="817"/>
      <c r="AE70" s="817"/>
      <c r="AF70" s="817">
        <v>851</v>
      </c>
      <c r="AG70" s="817"/>
      <c r="AH70" s="817"/>
      <c r="AI70" s="817"/>
      <c r="AJ70" s="817"/>
      <c r="AK70" s="817">
        <v>21</v>
      </c>
      <c r="AL70" s="817"/>
      <c r="AM70" s="817"/>
      <c r="AN70" s="817"/>
      <c r="AO70" s="817"/>
      <c r="AP70" s="817" t="s">
        <v>542</v>
      </c>
      <c r="AQ70" s="817"/>
      <c r="AR70" s="817"/>
      <c r="AS70" s="817"/>
      <c r="AT70" s="817"/>
      <c r="AU70" s="817" t="s">
        <v>542</v>
      </c>
      <c r="AV70" s="817"/>
      <c r="AW70" s="817"/>
      <c r="AX70" s="817"/>
      <c r="AY70" s="817"/>
      <c r="AZ70" s="819" t="s">
        <v>548</v>
      </c>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1">
        <v>4</v>
      </c>
      <c r="B71" s="860" t="s">
        <v>544</v>
      </c>
      <c r="C71" s="861"/>
      <c r="D71" s="861"/>
      <c r="E71" s="861"/>
      <c r="F71" s="861"/>
      <c r="G71" s="861"/>
      <c r="H71" s="861"/>
      <c r="I71" s="861"/>
      <c r="J71" s="861"/>
      <c r="K71" s="861"/>
      <c r="L71" s="861"/>
      <c r="M71" s="861"/>
      <c r="N71" s="861"/>
      <c r="O71" s="861"/>
      <c r="P71" s="862"/>
      <c r="Q71" s="863">
        <v>138</v>
      </c>
      <c r="R71" s="817"/>
      <c r="S71" s="817"/>
      <c r="T71" s="817"/>
      <c r="U71" s="817"/>
      <c r="V71" s="817">
        <v>94</v>
      </c>
      <c r="W71" s="817"/>
      <c r="X71" s="817"/>
      <c r="Y71" s="817"/>
      <c r="Z71" s="817"/>
      <c r="AA71" s="817">
        <v>44</v>
      </c>
      <c r="AB71" s="817"/>
      <c r="AC71" s="817"/>
      <c r="AD71" s="817"/>
      <c r="AE71" s="817"/>
      <c r="AF71" s="817">
        <v>44</v>
      </c>
      <c r="AG71" s="817"/>
      <c r="AH71" s="817"/>
      <c r="AI71" s="817"/>
      <c r="AJ71" s="817"/>
      <c r="AK71" s="817" t="s">
        <v>542</v>
      </c>
      <c r="AL71" s="817"/>
      <c r="AM71" s="817"/>
      <c r="AN71" s="817"/>
      <c r="AO71" s="817"/>
      <c r="AP71" s="817" t="s">
        <v>542</v>
      </c>
      <c r="AQ71" s="817"/>
      <c r="AR71" s="817"/>
      <c r="AS71" s="817"/>
      <c r="AT71" s="817"/>
      <c r="AU71" s="817" t="s">
        <v>542</v>
      </c>
      <c r="AV71" s="817"/>
      <c r="AW71" s="817"/>
      <c r="AX71" s="817"/>
      <c r="AY71" s="817"/>
      <c r="AZ71" s="819" t="s">
        <v>550</v>
      </c>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1">
        <v>5</v>
      </c>
      <c r="B72" s="860" t="s">
        <v>545</v>
      </c>
      <c r="C72" s="861"/>
      <c r="D72" s="861"/>
      <c r="E72" s="861"/>
      <c r="F72" s="861"/>
      <c r="G72" s="861"/>
      <c r="H72" s="861"/>
      <c r="I72" s="861"/>
      <c r="J72" s="861"/>
      <c r="K72" s="861"/>
      <c r="L72" s="861"/>
      <c r="M72" s="861"/>
      <c r="N72" s="861"/>
      <c r="O72" s="861"/>
      <c r="P72" s="862"/>
      <c r="Q72" s="863">
        <v>308</v>
      </c>
      <c r="R72" s="817"/>
      <c r="S72" s="817"/>
      <c r="T72" s="817"/>
      <c r="U72" s="817"/>
      <c r="V72" s="817">
        <v>290</v>
      </c>
      <c r="W72" s="817"/>
      <c r="X72" s="817"/>
      <c r="Y72" s="817"/>
      <c r="Z72" s="817"/>
      <c r="AA72" s="817">
        <v>18</v>
      </c>
      <c r="AB72" s="817"/>
      <c r="AC72" s="817"/>
      <c r="AD72" s="817"/>
      <c r="AE72" s="817"/>
      <c r="AF72" s="817">
        <v>18</v>
      </c>
      <c r="AG72" s="817"/>
      <c r="AH72" s="817"/>
      <c r="AI72" s="817"/>
      <c r="AJ72" s="817"/>
      <c r="AK72" s="817">
        <v>7</v>
      </c>
      <c r="AL72" s="817"/>
      <c r="AM72" s="817"/>
      <c r="AN72" s="817"/>
      <c r="AO72" s="817"/>
      <c r="AP72" s="817" t="s">
        <v>542</v>
      </c>
      <c r="AQ72" s="817"/>
      <c r="AR72" s="817"/>
      <c r="AS72" s="817"/>
      <c r="AT72" s="817"/>
      <c r="AU72" s="817" t="s">
        <v>542</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1">
        <v>6</v>
      </c>
      <c r="B73" s="860" t="s">
        <v>546</v>
      </c>
      <c r="C73" s="861"/>
      <c r="D73" s="861"/>
      <c r="E73" s="861"/>
      <c r="F73" s="861"/>
      <c r="G73" s="861"/>
      <c r="H73" s="861"/>
      <c r="I73" s="861"/>
      <c r="J73" s="861"/>
      <c r="K73" s="861"/>
      <c r="L73" s="861"/>
      <c r="M73" s="861"/>
      <c r="N73" s="861"/>
      <c r="O73" s="861"/>
      <c r="P73" s="862"/>
      <c r="Q73" s="863">
        <v>50305</v>
      </c>
      <c r="R73" s="817"/>
      <c r="S73" s="817"/>
      <c r="T73" s="817"/>
      <c r="U73" s="817"/>
      <c r="V73" s="817">
        <v>47941</v>
      </c>
      <c r="W73" s="817"/>
      <c r="X73" s="817"/>
      <c r="Y73" s="817"/>
      <c r="Z73" s="817"/>
      <c r="AA73" s="817">
        <v>2364</v>
      </c>
      <c r="AB73" s="817"/>
      <c r="AC73" s="817"/>
      <c r="AD73" s="817"/>
      <c r="AE73" s="817"/>
      <c r="AF73" s="817">
        <v>9591</v>
      </c>
      <c r="AG73" s="817"/>
      <c r="AH73" s="817"/>
      <c r="AI73" s="817"/>
      <c r="AJ73" s="817"/>
      <c r="AK73" s="817" t="s">
        <v>542</v>
      </c>
      <c r="AL73" s="817"/>
      <c r="AM73" s="817"/>
      <c r="AN73" s="817"/>
      <c r="AO73" s="817"/>
      <c r="AP73" s="817" t="s">
        <v>542</v>
      </c>
      <c r="AQ73" s="817"/>
      <c r="AR73" s="817"/>
      <c r="AS73" s="817"/>
      <c r="AT73" s="817"/>
      <c r="AU73" s="817" t="s">
        <v>542</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1">
        <v>7</v>
      </c>
      <c r="B74" s="860" t="s">
        <v>547</v>
      </c>
      <c r="C74" s="861"/>
      <c r="D74" s="861"/>
      <c r="E74" s="861"/>
      <c r="F74" s="861"/>
      <c r="G74" s="861"/>
      <c r="H74" s="861"/>
      <c r="I74" s="861"/>
      <c r="J74" s="861"/>
      <c r="K74" s="861"/>
      <c r="L74" s="861"/>
      <c r="M74" s="861"/>
      <c r="N74" s="861"/>
      <c r="O74" s="861"/>
      <c r="P74" s="862"/>
      <c r="Q74" s="863">
        <v>5218</v>
      </c>
      <c r="R74" s="817"/>
      <c r="S74" s="817"/>
      <c r="T74" s="817"/>
      <c r="U74" s="817"/>
      <c r="V74" s="817">
        <v>4816</v>
      </c>
      <c r="W74" s="817"/>
      <c r="X74" s="817"/>
      <c r="Y74" s="817"/>
      <c r="Z74" s="817"/>
      <c r="AA74" s="817">
        <v>402</v>
      </c>
      <c r="AB74" s="817"/>
      <c r="AC74" s="817"/>
      <c r="AD74" s="817"/>
      <c r="AE74" s="817"/>
      <c r="AF74" s="817">
        <v>402</v>
      </c>
      <c r="AG74" s="817"/>
      <c r="AH74" s="817"/>
      <c r="AI74" s="817"/>
      <c r="AJ74" s="817"/>
      <c r="AK74" s="817">
        <v>408</v>
      </c>
      <c r="AL74" s="817"/>
      <c r="AM74" s="817"/>
      <c r="AN74" s="817"/>
      <c r="AO74" s="817"/>
      <c r="AP74" s="817">
        <v>457</v>
      </c>
      <c r="AQ74" s="817"/>
      <c r="AR74" s="817"/>
      <c r="AS74" s="817"/>
      <c r="AT74" s="817"/>
      <c r="AU74" s="817" t="s">
        <v>542</v>
      </c>
      <c r="AV74" s="817"/>
      <c r="AW74" s="817"/>
      <c r="AX74" s="817"/>
      <c r="AY74" s="817"/>
      <c r="AZ74" s="819" t="s">
        <v>551</v>
      </c>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1">
        <v>8</v>
      </c>
      <c r="B75" s="860" t="s">
        <v>547</v>
      </c>
      <c r="C75" s="861"/>
      <c r="D75" s="861"/>
      <c r="E75" s="861"/>
      <c r="F75" s="861"/>
      <c r="G75" s="861"/>
      <c r="H75" s="861"/>
      <c r="I75" s="861"/>
      <c r="J75" s="861"/>
      <c r="K75" s="861"/>
      <c r="L75" s="861"/>
      <c r="M75" s="861"/>
      <c r="N75" s="861"/>
      <c r="O75" s="861"/>
      <c r="P75" s="862"/>
      <c r="Q75" s="864">
        <v>35148</v>
      </c>
      <c r="R75" s="865"/>
      <c r="S75" s="865"/>
      <c r="T75" s="865"/>
      <c r="U75" s="821"/>
      <c r="V75" s="866">
        <v>34396</v>
      </c>
      <c r="W75" s="865"/>
      <c r="X75" s="865"/>
      <c r="Y75" s="865"/>
      <c r="Z75" s="821"/>
      <c r="AA75" s="866">
        <v>751</v>
      </c>
      <c r="AB75" s="865"/>
      <c r="AC75" s="865"/>
      <c r="AD75" s="865"/>
      <c r="AE75" s="821"/>
      <c r="AF75" s="866">
        <v>751</v>
      </c>
      <c r="AG75" s="865"/>
      <c r="AH75" s="865"/>
      <c r="AI75" s="865"/>
      <c r="AJ75" s="821"/>
      <c r="AK75" s="866">
        <v>373</v>
      </c>
      <c r="AL75" s="865"/>
      <c r="AM75" s="865"/>
      <c r="AN75" s="865"/>
      <c r="AO75" s="821"/>
      <c r="AP75" s="866" t="s">
        <v>542</v>
      </c>
      <c r="AQ75" s="865"/>
      <c r="AR75" s="865"/>
      <c r="AS75" s="865"/>
      <c r="AT75" s="821"/>
      <c r="AU75" s="866" t="s">
        <v>542</v>
      </c>
      <c r="AV75" s="865"/>
      <c r="AW75" s="865"/>
      <c r="AX75" s="865"/>
      <c r="AY75" s="821"/>
      <c r="AZ75" s="819" t="s">
        <v>552</v>
      </c>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3" t="s">
        <v>377</v>
      </c>
      <c r="B88" s="776" t="s">
        <v>399</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27301</v>
      </c>
      <c r="AG88" s="831"/>
      <c r="AH88" s="831"/>
      <c r="AI88" s="831"/>
      <c r="AJ88" s="831"/>
      <c r="AK88" s="828"/>
      <c r="AL88" s="828"/>
      <c r="AM88" s="828"/>
      <c r="AN88" s="828"/>
      <c r="AO88" s="828"/>
      <c r="AP88" s="831">
        <v>457</v>
      </c>
      <c r="AQ88" s="831"/>
      <c r="AR88" s="831"/>
      <c r="AS88" s="831"/>
      <c r="AT88" s="831"/>
      <c r="AU88" s="831"/>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400</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208</v>
      </c>
      <c r="CS102" s="839"/>
      <c r="CT102" s="839"/>
      <c r="CU102" s="839"/>
      <c r="CV102" s="878"/>
      <c r="CW102" s="877">
        <v>0</v>
      </c>
      <c r="CX102" s="839"/>
      <c r="CY102" s="839"/>
      <c r="CZ102" s="839"/>
      <c r="DA102" s="878"/>
      <c r="DB102" s="877">
        <v>15</v>
      </c>
      <c r="DC102" s="839"/>
      <c r="DD102" s="839"/>
      <c r="DE102" s="839"/>
      <c r="DF102" s="878"/>
      <c r="DG102" s="877">
        <v>0</v>
      </c>
      <c r="DH102" s="839"/>
      <c r="DI102" s="839"/>
      <c r="DJ102" s="839"/>
      <c r="DK102" s="878"/>
      <c r="DL102" s="877">
        <v>0</v>
      </c>
      <c r="DM102" s="839"/>
      <c r="DN102" s="839"/>
      <c r="DO102" s="839"/>
      <c r="DP102" s="878"/>
      <c r="DQ102" s="877">
        <v>0</v>
      </c>
      <c r="DR102" s="839"/>
      <c r="DS102" s="839"/>
      <c r="DT102" s="839"/>
      <c r="DU102" s="878"/>
      <c r="DV102" s="776"/>
      <c r="DW102" s="777"/>
      <c r="DX102" s="777"/>
      <c r="DY102" s="777"/>
      <c r="DZ102" s="901"/>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294</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294</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294</v>
      </c>
      <c r="DR109" s="880"/>
      <c r="DS109" s="880"/>
      <c r="DT109" s="880"/>
      <c r="DU109" s="881"/>
      <c r="DV109" s="879" t="s">
        <v>410</v>
      </c>
      <c r="DW109" s="880"/>
      <c r="DX109" s="880"/>
      <c r="DY109" s="880"/>
      <c r="DZ109" s="882"/>
    </row>
    <row r="110" spans="1:131" s="212" customFormat="1" ht="26.25" customHeight="1" x14ac:dyDescent="0.2">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3322391</v>
      </c>
      <c r="AB110" s="887"/>
      <c r="AC110" s="887"/>
      <c r="AD110" s="887"/>
      <c r="AE110" s="888"/>
      <c r="AF110" s="889">
        <v>3436247</v>
      </c>
      <c r="AG110" s="887"/>
      <c r="AH110" s="887"/>
      <c r="AI110" s="887"/>
      <c r="AJ110" s="888"/>
      <c r="AK110" s="889">
        <v>3488212</v>
      </c>
      <c r="AL110" s="887"/>
      <c r="AM110" s="887"/>
      <c r="AN110" s="887"/>
      <c r="AO110" s="888"/>
      <c r="AP110" s="890">
        <v>12.1</v>
      </c>
      <c r="AQ110" s="891"/>
      <c r="AR110" s="891"/>
      <c r="AS110" s="891"/>
      <c r="AT110" s="892"/>
      <c r="AU110" s="893" t="s">
        <v>69</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46511063</v>
      </c>
      <c r="BR110" s="918"/>
      <c r="BS110" s="918"/>
      <c r="BT110" s="918"/>
      <c r="BU110" s="918"/>
      <c r="BV110" s="918">
        <v>46033984</v>
      </c>
      <c r="BW110" s="918"/>
      <c r="BX110" s="918"/>
      <c r="BY110" s="918"/>
      <c r="BZ110" s="918"/>
      <c r="CA110" s="918">
        <v>44989940</v>
      </c>
      <c r="CB110" s="918"/>
      <c r="CC110" s="918"/>
      <c r="CD110" s="918"/>
      <c r="CE110" s="918"/>
      <c r="CF110" s="931">
        <v>155.5</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v>1452736</v>
      </c>
      <c r="BR111" s="913"/>
      <c r="BS111" s="913"/>
      <c r="BT111" s="913"/>
      <c r="BU111" s="913"/>
      <c r="BV111" s="913">
        <v>1449544</v>
      </c>
      <c r="BW111" s="913"/>
      <c r="BX111" s="913"/>
      <c r="BY111" s="913"/>
      <c r="BZ111" s="913"/>
      <c r="CA111" s="913">
        <v>1449442</v>
      </c>
      <c r="CB111" s="913"/>
      <c r="CC111" s="913"/>
      <c r="CD111" s="913"/>
      <c r="CE111" s="913"/>
      <c r="CF111" s="907">
        <v>5</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6830855</v>
      </c>
      <c r="BR112" s="913"/>
      <c r="BS112" s="913"/>
      <c r="BT112" s="913"/>
      <c r="BU112" s="913"/>
      <c r="BV112" s="913">
        <v>5944312</v>
      </c>
      <c r="BW112" s="913"/>
      <c r="BX112" s="913"/>
      <c r="BY112" s="913"/>
      <c r="BZ112" s="913"/>
      <c r="CA112" s="913">
        <v>5345906</v>
      </c>
      <c r="CB112" s="913"/>
      <c r="CC112" s="913"/>
      <c r="CD112" s="913"/>
      <c r="CE112" s="913"/>
      <c r="CF112" s="907">
        <v>18.5</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v>24225</v>
      </c>
      <c r="DH112" s="913"/>
      <c r="DI112" s="913"/>
      <c r="DJ112" s="913"/>
      <c r="DK112" s="913"/>
      <c r="DL112" s="913">
        <v>21033</v>
      </c>
      <c r="DM112" s="913"/>
      <c r="DN112" s="913"/>
      <c r="DO112" s="913"/>
      <c r="DP112" s="913"/>
      <c r="DQ112" s="913">
        <v>20931</v>
      </c>
      <c r="DR112" s="913"/>
      <c r="DS112" s="913"/>
      <c r="DT112" s="913"/>
      <c r="DU112" s="913"/>
      <c r="DV112" s="914">
        <v>0.1</v>
      </c>
      <c r="DW112" s="914"/>
      <c r="DX112" s="914"/>
      <c r="DY112" s="914"/>
      <c r="DZ112" s="915"/>
    </row>
    <row r="113" spans="1:130" s="212" customFormat="1" ht="26.25" customHeight="1" x14ac:dyDescent="0.2">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513918</v>
      </c>
      <c r="AB113" s="925"/>
      <c r="AC113" s="925"/>
      <c r="AD113" s="925"/>
      <c r="AE113" s="926"/>
      <c r="AF113" s="927">
        <v>545325</v>
      </c>
      <c r="AG113" s="925"/>
      <c r="AH113" s="925"/>
      <c r="AI113" s="925"/>
      <c r="AJ113" s="926"/>
      <c r="AK113" s="927">
        <v>567710</v>
      </c>
      <c r="AL113" s="925"/>
      <c r="AM113" s="925"/>
      <c r="AN113" s="925"/>
      <c r="AO113" s="926"/>
      <c r="AP113" s="928">
        <v>2</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v>271622</v>
      </c>
      <c r="BR113" s="913"/>
      <c r="BS113" s="913"/>
      <c r="BT113" s="913"/>
      <c r="BU113" s="913"/>
      <c r="BV113" s="913">
        <v>219970</v>
      </c>
      <c r="BW113" s="913"/>
      <c r="BX113" s="913"/>
      <c r="BY113" s="913"/>
      <c r="BZ113" s="913"/>
      <c r="CA113" s="913">
        <v>168318</v>
      </c>
      <c r="CB113" s="913"/>
      <c r="CC113" s="913"/>
      <c r="CD113" s="913"/>
      <c r="CE113" s="913"/>
      <c r="CF113" s="907">
        <v>0.6</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v>11690315</v>
      </c>
      <c r="BR114" s="913"/>
      <c r="BS114" s="913"/>
      <c r="BT114" s="913"/>
      <c r="BU114" s="913"/>
      <c r="BV114" s="913">
        <v>11666013</v>
      </c>
      <c r="BW114" s="913"/>
      <c r="BX114" s="913"/>
      <c r="BY114" s="913"/>
      <c r="BZ114" s="913"/>
      <c r="CA114" s="913">
        <v>11791661</v>
      </c>
      <c r="CB114" s="913"/>
      <c r="CC114" s="913"/>
      <c r="CD114" s="913"/>
      <c r="CE114" s="913"/>
      <c r="CF114" s="907">
        <v>40.799999999999997</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v>4948</v>
      </c>
      <c r="BW115" s="913"/>
      <c r="BX115" s="913"/>
      <c r="BY115" s="913"/>
      <c r="BZ115" s="913"/>
      <c r="CA115" s="913">
        <v>158</v>
      </c>
      <c r="CB115" s="913"/>
      <c r="CC115" s="913"/>
      <c r="CD115" s="913"/>
      <c r="CE115" s="913"/>
      <c r="CF115" s="907">
        <v>0</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1113111</v>
      </c>
      <c r="DH115" s="946"/>
      <c r="DI115" s="946"/>
      <c r="DJ115" s="946"/>
      <c r="DK115" s="947"/>
      <c r="DL115" s="948">
        <v>1113111</v>
      </c>
      <c r="DM115" s="946"/>
      <c r="DN115" s="946"/>
      <c r="DO115" s="946"/>
      <c r="DP115" s="947"/>
      <c r="DQ115" s="948">
        <v>1113111</v>
      </c>
      <c r="DR115" s="946"/>
      <c r="DS115" s="946"/>
      <c r="DT115" s="946"/>
      <c r="DU115" s="947"/>
      <c r="DV115" s="949">
        <v>3.8</v>
      </c>
      <c r="DW115" s="950"/>
      <c r="DX115" s="950"/>
      <c r="DY115" s="950"/>
      <c r="DZ115" s="951"/>
    </row>
    <row r="116" spans="1:130" s="212" customFormat="1" ht="26.25" customHeight="1" x14ac:dyDescent="0.2">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3836309</v>
      </c>
      <c r="AB117" s="966"/>
      <c r="AC117" s="966"/>
      <c r="AD117" s="966"/>
      <c r="AE117" s="967"/>
      <c r="AF117" s="968">
        <v>3981572</v>
      </c>
      <c r="AG117" s="966"/>
      <c r="AH117" s="966"/>
      <c r="AI117" s="966"/>
      <c r="AJ117" s="967"/>
      <c r="AK117" s="968">
        <v>4055922</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v>315400</v>
      </c>
      <c r="DH117" s="946"/>
      <c r="DI117" s="946"/>
      <c r="DJ117" s="946"/>
      <c r="DK117" s="947"/>
      <c r="DL117" s="948">
        <v>315400</v>
      </c>
      <c r="DM117" s="946"/>
      <c r="DN117" s="946"/>
      <c r="DO117" s="946"/>
      <c r="DP117" s="947"/>
      <c r="DQ117" s="948">
        <v>315400</v>
      </c>
      <c r="DR117" s="946"/>
      <c r="DS117" s="946"/>
      <c r="DT117" s="946"/>
      <c r="DU117" s="947"/>
      <c r="DV117" s="949">
        <v>1.1000000000000001</v>
      </c>
      <c r="DW117" s="950"/>
      <c r="DX117" s="950"/>
      <c r="DY117" s="950"/>
      <c r="DZ117" s="951"/>
    </row>
    <row r="118" spans="1:130" s="212" customFormat="1" ht="26.25" customHeight="1" x14ac:dyDescent="0.2">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294</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440</v>
      </c>
      <c r="BP119" s="992"/>
      <c r="BQ119" s="986">
        <v>66756591</v>
      </c>
      <c r="BR119" s="987"/>
      <c r="BS119" s="987"/>
      <c r="BT119" s="987"/>
      <c r="BU119" s="987"/>
      <c r="BV119" s="987">
        <v>65318771</v>
      </c>
      <c r="BW119" s="987"/>
      <c r="BX119" s="987"/>
      <c r="BY119" s="987"/>
      <c r="BZ119" s="987"/>
      <c r="CA119" s="987">
        <v>63745425</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27358580</v>
      </c>
      <c r="BR120" s="918"/>
      <c r="BS120" s="918"/>
      <c r="BT120" s="918"/>
      <c r="BU120" s="918"/>
      <c r="BV120" s="918">
        <v>29348193</v>
      </c>
      <c r="BW120" s="918"/>
      <c r="BX120" s="918"/>
      <c r="BY120" s="918"/>
      <c r="BZ120" s="918"/>
      <c r="CA120" s="918">
        <v>30382576</v>
      </c>
      <c r="CB120" s="918"/>
      <c r="CC120" s="918"/>
      <c r="CD120" s="918"/>
      <c r="CE120" s="918"/>
      <c r="CF120" s="931">
        <v>105</v>
      </c>
      <c r="CG120" s="932"/>
      <c r="CH120" s="932"/>
      <c r="CI120" s="932"/>
      <c r="CJ120" s="932"/>
      <c r="CK120" s="993" t="s">
        <v>444</v>
      </c>
      <c r="CL120" s="994"/>
      <c r="CM120" s="994"/>
      <c r="CN120" s="994"/>
      <c r="CO120" s="995"/>
      <c r="CP120" s="1001" t="s">
        <v>393</v>
      </c>
      <c r="CQ120" s="1002"/>
      <c r="CR120" s="1002"/>
      <c r="CS120" s="1002"/>
      <c r="CT120" s="1002"/>
      <c r="CU120" s="1002"/>
      <c r="CV120" s="1002"/>
      <c r="CW120" s="1002"/>
      <c r="CX120" s="1002"/>
      <c r="CY120" s="1002"/>
      <c r="CZ120" s="1002"/>
      <c r="DA120" s="1002"/>
      <c r="DB120" s="1002"/>
      <c r="DC120" s="1002"/>
      <c r="DD120" s="1002"/>
      <c r="DE120" s="1002"/>
      <c r="DF120" s="1003"/>
      <c r="DG120" s="917">
        <v>6750292</v>
      </c>
      <c r="DH120" s="918"/>
      <c r="DI120" s="918"/>
      <c r="DJ120" s="918"/>
      <c r="DK120" s="918"/>
      <c r="DL120" s="918">
        <v>5753407</v>
      </c>
      <c r="DM120" s="918"/>
      <c r="DN120" s="918"/>
      <c r="DO120" s="918"/>
      <c r="DP120" s="918"/>
      <c r="DQ120" s="918">
        <v>5158577</v>
      </c>
      <c r="DR120" s="918"/>
      <c r="DS120" s="918"/>
      <c r="DT120" s="918"/>
      <c r="DU120" s="918"/>
      <c r="DV120" s="919">
        <v>17.8</v>
      </c>
      <c r="DW120" s="919"/>
      <c r="DX120" s="919"/>
      <c r="DY120" s="919"/>
      <c r="DZ120" s="920"/>
    </row>
    <row r="121" spans="1:130" s="212" customFormat="1" ht="26.25" customHeight="1" x14ac:dyDescent="0.2">
      <c r="A121" s="1044"/>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v>4348610</v>
      </c>
      <c r="BR121" s="913"/>
      <c r="BS121" s="913"/>
      <c r="BT121" s="913"/>
      <c r="BU121" s="913"/>
      <c r="BV121" s="913">
        <v>4821639</v>
      </c>
      <c r="BW121" s="913"/>
      <c r="BX121" s="913"/>
      <c r="BY121" s="913"/>
      <c r="BZ121" s="913"/>
      <c r="CA121" s="913">
        <v>5437830</v>
      </c>
      <c r="CB121" s="913"/>
      <c r="CC121" s="913"/>
      <c r="CD121" s="913"/>
      <c r="CE121" s="913"/>
      <c r="CF121" s="907">
        <v>18.8</v>
      </c>
      <c r="CG121" s="908"/>
      <c r="CH121" s="908"/>
      <c r="CI121" s="908"/>
      <c r="CJ121" s="908"/>
      <c r="CK121" s="996"/>
      <c r="CL121" s="997"/>
      <c r="CM121" s="997"/>
      <c r="CN121" s="997"/>
      <c r="CO121" s="998"/>
      <c r="CP121" s="1006" t="s">
        <v>391</v>
      </c>
      <c r="CQ121" s="1007"/>
      <c r="CR121" s="1007"/>
      <c r="CS121" s="1007"/>
      <c r="CT121" s="1007"/>
      <c r="CU121" s="1007"/>
      <c r="CV121" s="1007"/>
      <c r="CW121" s="1007"/>
      <c r="CX121" s="1007"/>
      <c r="CY121" s="1007"/>
      <c r="CZ121" s="1007"/>
      <c r="DA121" s="1007"/>
      <c r="DB121" s="1007"/>
      <c r="DC121" s="1007"/>
      <c r="DD121" s="1007"/>
      <c r="DE121" s="1007"/>
      <c r="DF121" s="1008"/>
      <c r="DG121" s="912">
        <v>80563</v>
      </c>
      <c r="DH121" s="913"/>
      <c r="DI121" s="913"/>
      <c r="DJ121" s="913"/>
      <c r="DK121" s="913"/>
      <c r="DL121" s="913">
        <v>190905</v>
      </c>
      <c r="DM121" s="913"/>
      <c r="DN121" s="913"/>
      <c r="DO121" s="913"/>
      <c r="DP121" s="913"/>
      <c r="DQ121" s="913">
        <v>187329</v>
      </c>
      <c r="DR121" s="913"/>
      <c r="DS121" s="913"/>
      <c r="DT121" s="913"/>
      <c r="DU121" s="913"/>
      <c r="DV121" s="914">
        <v>0.6</v>
      </c>
      <c r="DW121" s="914"/>
      <c r="DX121" s="914"/>
      <c r="DY121" s="914"/>
      <c r="DZ121" s="915"/>
    </row>
    <row r="122" spans="1:130" s="212" customFormat="1" ht="26.25" customHeight="1" x14ac:dyDescent="0.2">
      <c r="A122" s="1044"/>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55431209</v>
      </c>
      <c r="BR122" s="987"/>
      <c r="BS122" s="987"/>
      <c r="BT122" s="987"/>
      <c r="BU122" s="987"/>
      <c r="BV122" s="987">
        <v>52704214</v>
      </c>
      <c r="BW122" s="987"/>
      <c r="BX122" s="987"/>
      <c r="BY122" s="987"/>
      <c r="BZ122" s="987"/>
      <c r="CA122" s="987">
        <v>50114056</v>
      </c>
      <c r="CB122" s="987"/>
      <c r="CC122" s="987"/>
      <c r="CD122" s="987"/>
      <c r="CE122" s="987"/>
      <c r="CF122" s="1004">
        <v>173.2</v>
      </c>
      <c r="CG122" s="1005"/>
      <c r="CH122" s="1005"/>
      <c r="CI122" s="1005"/>
      <c r="CJ122" s="1005"/>
      <c r="CK122" s="996"/>
      <c r="CL122" s="997"/>
      <c r="CM122" s="997"/>
      <c r="CN122" s="997"/>
      <c r="CO122" s="998"/>
      <c r="CP122" s="1006"/>
      <c r="CQ122" s="1007"/>
      <c r="CR122" s="1007"/>
      <c r="CS122" s="1007"/>
      <c r="CT122" s="1007"/>
      <c r="CU122" s="1007"/>
      <c r="CV122" s="1007"/>
      <c r="CW122" s="1007"/>
      <c r="CX122" s="1007"/>
      <c r="CY122" s="1007"/>
      <c r="CZ122" s="1007"/>
      <c r="DA122" s="1007"/>
      <c r="DB122" s="1007"/>
      <c r="DC122" s="1007"/>
      <c r="DD122" s="1007"/>
      <c r="DE122" s="1007"/>
      <c r="DF122" s="1008"/>
      <c r="DG122" s="912"/>
      <c r="DH122" s="913"/>
      <c r="DI122" s="913"/>
      <c r="DJ122" s="913"/>
      <c r="DK122" s="913"/>
      <c r="DL122" s="913"/>
      <c r="DM122" s="913"/>
      <c r="DN122" s="913"/>
      <c r="DO122" s="913"/>
      <c r="DP122" s="913"/>
      <c r="DQ122" s="913"/>
      <c r="DR122" s="913"/>
      <c r="DS122" s="913"/>
      <c r="DT122" s="913"/>
      <c r="DU122" s="913"/>
      <c r="DV122" s="914"/>
      <c r="DW122" s="914"/>
      <c r="DX122" s="914"/>
      <c r="DY122" s="914"/>
      <c r="DZ122" s="915"/>
    </row>
    <row r="123" spans="1:130" s="212" customFormat="1" ht="26.25" customHeight="1" x14ac:dyDescent="0.2">
      <c r="A123" s="1044"/>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448</v>
      </c>
      <c r="BP123" s="992"/>
      <c r="BQ123" s="1050">
        <v>87138399</v>
      </c>
      <c r="BR123" s="1051"/>
      <c r="BS123" s="1051"/>
      <c r="BT123" s="1051"/>
      <c r="BU123" s="1051"/>
      <c r="BV123" s="1051">
        <v>86874046</v>
      </c>
      <c r="BW123" s="1051"/>
      <c r="BX123" s="1051"/>
      <c r="BY123" s="1051"/>
      <c r="BZ123" s="1051"/>
      <c r="CA123" s="1051">
        <v>85934462</v>
      </c>
      <c r="CB123" s="1051"/>
      <c r="CC123" s="1051"/>
      <c r="CD123" s="1051"/>
      <c r="CE123" s="1051"/>
      <c r="CF123" s="988"/>
      <c r="CG123" s="989"/>
      <c r="CH123" s="989"/>
      <c r="CI123" s="989"/>
      <c r="CJ123" s="990"/>
      <c r="CK123" s="996"/>
      <c r="CL123" s="997"/>
      <c r="CM123" s="997"/>
      <c r="CN123" s="997"/>
      <c r="CO123" s="998"/>
      <c r="CP123" s="1006"/>
      <c r="CQ123" s="1007"/>
      <c r="CR123" s="1007"/>
      <c r="CS123" s="1007"/>
      <c r="CT123" s="1007"/>
      <c r="CU123" s="1007"/>
      <c r="CV123" s="1007"/>
      <c r="CW123" s="1007"/>
      <c r="CX123" s="1007"/>
      <c r="CY123" s="1007"/>
      <c r="CZ123" s="1007"/>
      <c r="DA123" s="1007"/>
      <c r="DB123" s="1007"/>
      <c r="DC123" s="1007"/>
      <c r="DD123" s="1007"/>
      <c r="DE123" s="1007"/>
      <c r="DF123" s="1008"/>
      <c r="DG123" s="945"/>
      <c r="DH123" s="946"/>
      <c r="DI123" s="946"/>
      <c r="DJ123" s="946"/>
      <c r="DK123" s="947"/>
      <c r="DL123" s="948"/>
      <c r="DM123" s="946"/>
      <c r="DN123" s="946"/>
      <c r="DO123" s="946"/>
      <c r="DP123" s="947"/>
      <c r="DQ123" s="948"/>
      <c r="DR123" s="946"/>
      <c r="DS123" s="946"/>
      <c r="DT123" s="946"/>
      <c r="DU123" s="947"/>
      <c r="DV123" s="949"/>
      <c r="DW123" s="950"/>
      <c r="DX123" s="950"/>
      <c r="DY123" s="950"/>
      <c r="DZ123" s="951"/>
    </row>
    <row r="124" spans="1:130" s="212" customFormat="1" ht="26.25" customHeight="1" thickBot="1" x14ac:dyDescent="0.25">
      <c r="A124" s="1044"/>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449</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455</v>
      </c>
      <c r="AY127" s="1019"/>
      <c r="AZ127" s="1019"/>
      <c r="BA127" s="1019"/>
      <c r="BB127" s="1019"/>
      <c r="BC127" s="1019"/>
      <c r="BD127" s="1019"/>
      <c r="BE127" s="1020"/>
      <c r="BF127" s="1021" t="s">
        <v>456</v>
      </c>
      <c r="BG127" s="1019"/>
      <c r="BH127" s="1019"/>
      <c r="BI127" s="1019"/>
      <c r="BJ127" s="1019"/>
      <c r="BK127" s="1019"/>
      <c r="BL127" s="1020"/>
      <c r="BM127" s="1021" t="s">
        <v>457</v>
      </c>
      <c r="BN127" s="1019"/>
      <c r="BO127" s="1019"/>
      <c r="BP127" s="1019"/>
      <c r="BQ127" s="1019"/>
      <c r="BR127" s="1019"/>
      <c r="BS127" s="1020"/>
      <c r="BT127" s="1021" t="s">
        <v>458</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460</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461</v>
      </c>
      <c r="X128" s="1030"/>
      <c r="Y128" s="1030"/>
      <c r="Z128" s="1031"/>
      <c r="AA128" s="1032">
        <v>254544</v>
      </c>
      <c r="AB128" s="1033"/>
      <c r="AC128" s="1033"/>
      <c r="AD128" s="1033"/>
      <c r="AE128" s="1034"/>
      <c r="AF128" s="1035">
        <v>267959</v>
      </c>
      <c r="AG128" s="1033"/>
      <c r="AH128" s="1033"/>
      <c r="AI128" s="1033"/>
      <c r="AJ128" s="1034"/>
      <c r="AK128" s="1035">
        <v>311237</v>
      </c>
      <c r="AL128" s="1033"/>
      <c r="AM128" s="1033"/>
      <c r="AN128" s="1033"/>
      <c r="AO128" s="1034"/>
      <c r="AP128" s="1036"/>
      <c r="AQ128" s="1037"/>
      <c r="AR128" s="1037"/>
      <c r="AS128" s="1037"/>
      <c r="AT128" s="1038"/>
      <c r="AU128" s="214"/>
      <c r="AV128" s="214"/>
      <c r="AW128" s="214"/>
      <c r="AX128" s="883" t="s">
        <v>462</v>
      </c>
      <c r="AY128" s="884"/>
      <c r="AZ128" s="884"/>
      <c r="BA128" s="884"/>
      <c r="BB128" s="884"/>
      <c r="BC128" s="884"/>
      <c r="BD128" s="884"/>
      <c r="BE128" s="885"/>
      <c r="BF128" s="1039" t="s">
        <v>122</v>
      </c>
      <c r="BG128" s="1040"/>
      <c r="BH128" s="1040"/>
      <c r="BI128" s="1040"/>
      <c r="BJ128" s="1040"/>
      <c r="BK128" s="1040"/>
      <c r="BL128" s="1041"/>
      <c r="BM128" s="1039">
        <v>11.68</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463</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v>4948</v>
      </c>
      <c r="DM128" s="1025"/>
      <c r="DN128" s="1025"/>
      <c r="DO128" s="1025"/>
      <c r="DP128" s="1025"/>
      <c r="DQ128" s="1025">
        <v>158</v>
      </c>
      <c r="DR128" s="1025"/>
      <c r="DS128" s="1025"/>
      <c r="DT128" s="1025"/>
      <c r="DU128" s="1025"/>
      <c r="DV128" s="1026">
        <v>0</v>
      </c>
      <c r="DW128" s="1026"/>
      <c r="DX128" s="1026"/>
      <c r="DY128" s="1026"/>
      <c r="DZ128" s="1027"/>
    </row>
    <row r="129" spans="1:131" s="212" customFormat="1" ht="26.25" customHeight="1" x14ac:dyDescent="0.2">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31493050</v>
      </c>
      <c r="AB129" s="946"/>
      <c r="AC129" s="946"/>
      <c r="AD129" s="946"/>
      <c r="AE129" s="947"/>
      <c r="AF129" s="948">
        <v>32178525</v>
      </c>
      <c r="AG129" s="946"/>
      <c r="AH129" s="946"/>
      <c r="AI129" s="946"/>
      <c r="AJ129" s="947"/>
      <c r="AK129" s="948">
        <v>33029565</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16.68</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4114002</v>
      </c>
      <c r="AB130" s="946"/>
      <c r="AC130" s="946"/>
      <c r="AD130" s="946"/>
      <c r="AE130" s="947"/>
      <c r="AF130" s="948">
        <v>4137930</v>
      </c>
      <c r="AG130" s="946"/>
      <c r="AH130" s="946"/>
      <c r="AI130" s="946"/>
      <c r="AJ130" s="947"/>
      <c r="AK130" s="948">
        <v>4100559</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-1.5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27379048</v>
      </c>
      <c r="AB131" s="973"/>
      <c r="AC131" s="973"/>
      <c r="AD131" s="973"/>
      <c r="AE131" s="974"/>
      <c r="AF131" s="972">
        <v>28040595</v>
      </c>
      <c r="AG131" s="973"/>
      <c r="AH131" s="973"/>
      <c r="AI131" s="973"/>
      <c r="AJ131" s="974"/>
      <c r="AK131" s="972">
        <v>28929006</v>
      </c>
      <c r="AL131" s="973"/>
      <c r="AM131" s="973"/>
      <c r="AN131" s="973"/>
      <c r="AO131" s="974"/>
      <c r="AP131" s="1097"/>
      <c r="AQ131" s="1098"/>
      <c r="AR131" s="1098"/>
      <c r="AS131" s="1098"/>
      <c r="AT131" s="1099"/>
      <c r="AU131" s="215"/>
      <c r="AV131" s="215"/>
      <c r="AW131" s="215"/>
      <c r="AX131" s="1070" t="s">
        <v>470</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-1.9439572919999999</v>
      </c>
      <c r="AB132" s="1084"/>
      <c r="AC132" s="1084"/>
      <c r="AD132" s="1084"/>
      <c r="AE132" s="1085"/>
      <c r="AF132" s="1086">
        <v>-1.513223953</v>
      </c>
      <c r="AG132" s="1084"/>
      <c r="AH132" s="1084"/>
      <c r="AI132" s="1084"/>
      <c r="AJ132" s="1085"/>
      <c r="AK132" s="1086">
        <v>-1.2301632490000001</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-2</v>
      </c>
      <c r="AB133" s="1067"/>
      <c r="AC133" s="1067"/>
      <c r="AD133" s="1067"/>
      <c r="AE133" s="1068"/>
      <c r="AF133" s="1066">
        <v>-1.9</v>
      </c>
      <c r="AG133" s="1067"/>
      <c r="AH133" s="1067"/>
      <c r="AI133" s="1067"/>
      <c r="AJ133" s="1068"/>
      <c r="AK133" s="1066">
        <v>-1.5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4LjuZfsN8C1dfJz9aNCRlRkJHSi2T70Hlx2Lql9KUtgBPmAxn5HkQtvrx6mZhIp4lfhunB2qXLIw/ioPfY4ciA==" saltValue="/7pmA70Xl/vORW+Yfzr64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7" zoomScale="70" zoomScaleNormal="85" zoomScaleSheetLayoutView="7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474</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ovhFjNmJjb0hwTOP2+mxLNYvpN8qHZmYdFyLpiEecUKNbDm6fJgnD6Ia1UX2/FEtPDQnD1NWcymm8dfZg+rSeg==" saltValue="LigJnRyQ+79UKSVDa1dr+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abSelected="1" topLeftCell="AK1" zoomScale="70" zoomScaleNormal="7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SKNzD2aHua1f41ctousFb3kX/fkLBysIm2VNIdCvbvm6Owu8H7OwQMRJz7NveHWV2tIhyZMo0T+JTADFwRdc6Q==" saltValue="kqjEi7Gcgve7vkZ//P6O5Q=="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3" zoomScale="85" zoomScaleSheetLayoutView="85"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476</v>
      </c>
      <c r="AL6" s="248"/>
      <c r="AM6" s="248"/>
      <c r="AN6" s="248"/>
    </row>
    <row r="7" spans="1:46" ht="13.5" customHeight="1" x14ac:dyDescent="0.2">
      <c r="A7" s="247"/>
      <c r="AK7" s="250"/>
      <c r="AL7" s="251"/>
      <c r="AM7" s="251"/>
      <c r="AN7" s="252"/>
      <c r="AO7" s="1101" t="s">
        <v>477</v>
      </c>
      <c r="AP7" s="253"/>
      <c r="AQ7" s="254" t="s">
        <v>478</v>
      </c>
      <c r="AR7" s="255"/>
    </row>
    <row r="8" spans="1:46" ht="13" x14ac:dyDescent="0.2">
      <c r="A8" s="247"/>
      <c r="AK8" s="256"/>
      <c r="AL8" s="257"/>
      <c r="AM8" s="257"/>
      <c r="AN8" s="258"/>
      <c r="AO8" s="1102"/>
      <c r="AP8" s="259" t="s">
        <v>479</v>
      </c>
      <c r="AQ8" s="260" t="s">
        <v>480</v>
      </c>
      <c r="AR8" s="261" t="s">
        <v>481</v>
      </c>
    </row>
    <row r="9" spans="1:46" ht="13" x14ac:dyDescent="0.2">
      <c r="A9" s="247"/>
      <c r="AK9" s="1103" t="s">
        <v>482</v>
      </c>
      <c r="AL9" s="1104"/>
      <c r="AM9" s="1104"/>
      <c r="AN9" s="1105"/>
      <c r="AO9" s="262">
        <v>9805997</v>
      </c>
      <c r="AP9" s="262">
        <v>69640</v>
      </c>
      <c r="AQ9" s="263">
        <v>81492</v>
      </c>
      <c r="AR9" s="264">
        <v>-14.5</v>
      </c>
    </row>
    <row r="10" spans="1:46" ht="13.5" customHeight="1" x14ac:dyDescent="0.2">
      <c r="A10" s="247"/>
      <c r="AK10" s="1103" t="s">
        <v>483</v>
      </c>
      <c r="AL10" s="1104"/>
      <c r="AM10" s="1104"/>
      <c r="AN10" s="1105"/>
      <c r="AO10" s="265">
        <v>93758</v>
      </c>
      <c r="AP10" s="265">
        <v>666</v>
      </c>
      <c r="AQ10" s="266">
        <v>7524</v>
      </c>
      <c r="AR10" s="267">
        <v>-91.1</v>
      </c>
    </row>
    <row r="11" spans="1:46" ht="13.5" customHeight="1" x14ac:dyDescent="0.2">
      <c r="A11" s="247"/>
      <c r="AK11" s="1103" t="s">
        <v>484</v>
      </c>
      <c r="AL11" s="1104"/>
      <c r="AM11" s="1104"/>
      <c r="AN11" s="1105"/>
      <c r="AO11" s="265">
        <v>64744</v>
      </c>
      <c r="AP11" s="265">
        <v>460</v>
      </c>
      <c r="AQ11" s="266">
        <v>1686</v>
      </c>
      <c r="AR11" s="267">
        <v>-72.7</v>
      </c>
    </row>
    <row r="12" spans="1:46" ht="13.5" customHeight="1" x14ac:dyDescent="0.2">
      <c r="A12" s="247"/>
      <c r="AK12" s="1103" t="s">
        <v>485</v>
      </c>
      <c r="AL12" s="1104"/>
      <c r="AM12" s="1104"/>
      <c r="AN12" s="1105"/>
      <c r="AO12" s="265" t="s">
        <v>486</v>
      </c>
      <c r="AP12" s="265" t="s">
        <v>486</v>
      </c>
      <c r="AQ12" s="266" t="s">
        <v>486</v>
      </c>
      <c r="AR12" s="267" t="s">
        <v>486</v>
      </c>
    </row>
    <row r="13" spans="1:46" ht="13.5" customHeight="1" x14ac:dyDescent="0.2">
      <c r="A13" s="247"/>
      <c r="AK13" s="1103" t="s">
        <v>487</v>
      </c>
      <c r="AL13" s="1104"/>
      <c r="AM13" s="1104"/>
      <c r="AN13" s="1105"/>
      <c r="AO13" s="265" t="s">
        <v>486</v>
      </c>
      <c r="AP13" s="265" t="s">
        <v>486</v>
      </c>
      <c r="AQ13" s="266">
        <v>2399</v>
      </c>
      <c r="AR13" s="267" t="s">
        <v>486</v>
      </c>
    </row>
    <row r="14" spans="1:46" ht="13.5" customHeight="1" x14ac:dyDescent="0.2">
      <c r="A14" s="247"/>
      <c r="AK14" s="1103" t="s">
        <v>488</v>
      </c>
      <c r="AL14" s="1104"/>
      <c r="AM14" s="1104"/>
      <c r="AN14" s="1105"/>
      <c r="AO14" s="265">
        <v>135518</v>
      </c>
      <c r="AP14" s="265">
        <v>962</v>
      </c>
      <c r="AQ14" s="266">
        <v>2696</v>
      </c>
      <c r="AR14" s="267">
        <v>-64.3</v>
      </c>
    </row>
    <row r="15" spans="1:46" ht="13.5" customHeight="1" x14ac:dyDescent="0.2">
      <c r="A15" s="247"/>
      <c r="AK15" s="1106" t="s">
        <v>489</v>
      </c>
      <c r="AL15" s="1107"/>
      <c r="AM15" s="1107"/>
      <c r="AN15" s="1108"/>
      <c r="AO15" s="265">
        <v>-593394</v>
      </c>
      <c r="AP15" s="265">
        <v>-4214</v>
      </c>
      <c r="AQ15" s="266">
        <v>-5149</v>
      </c>
      <c r="AR15" s="267">
        <v>-18.2</v>
      </c>
    </row>
    <row r="16" spans="1:46" ht="13" x14ac:dyDescent="0.2">
      <c r="A16" s="247"/>
      <c r="AK16" s="1106" t="s">
        <v>177</v>
      </c>
      <c r="AL16" s="1107"/>
      <c r="AM16" s="1107"/>
      <c r="AN16" s="1108"/>
      <c r="AO16" s="265">
        <v>9506623</v>
      </c>
      <c r="AP16" s="265">
        <v>67514</v>
      </c>
      <c r="AQ16" s="266">
        <v>90648</v>
      </c>
      <c r="AR16" s="267">
        <v>-25.5</v>
      </c>
    </row>
    <row r="17" spans="1:46" ht="13" x14ac:dyDescent="0.2">
      <c r="A17" s="247"/>
    </row>
    <row r="18" spans="1:46" ht="13" x14ac:dyDescent="0.2">
      <c r="A18" s="247"/>
      <c r="AQ18" s="268"/>
      <c r="AR18" s="268"/>
    </row>
    <row r="19" spans="1:46" ht="13" x14ac:dyDescent="0.2">
      <c r="A19" s="247"/>
      <c r="AK19" s="243" t="s">
        <v>490</v>
      </c>
    </row>
    <row r="20" spans="1:46" ht="13" x14ac:dyDescent="0.2">
      <c r="A20" s="247"/>
      <c r="AK20" s="269"/>
      <c r="AL20" s="270"/>
      <c r="AM20" s="270"/>
      <c r="AN20" s="271"/>
      <c r="AO20" s="272" t="s">
        <v>491</v>
      </c>
      <c r="AP20" s="273" t="s">
        <v>492</v>
      </c>
      <c r="AQ20" s="274" t="s">
        <v>493</v>
      </c>
      <c r="AR20" s="275"/>
    </row>
    <row r="21" spans="1:46" s="248" customFormat="1" ht="13" x14ac:dyDescent="0.2">
      <c r="A21" s="276"/>
      <c r="AK21" s="1109" t="s">
        <v>494</v>
      </c>
      <c r="AL21" s="1110"/>
      <c r="AM21" s="1110"/>
      <c r="AN21" s="1111"/>
      <c r="AO21" s="277">
        <v>6.86</v>
      </c>
      <c r="AP21" s="278">
        <v>8.09</v>
      </c>
      <c r="AQ21" s="279">
        <v>-1.23</v>
      </c>
      <c r="AS21" s="280"/>
      <c r="AT21" s="276"/>
    </row>
    <row r="22" spans="1:46" s="248" customFormat="1" ht="13" x14ac:dyDescent="0.2">
      <c r="A22" s="276"/>
      <c r="AK22" s="1109" t="s">
        <v>495</v>
      </c>
      <c r="AL22" s="1110"/>
      <c r="AM22" s="1110"/>
      <c r="AN22" s="1111"/>
      <c r="AO22" s="281">
        <v>97.5</v>
      </c>
      <c r="AP22" s="282">
        <v>97.7</v>
      </c>
      <c r="AQ22" s="283">
        <v>-0.2</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 x14ac:dyDescent="0.2">
      <c r="A27" s="288"/>
      <c r="AS27" s="243"/>
      <c r="AT27" s="243"/>
    </row>
    <row r="28" spans="1:46" ht="16.5" x14ac:dyDescent="0.2">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498</v>
      </c>
      <c r="AL29" s="248"/>
      <c r="AM29" s="248"/>
      <c r="AN29" s="248"/>
      <c r="AS29" s="290"/>
    </row>
    <row r="30" spans="1:46" ht="13.5" customHeight="1" x14ac:dyDescent="0.2">
      <c r="A30" s="247"/>
      <c r="AK30" s="250"/>
      <c r="AL30" s="251"/>
      <c r="AM30" s="251"/>
      <c r="AN30" s="252"/>
      <c r="AO30" s="1101" t="s">
        <v>477</v>
      </c>
      <c r="AP30" s="253"/>
      <c r="AQ30" s="254" t="s">
        <v>478</v>
      </c>
      <c r="AR30" s="255"/>
    </row>
    <row r="31" spans="1:46" ht="13" x14ac:dyDescent="0.2">
      <c r="A31" s="247"/>
      <c r="AK31" s="256"/>
      <c r="AL31" s="257"/>
      <c r="AM31" s="257"/>
      <c r="AN31" s="258"/>
      <c r="AO31" s="1102"/>
      <c r="AP31" s="259" t="s">
        <v>479</v>
      </c>
      <c r="AQ31" s="260" t="s">
        <v>480</v>
      </c>
      <c r="AR31" s="261" t="s">
        <v>481</v>
      </c>
    </row>
    <row r="32" spans="1:46" ht="27" customHeight="1" x14ac:dyDescent="0.2">
      <c r="A32" s="247"/>
      <c r="AK32" s="1117" t="s">
        <v>499</v>
      </c>
      <c r="AL32" s="1118"/>
      <c r="AM32" s="1118"/>
      <c r="AN32" s="1119"/>
      <c r="AO32" s="291">
        <v>3488212</v>
      </c>
      <c r="AP32" s="291">
        <v>24773</v>
      </c>
      <c r="AQ32" s="292">
        <v>58155</v>
      </c>
      <c r="AR32" s="293">
        <v>-57.4</v>
      </c>
    </row>
    <row r="33" spans="1:46" ht="13.5" customHeight="1" x14ac:dyDescent="0.2">
      <c r="A33" s="247"/>
      <c r="AK33" s="1117" t="s">
        <v>500</v>
      </c>
      <c r="AL33" s="1118"/>
      <c r="AM33" s="1118"/>
      <c r="AN33" s="1119"/>
      <c r="AO33" s="291" t="s">
        <v>486</v>
      </c>
      <c r="AP33" s="291" t="s">
        <v>486</v>
      </c>
      <c r="AQ33" s="292" t="s">
        <v>486</v>
      </c>
      <c r="AR33" s="293" t="s">
        <v>486</v>
      </c>
    </row>
    <row r="34" spans="1:46" ht="27" customHeight="1" x14ac:dyDescent="0.2">
      <c r="A34" s="247"/>
      <c r="AK34" s="1117" t="s">
        <v>501</v>
      </c>
      <c r="AL34" s="1118"/>
      <c r="AM34" s="1118"/>
      <c r="AN34" s="1119"/>
      <c r="AO34" s="291" t="s">
        <v>486</v>
      </c>
      <c r="AP34" s="291" t="s">
        <v>486</v>
      </c>
      <c r="AQ34" s="292">
        <v>24</v>
      </c>
      <c r="AR34" s="293" t="s">
        <v>486</v>
      </c>
    </row>
    <row r="35" spans="1:46" ht="27" customHeight="1" x14ac:dyDescent="0.2">
      <c r="A35" s="247"/>
      <c r="AK35" s="1117" t="s">
        <v>502</v>
      </c>
      <c r="AL35" s="1118"/>
      <c r="AM35" s="1118"/>
      <c r="AN35" s="1119"/>
      <c r="AO35" s="291">
        <v>567710</v>
      </c>
      <c r="AP35" s="291">
        <v>4032</v>
      </c>
      <c r="AQ35" s="292">
        <v>14569</v>
      </c>
      <c r="AR35" s="293">
        <v>-72.3</v>
      </c>
    </row>
    <row r="36" spans="1:46" ht="27" customHeight="1" x14ac:dyDescent="0.2">
      <c r="A36" s="247"/>
      <c r="AK36" s="1117" t="s">
        <v>503</v>
      </c>
      <c r="AL36" s="1118"/>
      <c r="AM36" s="1118"/>
      <c r="AN36" s="1119"/>
      <c r="AO36" s="291" t="s">
        <v>486</v>
      </c>
      <c r="AP36" s="291" t="s">
        <v>486</v>
      </c>
      <c r="AQ36" s="292">
        <v>839</v>
      </c>
      <c r="AR36" s="293" t="s">
        <v>486</v>
      </c>
    </row>
    <row r="37" spans="1:46" ht="13.5" customHeight="1" x14ac:dyDescent="0.2">
      <c r="A37" s="247"/>
      <c r="AK37" s="1117" t="s">
        <v>504</v>
      </c>
      <c r="AL37" s="1118"/>
      <c r="AM37" s="1118"/>
      <c r="AN37" s="1119"/>
      <c r="AO37" s="291" t="s">
        <v>486</v>
      </c>
      <c r="AP37" s="291" t="s">
        <v>486</v>
      </c>
      <c r="AQ37" s="292">
        <v>496</v>
      </c>
      <c r="AR37" s="293" t="s">
        <v>486</v>
      </c>
    </row>
    <row r="38" spans="1:46" ht="27" customHeight="1" x14ac:dyDescent="0.2">
      <c r="A38" s="247"/>
      <c r="AK38" s="1120" t="s">
        <v>505</v>
      </c>
      <c r="AL38" s="1121"/>
      <c r="AM38" s="1121"/>
      <c r="AN38" s="1122"/>
      <c r="AO38" s="294" t="s">
        <v>486</v>
      </c>
      <c r="AP38" s="294" t="s">
        <v>486</v>
      </c>
      <c r="AQ38" s="295">
        <v>2</v>
      </c>
      <c r="AR38" s="283" t="s">
        <v>486</v>
      </c>
      <c r="AS38" s="290"/>
    </row>
    <row r="39" spans="1:46" ht="13" x14ac:dyDescent="0.2">
      <c r="A39" s="247"/>
      <c r="AK39" s="1120" t="s">
        <v>506</v>
      </c>
      <c r="AL39" s="1121"/>
      <c r="AM39" s="1121"/>
      <c r="AN39" s="1122"/>
      <c r="AO39" s="291">
        <v>-311237</v>
      </c>
      <c r="AP39" s="291">
        <v>-2210</v>
      </c>
      <c r="AQ39" s="292">
        <v>-3924</v>
      </c>
      <c r="AR39" s="293">
        <v>-43.7</v>
      </c>
      <c r="AS39" s="290"/>
    </row>
    <row r="40" spans="1:46" ht="27" customHeight="1" x14ac:dyDescent="0.2">
      <c r="A40" s="247"/>
      <c r="AK40" s="1117" t="s">
        <v>507</v>
      </c>
      <c r="AL40" s="1118"/>
      <c r="AM40" s="1118"/>
      <c r="AN40" s="1119"/>
      <c r="AO40" s="291">
        <v>-4100559</v>
      </c>
      <c r="AP40" s="291">
        <v>-29121</v>
      </c>
      <c r="AQ40" s="292">
        <v>-49778</v>
      </c>
      <c r="AR40" s="293">
        <v>-41.5</v>
      </c>
      <c r="AS40" s="290"/>
    </row>
    <row r="41" spans="1:46" ht="13" x14ac:dyDescent="0.2">
      <c r="A41" s="247"/>
      <c r="AK41" s="1123" t="s">
        <v>287</v>
      </c>
      <c r="AL41" s="1124"/>
      <c r="AM41" s="1124"/>
      <c r="AN41" s="1125"/>
      <c r="AO41" s="291">
        <v>-355874</v>
      </c>
      <c r="AP41" s="291">
        <v>-2527</v>
      </c>
      <c r="AQ41" s="292">
        <v>20383</v>
      </c>
      <c r="AR41" s="293">
        <v>-112.4</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508</v>
      </c>
    </row>
    <row r="48" spans="1:46" ht="13" x14ac:dyDescent="0.2">
      <c r="A48" s="247"/>
      <c r="AK48" s="301" t="s">
        <v>509</v>
      </c>
      <c r="AL48" s="301"/>
      <c r="AM48" s="301"/>
      <c r="AN48" s="301"/>
      <c r="AO48" s="301"/>
      <c r="AP48" s="301"/>
      <c r="AQ48" s="302"/>
      <c r="AR48" s="301"/>
    </row>
    <row r="49" spans="1:44" ht="13.5" customHeight="1" x14ac:dyDescent="0.2">
      <c r="A49" s="247"/>
      <c r="AK49" s="303"/>
      <c r="AL49" s="304"/>
      <c r="AM49" s="1112" t="s">
        <v>477</v>
      </c>
      <c r="AN49" s="1114" t="s">
        <v>510</v>
      </c>
      <c r="AO49" s="1115"/>
      <c r="AP49" s="1115"/>
      <c r="AQ49" s="1115"/>
      <c r="AR49" s="1116"/>
    </row>
    <row r="50" spans="1:44" ht="13" x14ac:dyDescent="0.2">
      <c r="A50" s="247"/>
      <c r="AK50" s="305"/>
      <c r="AL50" s="306"/>
      <c r="AM50" s="1113"/>
      <c r="AN50" s="307" t="s">
        <v>511</v>
      </c>
      <c r="AO50" s="308" t="s">
        <v>512</v>
      </c>
      <c r="AP50" s="309" t="s">
        <v>513</v>
      </c>
      <c r="AQ50" s="310" t="s">
        <v>514</v>
      </c>
      <c r="AR50" s="311" t="s">
        <v>515</v>
      </c>
    </row>
    <row r="51" spans="1:44" ht="13" x14ac:dyDescent="0.2">
      <c r="A51" s="247"/>
      <c r="AK51" s="303" t="s">
        <v>516</v>
      </c>
      <c r="AL51" s="304"/>
      <c r="AM51" s="312">
        <v>8584938</v>
      </c>
      <c r="AN51" s="313">
        <v>60117</v>
      </c>
      <c r="AO51" s="314">
        <v>-24</v>
      </c>
      <c r="AP51" s="315">
        <v>72756</v>
      </c>
      <c r="AQ51" s="316">
        <v>1</v>
      </c>
      <c r="AR51" s="317">
        <v>-25</v>
      </c>
    </row>
    <row r="52" spans="1:44" ht="13" x14ac:dyDescent="0.2">
      <c r="A52" s="247"/>
      <c r="AK52" s="318"/>
      <c r="AL52" s="319" t="s">
        <v>517</v>
      </c>
      <c r="AM52" s="320">
        <v>5005247</v>
      </c>
      <c r="AN52" s="321">
        <v>35050</v>
      </c>
      <c r="AO52" s="322">
        <v>8.6999999999999993</v>
      </c>
      <c r="AP52" s="323">
        <v>32117</v>
      </c>
      <c r="AQ52" s="324">
        <v>-5.9</v>
      </c>
      <c r="AR52" s="325">
        <v>14.6</v>
      </c>
    </row>
    <row r="53" spans="1:44" ht="13" x14ac:dyDescent="0.2">
      <c r="A53" s="247"/>
      <c r="AK53" s="303" t="s">
        <v>518</v>
      </c>
      <c r="AL53" s="304"/>
      <c r="AM53" s="312">
        <v>5918249</v>
      </c>
      <c r="AN53" s="313">
        <v>41566</v>
      </c>
      <c r="AO53" s="314">
        <v>-30.9</v>
      </c>
      <c r="AP53" s="315">
        <v>62281</v>
      </c>
      <c r="AQ53" s="316">
        <v>-14.4</v>
      </c>
      <c r="AR53" s="317">
        <v>-16.5</v>
      </c>
    </row>
    <row r="54" spans="1:44" ht="13" x14ac:dyDescent="0.2">
      <c r="A54" s="247"/>
      <c r="AK54" s="318"/>
      <c r="AL54" s="319" t="s">
        <v>517</v>
      </c>
      <c r="AM54" s="320">
        <v>4760112</v>
      </c>
      <c r="AN54" s="321">
        <v>33432</v>
      </c>
      <c r="AO54" s="322">
        <v>-4.5999999999999996</v>
      </c>
      <c r="AP54" s="323">
        <v>38152</v>
      </c>
      <c r="AQ54" s="324">
        <v>18.8</v>
      </c>
      <c r="AR54" s="325">
        <v>-23.4</v>
      </c>
    </row>
    <row r="55" spans="1:44" ht="13" x14ac:dyDescent="0.2">
      <c r="A55" s="247"/>
      <c r="AK55" s="303" t="s">
        <v>519</v>
      </c>
      <c r="AL55" s="304"/>
      <c r="AM55" s="312">
        <v>6141643</v>
      </c>
      <c r="AN55" s="313">
        <v>43348</v>
      </c>
      <c r="AO55" s="314">
        <v>4.3</v>
      </c>
      <c r="AP55" s="315">
        <v>58940</v>
      </c>
      <c r="AQ55" s="316">
        <v>-5.4</v>
      </c>
      <c r="AR55" s="317">
        <v>9.6999999999999993</v>
      </c>
    </row>
    <row r="56" spans="1:44" ht="13" x14ac:dyDescent="0.2">
      <c r="A56" s="247"/>
      <c r="AK56" s="318"/>
      <c r="AL56" s="319" t="s">
        <v>517</v>
      </c>
      <c r="AM56" s="320">
        <v>5034435</v>
      </c>
      <c r="AN56" s="321">
        <v>35534</v>
      </c>
      <c r="AO56" s="322">
        <v>6.3</v>
      </c>
      <c r="AP56" s="323">
        <v>33486</v>
      </c>
      <c r="AQ56" s="324">
        <v>-12.2</v>
      </c>
      <c r="AR56" s="325">
        <v>18.5</v>
      </c>
    </row>
    <row r="57" spans="1:44" ht="13" x14ac:dyDescent="0.2">
      <c r="A57" s="247"/>
      <c r="AK57" s="303" t="s">
        <v>520</v>
      </c>
      <c r="AL57" s="304"/>
      <c r="AM57" s="312">
        <v>5460709</v>
      </c>
      <c r="AN57" s="313">
        <v>38614</v>
      </c>
      <c r="AO57" s="314">
        <v>-10.9</v>
      </c>
      <c r="AP57" s="315">
        <v>57336</v>
      </c>
      <c r="AQ57" s="316">
        <v>-2.7</v>
      </c>
      <c r="AR57" s="317">
        <v>-8.1999999999999993</v>
      </c>
    </row>
    <row r="58" spans="1:44" ht="13" x14ac:dyDescent="0.2">
      <c r="A58" s="247"/>
      <c r="AK58" s="318"/>
      <c r="AL58" s="319" t="s">
        <v>517</v>
      </c>
      <c r="AM58" s="320">
        <v>4537491</v>
      </c>
      <c r="AN58" s="321">
        <v>32085</v>
      </c>
      <c r="AO58" s="322">
        <v>-9.6999999999999993</v>
      </c>
      <c r="AP58" s="323">
        <v>34481</v>
      </c>
      <c r="AQ58" s="324">
        <v>3</v>
      </c>
      <c r="AR58" s="325">
        <v>-12.7</v>
      </c>
    </row>
    <row r="59" spans="1:44" ht="13" x14ac:dyDescent="0.2">
      <c r="A59" s="247"/>
      <c r="AK59" s="303" t="s">
        <v>521</v>
      </c>
      <c r="AL59" s="304"/>
      <c r="AM59" s="312">
        <v>6809377</v>
      </c>
      <c r="AN59" s="313">
        <v>48359</v>
      </c>
      <c r="AO59" s="314">
        <v>25.2</v>
      </c>
      <c r="AP59" s="315">
        <v>69665</v>
      </c>
      <c r="AQ59" s="316">
        <v>21.5</v>
      </c>
      <c r="AR59" s="317">
        <v>3.7</v>
      </c>
    </row>
    <row r="60" spans="1:44" ht="13" x14ac:dyDescent="0.2">
      <c r="A60" s="247"/>
      <c r="AK60" s="318"/>
      <c r="AL60" s="319" t="s">
        <v>517</v>
      </c>
      <c r="AM60" s="320">
        <v>3460749</v>
      </c>
      <c r="AN60" s="321">
        <v>24578</v>
      </c>
      <c r="AO60" s="322">
        <v>-23.4</v>
      </c>
      <c r="AP60" s="323">
        <v>39225</v>
      </c>
      <c r="AQ60" s="324">
        <v>13.8</v>
      </c>
      <c r="AR60" s="325">
        <v>-37.200000000000003</v>
      </c>
    </row>
    <row r="61" spans="1:44" ht="13" x14ac:dyDescent="0.2">
      <c r="A61" s="247"/>
      <c r="AK61" s="303" t="s">
        <v>522</v>
      </c>
      <c r="AL61" s="326"/>
      <c r="AM61" s="312">
        <v>6582983</v>
      </c>
      <c r="AN61" s="313">
        <v>46401</v>
      </c>
      <c r="AO61" s="314">
        <v>-7.3</v>
      </c>
      <c r="AP61" s="315">
        <v>64196</v>
      </c>
      <c r="AQ61" s="327">
        <v>0</v>
      </c>
      <c r="AR61" s="317">
        <v>-7.3</v>
      </c>
    </row>
    <row r="62" spans="1:44" ht="13" x14ac:dyDescent="0.2">
      <c r="A62" s="247"/>
      <c r="AK62" s="318"/>
      <c r="AL62" s="319" t="s">
        <v>517</v>
      </c>
      <c r="AM62" s="320">
        <v>4559607</v>
      </c>
      <c r="AN62" s="321">
        <v>32136</v>
      </c>
      <c r="AO62" s="322">
        <v>-4.5</v>
      </c>
      <c r="AP62" s="323">
        <v>35492</v>
      </c>
      <c r="AQ62" s="324">
        <v>3.5</v>
      </c>
      <c r="AR62" s="325">
        <v>-8</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JVvXlaazOeVK5WqB/LwEzQPXKXEGEjjB7nRaCFNR32fGgxAPBrFwjj1e5j+8VupNvmQEK21EMdnzQGf4U6B6Ng==" saltValue="gnpzff5BsjRpiWvAux81k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60" zoomScale="85" zoomScaleNormal="85"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474</v>
      </c>
    </row>
    <row r="121" spans="125:125" ht="13.5" hidden="1" customHeight="1" x14ac:dyDescent="0.2">
      <c r="DU121" s="241"/>
    </row>
  </sheetData>
  <sheetProtection algorithmName="SHA-512" hashValue="g8L2Y/qQr5Eh0xUYEFsLH7sHPBFc5Qgu+3WqNGlu6MI2qGV80xAfGO29t6x4MCde6OTsK47y+DlJeNzg7sy9kA==" saltValue="pYNcWIMMjyk/R3YzgkAx0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96"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474</v>
      </c>
    </row>
  </sheetData>
  <sheetProtection algorithmName="SHA-512" hashValue="dlG9zv7m40nDfjT9Lbr7Jm6q/8sjIvg8IgM8Kbr+ckfl1qQDUyA+VIZkgoX5pI1lvCQQWhgyb+uzCCa0meHiyQ==" saltValue="9vfBoyN3/FbCGp2Xzs9a2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19" zoomScale="40" zoomScaleNormal="4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40.340000000000003</v>
      </c>
      <c r="G47" s="12">
        <v>41.77</v>
      </c>
      <c r="H47" s="12">
        <v>50.37</v>
      </c>
      <c r="I47" s="12">
        <v>51.67</v>
      </c>
      <c r="J47" s="13">
        <v>50.95</v>
      </c>
    </row>
    <row r="48" spans="2:10" ht="57.75" customHeight="1" x14ac:dyDescent="0.2">
      <c r="B48" s="14"/>
      <c r="C48" s="1128" t="s">
        <v>4</v>
      </c>
      <c r="D48" s="1128"/>
      <c r="E48" s="1129"/>
      <c r="F48" s="15">
        <v>9.85</v>
      </c>
      <c r="G48" s="16">
        <v>18.72</v>
      </c>
      <c r="H48" s="16">
        <v>11.71</v>
      </c>
      <c r="I48" s="16">
        <v>10.96</v>
      </c>
      <c r="J48" s="17">
        <v>11.93</v>
      </c>
    </row>
    <row r="49" spans="2:10" ht="57.75" customHeight="1" thickBot="1" x14ac:dyDescent="0.25">
      <c r="B49" s="18"/>
      <c r="C49" s="1130" t="s">
        <v>5</v>
      </c>
      <c r="D49" s="1130"/>
      <c r="E49" s="1131"/>
      <c r="F49" s="19">
        <v>3.46</v>
      </c>
      <c r="G49" s="20">
        <v>12.4</v>
      </c>
      <c r="H49" s="20">
        <v>0.84</v>
      </c>
      <c r="I49" s="20">
        <v>1.87</v>
      </c>
      <c r="J49" s="21">
        <v>1.96</v>
      </c>
    </row>
    <row r="50" spans="2:10" ht="13" x14ac:dyDescent="0.2"/>
  </sheetData>
  <sheetProtection algorithmName="SHA-512" hashValue="FDjBpEVpXiVufpeslx+eYsFYqPJLREw8eWAlR8sGPZCk03WR7FGHhFOc/WvOWGBOvoBn6pUNux+F1yfRotAVgg==" saltValue="CN3M0G6Ox5ZL8VjeLmoLu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大谷 陽介</cp:lastModifiedBy>
  <cp:lastPrinted>2026-03-12T01:54:52Z</cp:lastPrinted>
  <dcterms:created xsi:type="dcterms:W3CDTF">2026-02-23T05:26:42Z</dcterms:created>
  <dcterms:modified xsi:type="dcterms:W3CDTF">2026-03-12T23:48:07Z</dcterms:modified>
  <cp:category/>
</cp:coreProperties>
</file>