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9.222.38\ﾌｧｲﾙｻｰﾊﾞ\作業用ﾌｫﾙﾀﾞ\(06)財政課\(02)財政係\3　【財政分析・健全化】\3-4-2　【財政状況資料集】\R6年度分\2.回答\"/>
    </mc:Choice>
  </mc:AlternateContent>
  <bookViews>
    <workbookView xWindow="0" yWindow="0" windowWidth="20490" windowHeight="7410" tabRatio="884" firstSheet="3"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<sst xmlns="http://schemas.openxmlformats.org/spreadsheetml/2006/main" count="1053" uniqueCount="551">
  <si>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</si>
  <si>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</si>
  <si>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</si>
  <si>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</si>
  <si>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</si>
  <si>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</si>
  <si>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</si>
  <si>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</si>
  <si>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</si>
  <si>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</si>
  <si>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</si>
  <si>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</si>
  <si>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</si>
  <si>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</si>
  <si>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</si>
  <si>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</si>
  <si>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</si>
  <si>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</si>
  <si>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</si>
  <si>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</si>
  <si>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</si>
  <si>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</si>
  <si>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</si>
  <si>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</si>
  <si>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</si>
  <si>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</si>
  <si>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</si>
  <si>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</si>
  <si>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</si>
  <si>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</si>
  <si>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</si>
  <si>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</si>
  <si>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</si>
  <si>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</si>
  <si>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</si>
  <si>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</si>
  <si>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</si>
  <si>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</si>
  <si>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</si>
  <si>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</si>
  <si>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</si>
  <si>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</si>
  <si>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</si>
  <si>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</si>
  <si>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</si>
  <si>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</si>
  <si>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</si>
  <si>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</si>
  <si>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</si>
  <si>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</si>
  <si>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</si>
  <si>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</si>
  <si>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</si>
  <si>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</si>
  <si>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</si>
  <si>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</si>
  <si>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</si>
  <si>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</si>
  <si>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</si>
  <si>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</si>
  <si>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</si>
  <si>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</si>
  <si>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</si>
  <si>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</si>
  <si>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</si>
  <si>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</si>
  <si>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</si>
  <si>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</si>
  <si>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</si>
  <si>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</si>
  <si>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</si>
  <si>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</si>
  <si>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</si>
  <si>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</si>
  <si>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</si>
  <si>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</si>
  <si>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</si>
  <si>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</si>
  <si>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</si>
  <si>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</si>
  <si>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</si>
  <si>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</si>
  <si>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</si>
  <si>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</si>
  <si>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</si>
  <si>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</si>
  <si>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</si>
  <si>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</si>
  <si>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</si>
  <si>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</si>
  <si>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</si>
  <si>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</si>
  <si>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</si>
  <si>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</si>
  <si>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</si>
  <si>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</si>
  <si>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</si>
  <si>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</si>
  <si>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</si>
  <si>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</si>
  <si>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</si>
  <si>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</si>
  <si>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</si>
  <si>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</si>
  <si>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</si>
  <si>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</si>
  <si>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</si>
  <si>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</si>
  <si>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</si>
  <si>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</si>
  <si>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</si>
  <si>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</si>
  <si>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</si>
  <si>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</si>
  <si>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</si>
  <si>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</si>
  <si>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</si>
  <si>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</si>
  <si>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</si>
  <si>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</si>
  <si>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</si>
  <si>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</si>
  <si>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</si>
  <si>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</si>
  <si>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</si>
  <si>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</si>
  <si>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</si>
  <si>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</si>
  <si>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</si>
  <si>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</si>
  <si>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</si>
  <si>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</si>
  <si>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</si>
  <si>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</si>
  <si>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</si>
  <si>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</si>
  <si>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</si>
  <si>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</si>
  <si>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</si>
  <si>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</si>
  <si>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</si>
  <si>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</si>
  <si>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</si>
  <si>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</si>
  <si>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</si>
  <si>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</si>
  <si>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</si>
  <si>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</si>
  <si>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</si>
  <si>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</si>
  <si>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</si>
  <si>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</si>
  <si>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</si>
  <si>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</si>
  <si>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</si>
  <si>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</si>
  <si>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</si>
  <si>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</si>
  <si>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</si>
  <si>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</si>
  <si>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</si>
  <si>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</si>
  <si>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</si>
  <si>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</si>
  <si>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</si>
  <si>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</si>
  <si>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</si>
  <si>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</si>
  <si>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</si>
  <si>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</si>
  <si>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</si>
  <si>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</si>
  <si>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</si>
  <si>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</si>
  <si>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</si>
  <si>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</si>
  <si>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</si>
  <si>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</si>
  <si>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</si>
  <si>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</si>
  <si>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</si>
  <si>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</si>
  <si>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</si>
  <si>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</si>
  <si>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</si>
  <si>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</si>
  <si>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</si>
  <si>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</si>
  <si>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</si>
  <si>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</si>
  <si>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</si>
  <si>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</si>
  <si>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</si>
  <si>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</si>
  <si>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</si>
  <si>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</si>
  <si>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</si>
  <si>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</si>
  <si>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</si>
  <si>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</si>
  <si>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</si>
  <si>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</si>
  <si>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</si>
  <si>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埼玉県羽生市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</si>
  <si>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</si>
  <si>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</si>
  <si>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</si>
  <si>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</si>
  <si>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</si>
  <si>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</si>
  <si>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</si>
  <si>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</si>
  <si>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</si>
  <si>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</si>
  <si>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</si>
  <si>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</si>
  <si>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</si>
  <si>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</si>
  <si>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</si>
  <si>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</si>
  <si>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</si>
  <si>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</si>
  <si>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</si>
  <si>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</si>
  <si>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</si>
  <si>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</si>
  <si>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</si>
  <si>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</si>
  <si>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</si>
  <si>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</si>
  <si>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</si>
  <si>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</si>
  <si>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</si>
  <si>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</si>
  <si>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</si>
  <si>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</si>
  <si>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</si>
  <si>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</si>
  <si>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</si>
  <si>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</si>
  <si>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</si>
  <si>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</si>
  <si>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</si>
  <si>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</si>
  <si>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</si>
  <si>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</si>
  <si>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</si>
  <si>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</si>
  <si>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</si>
  <si>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</si>
  <si>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</si>
  <si>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</si>
  <si>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</si>
  <si>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</si>
  <si>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</si>
  <si>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</si>
  <si>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</si>
  <si>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</si>
  <si>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</si>
  <si>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</si>
  <si>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</si>
  <si>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</si>
  <si>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</si>
  <si>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</si>
  <si>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</si>
  <si>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</si>
  <si>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</si>
  <si>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</si>
  <si>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</si>
  <si>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</si>
  <si>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</si>
  <si>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</si>
  <si>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</si>
  <si>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</si>
  <si>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</si>
  <si>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</si>
  <si>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</si>
  <si>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</si>
  <si>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</si>
  <si>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</si>
  <si>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</si>
  <si>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</si>
  <si>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</si>
  <si>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</si>
  <si>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</si>
  <si>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</si>
  <si>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</si>
  <si>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</si>
  <si>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</si>
  <si>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</si>
  <si>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</si>
  <si>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</si>
  <si>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</si>
  <si>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</si>
  <si>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</si>
  <si>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</si>
  <si>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</si>
  <si>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</si>
  <si>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</si>
  <si>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</si>
  <si>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</si>
  <si>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</si>
  <si>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</si>
  <si>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</si>
  <si>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</si>
  <si>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</si>
  <si>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</si>
  <si>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</si>
  <si>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</si>
  <si>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</si>
  <si>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</si>
  <si>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</si>
  <si>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</si>
  <si>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</si>
  <si>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</si>
  <si>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</si>
  <si>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</si>
  <si>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</si>
  <si>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</si>
  <si>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</si>
  <si>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</si>
  <si>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</si>
  <si>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</si>
  <si>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</si>
  <si>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</si>
  <si>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</si>
  <si>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</si>
  <si>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</si>
  <si>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</si>
  <si>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</si>
  <si>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</si>
  <si>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</si>
  <si>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</si>
  <si>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</si>
  <si>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</si>
  <si>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</si>
  <si>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</si>
  <si>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</si>
  <si>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</si>
  <si>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</si>
  <si>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</si>
  <si>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</si>
  <si>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</si>
  <si>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</si>
  <si>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</si>
  <si>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</si>
  <si>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</si>
  <si>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</si>
  <si>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</si>
  <si>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</si>
  <si>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</si>
  <si>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</si>
  <si>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</si>
  <si>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</si>
  <si>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埼玉県羽生市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</si>
  <si>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</si>
  <si>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</si>
  <si>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</si>
  <si>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</si>
  <si>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</si>
  <si>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</si>
  <si>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</si>
  <si>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</si>
  <si>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</si>
  <si>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</si>
  <si>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</si>
  <si>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</si>
  <si>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</si>
  <si>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</si>
  <si>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</si>
  <si>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</si>
  <si>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</si>
  <si>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</si>
  <si>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</si>
  <si>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</si>
  <si>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中小企業従業員退職金等共済事業特別会計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</si>
  <si>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</si>
  <si>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</si>
  <si>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</si>
  <si>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</si>
  <si>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</si>
  <si>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</si>
  <si>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</si>
  <si>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</si>
  <si>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</si>
  <si>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</si>
  <si>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</si>
  <si>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</si>
  <si>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</si>
  <si>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</si>
  <si>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</si>
  <si>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</si>
  <si>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</si>
  <si>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</si>
  <si>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</si>
  <si>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</si>
  <si>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</si>
  <si>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</si>
  <si>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</si>
  <si>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</si>
  <si>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</si>
  <si>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</si>
  <si>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</si>
  <si>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</si>
  <si>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</si>
  <si>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</si>
  <si>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</si>
  <si>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</si>
  <si>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</si>
  <si>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</si>
  <si>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</si>
  <si>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</si>
  <si>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</si>
  <si>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</si>
  <si>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</si>
  <si>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</si>
  <si>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</si>
  <si>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</si>
  <si>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</si>
  <si>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</si>
  <si>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</si>
  <si>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</si>
  <si>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</si>
  <si>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</si>
  <si>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</si>
  <si>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</si>
  <si>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</si>
  <si>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</si>
  <si>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</si>
  <si>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</si>
  <si>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</si>
  <si>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</si>
  <si>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</si>
  <si>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</si>
  <si>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</si>
  <si>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</si>
  <si>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</si>
  <si>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</si>
  <si>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</si>
  <si>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</si>
  <si>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</si>
  <si>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</si>
  <si>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</si>
  <si>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</si>
  <si>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</si>
  <si>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</si>
  <si>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</si>
  <si>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</si>
  <si>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</si>
  <si>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</si>
  <si>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</si>
  <si>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</si>
  <si>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</si>
  <si>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</si>
  <si>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</si>
  <si>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</si>
  <si>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</si>
  <si>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</si>
  <si>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</si>
  <si>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</si>
  <si>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</si>
  <si>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</si>
  <si>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</si>
  <si>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</si>
  <si>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</si>
  <si>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</si>
  <si>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</si>
  <si>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</si>
  <si>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</si>
  <si>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</si>
  <si>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</si>
  <si>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</si>
  <si>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</si>
  <si>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</si>
  <si>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</si>
  <si>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</si>
  <si>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</si>
  <si>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</si>
  <si>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</si>
  <si>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</si>
  <si>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</si>
  <si>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</si>
  <si>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</si>
  <si>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</si>
  <si>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</si>
  <si>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</si>
  <si>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</si>
  <si>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</si>
  <si>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</si>
  <si>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</si>
  <si>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</si>
  <si>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</si>
  <si>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</si>
  <si>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</si>
  <si>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</si>
  <si>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</si>
  <si>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</si>
  <si>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</si>
  <si>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</si>
  <si>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</si>
  <si>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</si>
  <si>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</si>
  <si>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</si>
  <si>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</si>
  <si>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</si>
  <si>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</si>
  <si>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</si>
  <si>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</si>
  <si>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</si>
  <si>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</si>
  <si>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</si>
  <si>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</si>
  <si>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</si>
  <si>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</si>
  <si>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</si>
  <si>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</si>
  <si>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</si>
  <si>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</si>
  <si>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</si>
  <si>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</si>
  <si>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</si>
  <si>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</si>
  <si>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</si>
  <si>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</si>
  <si>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</si>
  <si>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</si>
  <si>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</si>
  <si>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</si>
  <si>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</si>
  <si>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</si>
  <si>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1.77</t>
  </si>
  <si>
    <t>▲ 1.53</t>
  </si>
  <si>
    <t>一般会計</t>
  </si>
  <si>
    <t>水道事業会計</t>
  </si>
  <si>
    <t>国民健康保険特別会計</t>
  </si>
  <si>
    <t>下水道事業会計</t>
  </si>
  <si>
    <t>介護保険特別会計</t>
  </si>
  <si>
    <t>後期高齢者医療特別会計</t>
  </si>
  <si>
    <t>中小企業従業員退職金等共済事業特別会計</t>
  </si>
  <si>
    <t>その他会計（赤字）</t>
  </si>
  <si>
    <t>その他会計（黒字）</t>
  </si>
  <si>
    <t>R02</t>
    <phoneticPr fontId="5"/>
  </si>
  <si>
    <t>R03</t>
    <phoneticPr fontId="5"/>
  </si>
  <si>
    <t>R04</t>
    <phoneticPr fontId="5"/>
  </si>
  <si>
    <t>R05</t>
    <phoneticPr fontId="5"/>
  </si>
  <si>
    <t>R06</t>
    <phoneticPr fontId="5"/>
  </si>
  <si>
    <t>一般廃棄物処理施設整備基金</t>
    <rPh sb="0" eb="5">
      <t>イッパンハイキブツ</t>
    </rPh>
    <rPh sb="5" eb="11">
      <t>ショリシセツセイビ</t>
    </rPh>
    <rPh sb="11" eb="13">
      <t>キキン</t>
    </rPh>
    <phoneticPr fontId="5"/>
  </si>
  <si>
    <t>公共施設修繕引当基金</t>
    <rPh sb="0" eb="10">
      <t>コウキョウシセツシュウゼンヒキアテキキン</t>
    </rPh>
    <phoneticPr fontId="5"/>
  </si>
  <si>
    <t>協働によるまちづくり基金</t>
  </si>
  <si>
    <t>中小企業従業員退職金等共済基金</t>
    <phoneticPr fontId="2"/>
  </si>
  <si>
    <t>ふるさと応援寄附基金</t>
    <rPh sb="6" eb="8">
      <t>キフ</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</si>
</sst>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49E3-4C61-835A-448BE7F08E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36820</c:v>
                </c:pt>
                <c:pt idx="1">
                  <c:v>30763</c:v>
                </c:pt>
                <c:pt idx="2">
                  <c:v>42823</c:v>
                </c:pt>
                <c:pt idx="3">
                  <c:v>48290</c:v>
                </c:pt>
                <c:pt idx="4">
                  <c:v>41646</c:v>
                </c:pt>
              </c:numCache>
            </c:numRef>
          </c:val>
          <c:smooth val="0"/>
          <c:extLst>
            <c:ext xmlns:c16="http://schemas.microsoft.com/office/drawing/2014/chart" uri="{C3380CC4-5D6E-409C-BE32-E72D297353CC}">
              <c16:uniqueId val="{00000001-49E3-4C61-835A-448BE7F08E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11.65</c:v>
                </c:pt>
                <c:pt idx="1">
                  <c:v>16.66</c:v>
                </c:pt>
                <c:pt idx="2">
                  <c:v>14.16</c:v>
                </c:pt>
                <c:pt idx="3">
                  <c:v>15.03</c:v>
                </c:pt>
                <c:pt idx="4">
                  <c:v>17.03</c:v>
                </c:pt>
              </c:numCache>
            </c:numRef>
          </c:val>
          <c:extLst>
            <c:ext xmlns:c16="http://schemas.microsoft.com/office/drawing/2014/chart" uri="{C3380CC4-5D6E-409C-BE32-E72D297353CC}">
              <c16:uniqueId val="{00000000-7FA8-450A-AACF-9329AD0A4D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8.77</c:v>
                </c:pt>
                <c:pt idx="1">
                  <c:v>15.42</c:v>
                </c:pt>
                <c:pt idx="2">
                  <c:v>15.77</c:v>
                </c:pt>
                <c:pt idx="3">
                  <c:v>12.51</c:v>
                </c:pt>
                <c:pt idx="4">
                  <c:v>13.06</c:v>
                </c:pt>
              </c:numCache>
            </c:numRef>
          </c:val>
          <c:extLst>
            <c:ext xmlns:c16="http://schemas.microsoft.com/office/drawing/2014/chart" uri="{C3380CC4-5D6E-409C-BE32-E72D297353CC}">
              <c16:uniqueId val="{00000001-7FA8-450A-AACF-9329AD0A4D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1.41</c:v>
                </c:pt>
                <c:pt idx="1">
                  <c:v>12.54</c:v>
                </c:pt>
                <c:pt idx="2">
                  <c:v>-1.77</c:v>
                </c:pt>
                <c:pt idx="3">
                  <c:v>-1.53</c:v>
                </c:pt>
                <c:pt idx="4">
                  <c:v>3.8</c:v>
                </c:pt>
              </c:numCache>
            </c:numRef>
          </c:val>
          <c:smooth val="0"/>
          <c:extLst>
            <c:ext xmlns:c16="http://schemas.microsoft.com/office/drawing/2014/chart" uri="{C3380CC4-5D6E-409C-BE32-E72D297353CC}">
              <c16:uniqueId val="{00000002-7FA8-450A-AACF-9329AD0A4D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EA-44BA-B2E9-1636FFD3F1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EA-44BA-B2E9-1636FFD3F1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EA-44BA-B2E9-1636FFD3F14A}"/>
            </c:ext>
          </c:extLst>
        </c:ser>
        <c:ser>
          <c:idx val="3"/>
          <c:order val="3"/>
          <c:tx>
            <c:strRef>
              <c:f>データシート!$A$30</c:f>
              <c:strCache>
                <c:ptCount val="1"/>
                <c:pt idx="0">
                  <c:v>中小企業従業員退職金等共済事業特別会計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5FEA-44BA-B2E9-1636FFD3F14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0.45</c:v>
                </c:pt>
                <c:pt idx="4">
                  <c:v>#N/A</c:v>
                </c:pt>
                <c:pt idx="5">
                  <c:v>0.52</c:v>
                </c:pt>
                <c:pt idx="6">
                  <c:v>#N/A</c:v>
                </c:pt>
                <c:pt idx="7">
                  <c:v>0.14000000000000001</c:v>
                </c:pt>
                <c:pt idx="8">
                  <c:v>#N/A</c:v>
                </c:pt>
                <c:pt idx="9">
                  <c:v>0.18</c:v>
                </c:pt>
              </c:numCache>
            </c:numRef>
          </c:val>
          <c:extLst>
            <c:ext xmlns:c16="http://schemas.microsoft.com/office/drawing/2014/chart" uri="{C3380CC4-5D6E-409C-BE32-E72D297353CC}">
              <c16:uniqueId val="{00000004-5FEA-44BA-B2E9-1636FFD3F14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1.08</c:v>
                </c:pt>
                <c:pt idx="2">
                  <c:v>#N/A</c:v>
                </c:pt>
                <c:pt idx="3">
                  <c:v>1.1399999999999999</c:v>
                </c:pt>
                <c:pt idx="4">
                  <c:v>#N/A</c:v>
                </c:pt>
                <c:pt idx="5">
                  <c:v>1.95</c:v>
                </c:pt>
                <c:pt idx="6">
                  <c:v>#N/A</c:v>
                </c:pt>
                <c:pt idx="7">
                  <c:v>1.18</c:v>
                </c:pt>
                <c:pt idx="8">
                  <c:v>#N/A</c:v>
                </c:pt>
                <c:pt idx="9">
                  <c:v>1.37</c:v>
                </c:pt>
              </c:numCache>
            </c:numRef>
          </c:val>
          <c:extLst>
            <c:ext xmlns:c16="http://schemas.microsoft.com/office/drawing/2014/chart" uri="{C3380CC4-5D6E-409C-BE32-E72D297353CC}">
              <c16:uniqueId val="{00000005-5FEA-44BA-B2E9-1636FFD3F14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1.19</c:v>
                </c:pt>
                <c:pt idx="2">
                  <c:v>#N/A</c:v>
                </c:pt>
                <c:pt idx="3">
                  <c:v>1.54</c:v>
                </c:pt>
                <c:pt idx="4">
                  <c:v>#N/A</c:v>
                </c:pt>
                <c:pt idx="5">
                  <c:v>2.19</c:v>
                </c:pt>
                <c:pt idx="6">
                  <c:v>#N/A</c:v>
                </c:pt>
                <c:pt idx="7">
                  <c:v>3.09</c:v>
                </c:pt>
                <c:pt idx="8">
                  <c:v>#N/A</c:v>
                </c:pt>
                <c:pt idx="9">
                  <c:v>3.23</c:v>
                </c:pt>
              </c:numCache>
            </c:numRef>
          </c:val>
          <c:extLst>
            <c:ext xmlns:c16="http://schemas.microsoft.com/office/drawing/2014/chart" uri="{C3380CC4-5D6E-409C-BE32-E72D297353CC}">
              <c16:uniqueId val="{00000006-5FEA-44BA-B2E9-1636FFD3F14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4.1900000000000004</c:v>
                </c:pt>
                <c:pt idx="2">
                  <c:v>#N/A</c:v>
                </c:pt>
                <c:pt idx="3">
                  <c:v>4.4000000000000004</c:v>
                </c:pt>
                <c:pt idx="4">
                  <c:v>#N/A</c:v>
                </c:pt>
                <c:pt idx="5">
                  <c:v>4.66</c:v>
                </c:pt>
                <c:pt idx="6">
                  <c:v>#N/A</c:v>
                </c:pt>
                <c:pt idx="7">
                  <c:v>4.1399999999999997</c:v>
                </c:pt>
                <c:pt idx="8">
                  <c:v>#N/A</c:v>
                </c:pt>
                <c:pt idx="9">
                  <c:v>4.03</c:v>
                </c:pt>
              </c:numCache>
            </c:numRef>
          </c:val>
          <c:extLst>
            <c:ext xmlns:c16="http://schemas.microsoft.com/office/drawing/2014/chart" uri="{C3380CC4-5D6E-409C-BE32-E72D297353CC}">
              <c16:uniqueId val="{00000007-5FEA-44BA-B2E9-1636FFD3F14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10.92</c:v>
                </c:pt>
                <c:pt idx="2">
                  <c:v>#N/A</c:v>
                </c:pt>
                <c:pt idx="3">
                  <c:v>12.76</c:v>
                </c:pt>
                <c:pt idx="4">
                  <c:v>#N/A</c:v>
                </c:pt>
                <c:pt idx="5">
                  <c:v>13.98</c:v>
                </c:pt>
                <c:pt idx="6">
                  <c:v>#N/A</c:v>
                </c:pt>
                <c:pt idx="7">
                  <c:v>14.55</c:v>
                </c:pt>
                <c:pt idx="8">
                  <c:v>#N/A</c:v>
                </c:pt>
                <c:pt idx="9">
                  <c:v>14.36</c:v>
                </c:pt>
              </c:numCache>
            </c:numRef>
          </c:val>
          <c:extLst>
            <c:ext xmlns:c16="http://schemas.microsoft.com/office/drawing/2014/chart" uri="{C3380CC4-5D6E-409C-BE32-E72D297353CC}">
              <c16:uniqueId val="{00000008-5FEA-44BA-B2E9-1636FFD3F1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11.62</c:v>
                </c:pt>
                <c:pt idx="2">
                  <c:v>#N/A</c:v>
                </c:pt>
                <c:pt idx="3">
                  <c:v>15.56</c:v>
                </c:pt>
                <c:pt idx="4">
                  <c:v>#N/A</c:v>
                </c:pt>
                <c:pt idx="5">
                  <c:v>14.14</c:v>
                </c:pt>
                <c:pt idx="6">
                  <c:v>#N/A</c:v>
                </c:pt>
                <c:pt idx="7">
                  <c:v>15</c:v>
                </c:pt>
                <c:pt idx="8">
                  <c:v>#N/A</c:v>
                </c:pt>
                <c:pt idx="9">
                  <c:v>17.010000000000002</c:v>
                </c:pt>
              </c:numCache>
            </c:numRef>
          </c:val>
          <c:extLst>
            <c:ext xmlns:c16="http://schemas.microsoft.com/office/drawing/2014/chart" uri="{C3380CC4-5D6E-409C-BE32-E72D297353CC}">
              <c16:uniqueId val="{00000009-5FEA-44BA-B2E9-1636FFD3F1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1388</c:v>
                </c:pt>
                <c:pt idx="5">
                  <c:v>1412</c:v>
                </c:pt>
                <c:pt idx="8">
                  <c:v>1388</c:v>
                </c:pt>
                <c:pt idx="11">
                  <c:v>1275</c:v>
                </c:pt>
                <c:pt idx="14">
                  <c:v>1315</c:v>
                </c:pt>
              </c:numCache>
            </c:numRef>
          </c:val>
          <c:extLst>
            <c:ext xmlns:c16="http://schemas.microsoft.com/office/drawing/2014/chart" uri="{C3380CC4-5D6E-409C-BE32-E72D297353CC}">
              <c16:uniqueId val="{00000000-EC1D-460F-9521-9C5214A58B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1D-460F-9521-9C5214A58B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1D-460F-9521-9C5214A58B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1D-460F-9521-9C5214A58B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493</c:v>
                </c:pt>
                <c:pt idx="3">
                  <c:v>473</c:v>
                </c:pt>
                <c:pt idx="6">
                  <c:v>479</c:v>
                </c:pt>
                <c:pt idx="9">
                  <c:v>450</c:v>
                </c:pt>
                <c:pt idx="12">
                  <c:v>459</c:v>
                </c:pt>
              </c:numCache>
            </c:numRef>
          </c:val>
          <c:extLst>
            <c:ext xmlns:c16="http://schemas.microsoft.com/office/drawing/2014/chart" uri="{C3380CC4-5D6E-409C-BE32-E72D297353CC}">
              <c16:uniqueId val="{00000004-EC1D-460F-9521-9C5214A58B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1D-460F-9521-9C5214A58B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1D-460F-9521-9C5214A58B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1815</c:v>
                </c:pt>
                <c:pt idx="3">
                  <c:v>1908</c:v>
                </c:pt>
                <c:pt idx="6">
                  <c:v>2025</c:v>
                </c:pt>
                <c:pt idx="9">
                  <c:v>1995</c:v>
                </c:pt>
                <c:pt idx="12">
                  <c:v>2019</c:v>
                </c:pt>
              </c:numCache>
            </c:numRef>
          </c:val>
          <c:extLst>
            <c:ext xmlns:c16="http://schemas.microsoft.com/office/drawing/2014/chart" uri="{C3380CC4-5D6E-409C-BE32-E72D297353CC}">
              <c16:uniqueId val="{00000007-EC1D-460F-9521-9C5214A58B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920</c:v>
                </c:pt>
                <c:pt idx="2">
                  <c:v>#N/A</c:v>
                </c:pt>
                <c:pt idx="3">
                  <c:v>#N/A</c:v>
                </c:pt>
                <c:pt idx="4">
                  <c:v>969</c:v>
                </c:pt>
                <c:pt idx="5">
                  <c:v>#N/A</c:v>
                </c:pt>
                <c:pt idx="6">
                  <c:v>#N/A</c:v>
                </c:pt>
                <c:pt idx="7">
                  <c:v>1116</c:v>
                </c:pt>
                <c:pt idx="8">
                  <c:v>#N/A</c:v>
                </c:pt>
                <c:pt idx="9">
                  <c:v>#N/A</c:v>
                </c:pt>
                <c:pt idx="10">
                  <c:v>1170</c:v>
                </c:pt>
                <c:pt idx="11">
                  <c:v>#N/A</c:v>
                </c:pt>
                <c:pt idx="12">
                  <c:v>#N/A</c:v>
                </c:pt>
                <c:pt idx="13">
                  <c:v>1163</c:v>
                </c:pt>
                <c:pt idx="14">
                  <c:v>#N/A</c:v>
                </c:pt>
              </c:numCache>
            </c:numRef>
          </c:val>
          <c:smooth val="0"/>
          <c:extLst>
            <c:ext xmlns:c16="http://schemas.microsoft.com/office/drawing/2014/chart" uri="{C3380CC4-5D6E-409C-BE32-E72D297353CC}">
              <c16:uniqueId val="{00000008-EC1D-460F-9521-9C5214A58B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13414</c:v>
                </c:pt>
                <c:pt idx="5">
                  <c:v>13232</c:v>
                </c:pt>
                <c:pt idx="8">
                  <c:v>12702</c:v>
                </c:pt>
                <c:pt idx="11">
                  <c:v>12652</c:v>
                </c:pt>
                <c:pt idx="14">
                  <c:v>11982</c:v>
                </c:pt>
              </c:numCache>
            </c:numRef>
          </c:val>
          <c:extLst>
            <c:ext xmlns:c16="http://schemas.microsoft.com/office/drawing/2014/chart" uri="{C3380CC4-5D6E-409C-BE32-E72D297353CC}">
              <c16:uniqueId val="{00000000-527A-4A9F-9A74-26D1FFC2C3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2282</c:v>
                </c:pt>
                <c:pt idx="5">
                  <c:v>2041</c:v>
                </c:pt>
                <c:pt idx="8">
                  <c:v>1850</c:v>
                </c:pt>
                <c:pt idx="11">
                  <c:v>1749</c:v>
                </c:pt>
                <c:pt idx="14">
                  <c:v>1622</c:v>
                </c:pt>
              </c:numCache>
            </c:numRef>
          </c:val>
          <c:extLst>
            <c:ext xmlns:c16="http://schemas.microsoft.com/office/drawing/2014/chart" uri="{C3380CC4-5D6E-409C-BE32-E72D297353CC}">
              <c16:uniqueId val="{00000001-527A-4A9F-9A74-26D1FFC2C3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3657</c:v>
                </c:pt>
                <c:pt idx="5">
                  <c:v>4652</c:v>
                </c:pt>
                <c:pt idx="8">
                  <c:v>4911</c:v>
                </c:pt>
                <c:pt idx="11">
                  <c:v>4651</c:v>
                </c:pt>
                <c:pt idx="14">
                  <c:v>4680</c:v>
                </c:pt>
              </c:numCache>
            </c:numRef>
          </c:val>
          <c:extLst>
            <c:ext xmlns:c16="http://schemas.microsoft.com/office/drawing/2014/chart" uri="{C3380CC4-5D6E-409C-BE32-E72D297353CC}">
              <c16:uniqueId val="{00000002-527A-4A9F-9A74-26D1FFC2C3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7A-4A9F-9A74-26D1FFC2C3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7A-4A9F-9A74-26D1FFC2C3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33</c:v>
                </c:pt>
                <c:pt idx="3">
                  <c:v>72</c:v>
                </c:pt>
                <c:pt idx="6">
                  <c:v>80</c:v>
                </c:pt>
                <c:pt idx="9">
                  <c:v>109</c:v>
                </c:pt>
                <c:pt idx="12">
                  <c:v>59</c:v>
                </c:pt>
              </c:numCache>
            </c:numRef>
          </c:val>
          <c:extLst>
            <c:ext xmlns:c16="http://schemas.microsoft.com/office/drawing/2014/chart" uri="{C3380CC4-5D6E-409C-BE32-E72D297353CC}">
              <c16:uniqueId val="{00000005-527A-4A9F-9A74-26D1FFC2C3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3927</c:v>
                </c:pt>
                <c:pt idx="3">
                  <c:v>3993</c:v>
                </c:pt>
                <c:pt idx="6">
                  <c:v>3901</c:v>
                </c:pt>
                <c:pt idx="9">
                  <c:v>3842</c:v>
                </c:pt>
                <c:pt idx="12">
                  <c:v>3829</c:v>
                </c:pt>
              </c:numCache>
            </c:numRef>
          </c:val>
          <c:extLst>
            <c:ext xmlns:c16="http://schemas.microsoft.com/office/drawing/2014/chart" uri="{C3380CC4-5D6E-409C-BE32-E72D297353CC}">
              <c16:uniqueId val="{00000006-527A-4A9F-9A74-26D1FFC2C3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27A-4A9F-9A74-26D1FFC2C3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4840</c:v>
                </c:pt>
                <c:pt idx="3">
                  <c:v>4303</c:v>
                </c:pt>
                <c:pt idx="6">
                  <c:v>4049</c:v>
                </c:pt>
                <c:pt idx="9">
                  <c:v>4070</c:v>
                </c:pt>
                <c:pt idx="12">
                  <c:v>3747</c:v>
                </c:pt>
              </c:numCache>
            </c:numRef>
          </c:val>
          <c:extLst>
            <c:ext xmlns:c16="http://schemas.microsoft.com/office/drawing/2014/chart" uri="{C3380CC4-5D6E-409C-BE32-E72D297353CC}">
              <c16:uniqueId val="{00000008-527A-4A9F-9A74-26D1FFC2C3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7A-4A9F-9A74-26D1FFC2C3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18093</c:v>
                </c:pt>
                <c:pt idx="3">
                  <c:v>17778</c:v>
                </c:pt>
                <c:pt idx="6">
                  <c:v>16873</c:v>
                </c:pt>
                <c:pt idx="9">
                  <c:v>16150</c:v>
                </c:pt>
                <c:pt idx="12">
                  <c:v>15444</c:v>
                </c:pt>
              </c:numCache>
            </c:numRef>
          </c:val>
          <c:extLst>
            <c:ext xmlns:c16="http://schemas.microsoft.com/office/drawing/2014/chart" uri="{C3380CC4-5D6E-409C-BE32-E72D297353CC}">
              <c16:uniqueId val="{0000000A-527A-4A9F-9A74-26D1FFC2C3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7540</c:v>
                </c:pt>
                <c:pt idx="2">
                  <c:v>#N/A</c:v>
                </c:pt>
                <c:pt idx="3">
                  <c:v>#N/A</c:v>
                </c:pt>
                <c:pt idx="4">
                  <c:v>6221</c:v>
                </c:pt>
                <c:pt idx="5">
                  <c:v>#N/A</c:v>
                </c:pt>
                <c:pt idx="6">
                  <c:v>#N/A</c:v>
                </c:pt>
                <c:pt idx="7">
                  <c:v>5441</c:v>
                </c:pt>
                <c:pt idx="8">
                  <c:v>#N/A</c:v>
                </c:pt>
                <c:pt idx="9">
                  <c:v>#N/A</c:v>
                </c:pt>
                <c:pt idx="10">
                  <c:v>5120</c:v>
                </c:pt>
                <c:pt idx="11">
                  <c:v>#N/A</c:v>
                </c:pt>
                <c:pt idx="12">
                  <c:v>#N/A</c:v>
                </c:pt>
                <c:pt idx="13">
                  <c:v>4795</c:v>
                </c:pt>
                <c:pt idx="14">
                  <c:v>#N/A</c:v>
                </c:pt>
              </c:numCache>
            </c:numRef>
          </c:val>
          <c:smooth val="0"/>
          <c:extLst>
            <c:ext xmlns:c16="http://schemas.microsoft.com/office/drawing/2014/chart" uri="{C3380CC4-5D6E-409C-BE32-E72D297353CC}">
              <c16:uniqueId val="{0000000B-527A-4A9F-9A74-26D1FFC2C3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1851</c:v>
                </c:pt>
                <c:pt idx="1">
                  <c:v>1511</c:v>
                </c:pt>
                <c:pt idx="2">
                  <c:v>1643</c:v>
                </c:pt>
              </c:numCache>
            </c:numRef>
          </c:val>
          <c:extLst>
            <c:ext xmlns:c16="http://schemas.microsoft.com/office/drawing/2014/chart" uri="{C3380CC4-5D6E-409C-BE32-E72D297353CC}">
              <c16:uniqueId val="{00000000-C78D-420D-90D0-8D4E355A7E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c:v>
                </c:pt>
                <c:pt idx="1">
                  <c:v>26</c:v>
                </c:pt>
                <c:pt idx="2">
                  <c:v>26</c:v>
                </c:pt>
              </c:numCache>
            </c:numRef>
          </c:val>
          <c:extLst>
            <c:ext xmlns:c16="http://schemas.microsoft.com/office/drawing/2014/chart" uri="{C3380CC4-5D6E-409C-BE32-E72D297353CC}">
              <c16:uniqueId val="{00000001-C78D-420D-90D0-8D4E355A7E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2933</c:v>
                </c:pt>
                <c:pt idx="1">
                  <c:v>3107</c:v>
                </c:pt>
                <c:pt idx="2">
                  <c:v>3187</c:v>
                </c:pt>
              </c:numCache>
            </c:numRef>
          </c:val>
          <c:extLst>
            <c:ext xmlns:c16="http://schemas.microsoft.com/office/drawing/2014/chart" uri="{C3380CC4-5D6E-409C-BE32-E72D297353CC}">
              <c16:uniqueId val="{00000002-C78D-420D-90D0-8D4E355A7E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前年度と比較し元利償還金は増加したが、算入公債費等のうち特定財源の額も増加したため、実質公債費比率の分子はほぼ横ばいとなっている。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統廃合など普通建設事業費の増額が見込まれるが、事業を平準化しながら交付税措置のある起債を中心に計画的に借入することで、償還額の平準化や比率の急激な悪化防止を図る。また、全体の起債額を償還元金以下に抑えることを目標とし、公債費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起債額を償還元金以下に抑えたことで、地方債の現在高は減少している。これが、将来負担額の主な減少要因である。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今後、広域ごみ処理施設の建設により、将来負担額が大幅に増加することが見込まれる。可能な限り全体の起債額を償還元金以下に抑えるようにすることで、地方債の現在高の増加を防ぐ。</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埼玉県羽生市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現在高が多い基金</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は、財政調整基金、一般廃棄物処理施設整備基金、公共施設修繕引当基金である。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令和６年度の増額要因の主なものは、財政融資資金である。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市税の増加などにより、令和５年度決算の実質収支が大きく好転したため、財政融資資金への積立（積戻し）を多く行ったことが増額要因である。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決算の状況に応じて、引き続き財政融資資金への積戻しは維持する。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そのほか、必要に応じて公共施設修繕引当基金への積立も実施し、金利上昇局面における借入の代替として基金の取崩しができるよう備える。</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　・・・・　一般廃棄物処理施設の更新整備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公共施設修繕引当基金　・・・・・・・　公共施設の修繕に要する経費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　・・・・・・・　ふるさと応援による寄附金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中小企業従業員退職金等共済基金　・・　中小企業従業員の退職金等共済資金に充てる資金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協働によるまちづくり基金　・・・・・　市民との協働によるまちづくりを推進する事業に要する経費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　・・・・　一般廃棄物処理施設の更新開始に伴う取崩しによる減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公共施設修繕引当基金　・・・・・・・　公共施設の修繕に充当するため減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必要に応じて公共施設修繕引当基金への積立も実施し、金利上昇局面における借入の代替として基金の取崩しができるよう備える。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市税の増加などにより、令和５年度決算の実質収支が大きく好転したため、財政融資資金への積立（積戻し）を多く行ったことが増額要因である。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決算の状況に応じて、引き続き財政融資資金への積戻しは維持する。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繰上げ償還など必要に応じて取り崩す。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現在のところ、新たな積立は予定していない。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53,696
51,116
58.64
24,951,678
22,513,887
2,141,882
12,574,522
15,444,080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財政力指数は、類似団体平均と比べ高い指数で横ばいに推移している。</a:t>
          </a:r>
        </a:p>
        <a:p>
          <a:r>
            <a:rPr kumimoji="1" lang="ja-JP" altLang="en-US" sz="1300">
              <a:latin typeface="ＭＳ Ｐゴシック" panose="020B0600070205080204" pitchFamily="50" charset="-128"/>
              <a:ea typeface="ＭＳ Ｐゴシック" panose="020B0600070205080204" pitchFamily="50" charset="-128"/>
            </a:rPr>
            <a:t>　令和６年度は、臨時財政対策債発行可能額は大幅に減少しているが、個別算定経費がそれを上回る増加となっていることから、基準財政需要額が前年度より増加した。この影響を受けて、財政力指数は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引き続き、市税の適正賦課及び徴収率の向上に努め、財政力の向上を目指す。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5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分母となる一般財源（特に地方税・各種交付金）が堅調に推移したことが要因。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借入の抑制や公共施設の適正配置などの行政改革を進め、経常経費の削減に努めることで、経常収支比率の更なる改善を図る。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15240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3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108268</xdr:rowOff>
    </xdr:from>
    <xdr:to>
      <xdr:col>19</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961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101282</xdr:rowOff>
    </xdr:from>
    <xdr:to>
      <xdr:col>15</xdr:col>
      <xdr:colOff>82550</xdr:colOff>
      <xdr:row>63</xdr:row>
      <xdr:rowOff>108268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59732"/>
          <a:ext cx="889000" cy="3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101282</xdr:rowOff>
    </xdr:from>
    <xdr:to>
      <xdr:col>11</xdr:col>
      <xdr:colOff>31750</xdr:colOff>
      <xdr:row>63</xdr:row>
      <xdr:rowOff>96203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59732"/>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57468</xdr:rowOff>
    </xdr:from>
    <xdr:to>
      <xdr:col>15</xdr:col>
      <xdr:colOff>133350</xdr:colOff>
      <xdr:row>63</xdr:row>
      <xdr:rowOff>159068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143845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50482</xdr:rowOff>
    </xdr:from>
    <xdr:to>
      <xdr:col>11</xdr:col>
      <xdr:colOff>82550</xdr:colOff>
      <xdr:row>61</xdr:row>
      <xdr:rowOff>152082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157180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類似団体平均、全国平均、埼玉県平均いずれの平均よりも下回っている。前年度と比較すると増加しており、</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71670</xdr:rowOff>
    </xdr:from>
    <xdr:to>
      <xdr:col>23</xdr:col>
      <xdr:colOff>133350</xdr:colOff>
      <xdr:row>81</xdr:row>
      <xdr:rowOff>122569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59120"/>
          <a:ext cx="838200" cy="5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71670</xdr:rowOff>
    </xdr:from>
    <xdr:to>
      <xdr:col>19</xdr:col>
      <xdr:colOff>133350</xdr:colOff>
      <xdr:row>81</xdr:row>
      <xdr:rowOff>102622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59120"/>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69289</xdr:rowOff>
    </xdr:from>
    <xdr:to>
      <xdr:col>15</xdr:col>
      <xdr:colOff>82550</xdr:colOff>
      <xdr:row>81</xdr:row>
      <xdr:rowOff>102622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6739"/>
          <a:ext cx="889000" cy="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46414</xdr:rowOff>
    </xdr:from>
    <xdr:to>
      <xdr:col>11</xdr:col>
      <xdr:colOff>31750</xdr:colOff>
      <xdr:row>81</xdr:row>
      <xdr:rowOff>69289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3864"/>
          <a:ext cx="889000" cy="2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71769</xdr:rowOff>
    </xdr:from>
    <xdr:to>
      <xdr:col>23</xdr:col>
      <xdr:colOff>184150</xdr:colOff>
      <xdr:row>82</xdr:row>
      <xdr:rowOff>1919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164496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20870</xdr:rowOff>
    </xdr:from>
    <xdr:to>
      <xdr:col>19</xdr:col>
      <xdr:colOff>184150</xdr:colOff>
      <xdr:row>81</xdr:row>
      <xdr:rowOff>122470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132647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7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51822</xdr:rowOff>
    </xdr:from>
    <xdr:to>
      <xdr:col>15</xdr:col>
      <xdr:colOff>133350</xdr:colOff>
      <xdr:row>81</xdr:row>
      <xdr:rowOff>153422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163599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18489</xdr:rowOff>
    </xdr:from>
    <xdr:to>
      <xdr:col>11</xdr:col>
      <xdr:colOff>82550</xdr:colOff>
      <xdr:row>81</xdr:row>
      <xdr:rowOff>120089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130266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167064</xdr:rowOff>
    </xdr:from>
    <xdr:to>
      <xdr:col>7</xdr:col>
      <xdr:colOff>31750</xdr:colOff>
      <xdr:row>81</xdr:row>
      <xdr:rowOff>97214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107391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前年度と同様に推移している。</a:t>
          </a:r>
        </a:p>
        <a:p>
          <a:r>
            <a:rPr kumimoji="1" lang="ja-JP" altLang="en-US" sz="1300">
              <a:latin typeface="ＭＳ Ｐゴシック" panose="020B0600070205080204" pitchFamily="50" charset="-128"/>
              <a:ea typeface="ＭＳ Ｐゴシック" panose="020B0600070205080204" pitchFamily="50" charset="-128"/>
            </a:rPr>
            <a:t>　全国市、平均類似団体平均を下回っており、今後も給与水準の適正化に努める。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169636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2223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169636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117929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49893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050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職員数については、定員適正化計画に基づいた管理を行っており、ピーク時（平成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495</a:t>
          </a:r>
          <a:r>
            <a:rPr kumimoji="1" lang="ja-JP" altLang="en-US" sz="1300">
              <a:latin typeface="ＭＳ Ｐゴシック" panose="020B0600070205080204" pitchFamily="50" charset="-128"/>
              <a:ea typeface="ＭＳ Ｐゴシック" panose="020B0600070205080204" pitchFamily="50" charset="-128"/>
            </a:rPr>
            <a:t>人、特別会計含む）よりも、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人以上削減している。</a:t>
          </a:r>
        </a:p>
        <a:p>
          <a:r>
            <a:rPr kumimoji="1" lang="ja-JP" altLang="en-US" sz="1300">
              <a:latin typeface="ＭＳ Ｐゴシック" panose="020B0600070205080204" pitchFamily="50" charset="-128"/>
              <a:ea typeface="ＭＳ Ｐゴシック" panose="020B0600070205080204" pitchFamily="50" charset="-128"/>
            </a:rPr>
            <a:t>　今後も計画に沿って定員管理を適正に実施し、一方で市民サービスの低下を招かないように、事務事業の見直しを行っていく。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152944</xdr:rowOff>
    </xdr:from>
    <xdr:to>
      <xdr:col>81</xdr:col>
      <xdr:colOff>44450</xdr:colOff>
      <xdr:row>61</xdr:row>
      <xdr:rowOff>2177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994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152944</xdr:rowOff>
    </xdr:from>
    <xdr:to>
      <xdr:col>77</xdr:col>
      <xdr:colOff>44450</xdr:colOff>
      <xdr:row>60</xdr:row>
      <xdr:rowOff>154668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3994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142603</xdr:rowOff>
    </xdr:from>
    <xdr:to>
      <xdr:col>72</xdr:col>
      <xdr:colOff>203200</xdr:colOff>
      <xdr:row>60</xdr:row>
      <xdr:rowOff>154668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296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137432</xdr:rowOff>
    </xdr:from>
    <xdr:to>
      <xdr:col>68</xdr:col>
      <xdr:colOff>152400</xdr:colOff>
      <xdr:row>60</xdr:row>
      <xdr:rowOff>142603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2443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122827</xdr:rowOff>
    </xdr:from>
    <xdr:to>
      <xdr:col>81</xdr:col>
      <xdr:colOff>95250</xdr:colOff>
      <xdr:row>61</xdr:row>
      <xdr:rowOff>52977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139354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102144</xdr:rowOff>
    </xdr:from>
    <xdr:to>
      <xdr:col>77</xdr:col>
      <xdr:colOff>95250</xdr:colOff>
      <xdr:row>61</xdr:row>
      <xdr:rowOff>32294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42471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103868</xdr:rowOff>
    </xdr:from>
    <xdr:to>
      <xdr:col>73</xdr:col>
      <xdr:colOff>44450</xdr:colOff>
      <xdr:row>61</xdr:row>
      <xdr:rowOff>34018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44195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91803</xdr:rowOff>
    </xdr:from>
    <xdr:to>
      <xdr:col>68</xdr:col>
      <xdr:colOff>203200</xdr:colOff>
      <xdr:row>61</xdr:row>
      <xdr:rowOff>21953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32130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86632</xdr:rowOff>
    </xdr:from>
    <xdr:to>
      <xdr:col>64</xdr:col>
      <xdr:colOff>152400</xdr:colOff>
      <xdr:row>61</xdr:row>
      <xdr:rowOff>16782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26959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単年度の実質公債費比率は、公債費等負担額から控除される特定財源額が増加したことや、普通交付税額が増加したことから、前年度よりも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ポイント減少した。しかし、３ヵ年平均でみると償還元金が増加したことにより、指数が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事業を平準化しながら交付税措置のある起債を中心に計画的な借入をすることで、償還額の平準化や比率の急激な悪化防止を図る。</a:t>
          </a:r>
        </a:p>
        <a:p>
          <a:r>
            <a:rPr kumimoji="1" lang="ja-JP" altLang="en-US" sz="1300">
              <a:latin typeface="ＭＳ Ｐゴシック" panose="020B0600070205080204" pitchFamily="50" charset="-128"/>
              <a:ea typeface="ＭＳ Ｐゴシック" panose="020B0600070205080204" pitchFamily="50" charset="-128"/>
            </a:rPr>
            <a:t>　今後も引き続き年間の新規借入額を償還元金以下に抑えることを目標とし、公債費の抑制に努めていく。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871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3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138006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147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138006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147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将来負担比率は、地方債の償還が進んだこと等により、前年度から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しかしながら、指数は依然として類似団体平均、全国平均、埼玉県平均のすべてを大きく上回っている状況であり、今後も引き続き地方債残高の縮減を進めるなど、財政の健全化に努める。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15028</xdr:rowOff>
    </xdr:from>
    <xdr:to>
      <xdr:col>81</xdr:col>
      <xdr:colOff>44450</xdr:colOff>
      <xdr:row>17</xdr:row>
      <xdr:rowOff>82056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29678"/>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82056</xdr:rowOff>
    </xdr:from>
    <xdr:to>
      <xdr:col>77</xdr:col>
      <xdr:colOff>44450</xdr:colOff>
      <xdr:row>17</xdr:row>
      <xdr:rowOff>145062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96706"/>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145062</xdr:rowOff>
    </xdr:from>
    <xdr:to>
      <xdr:col>72</xdr:col>
      <xdr:colOff>203200</xdr:colOff>
      <xdr:row>18</xdr:row>
      <xdr:rowOff>54046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59712"/>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54046</xdr:rowOff>
    </xdr:from>
    <xdr:to>
      <xdr:col>68</xdr:col>
      <xdr:colOff>152400</xdr:colOff>
      <xdr:row>19</xdr:row>
      <xdr:rowOff>93063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140146"/>
          <a:ext cx="889000" cy="2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135678</xdr:rowOff>
    </xdr:from>
    <xdr:to>
      <xdr:col>81</xdr:col>
      <xdr:colOff>95250</xdr:colOff>
      <xdr:row>17</xdr:row>
      <xdr:rowOff>65828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107755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31256</xdr:rowOff>
    </xdr:from>
    <xdr:to>
      <xdr:col>77</xdr:col>
      <xdr:colOff>95250</xdr:colOff>
      <xdr:row>17</xdr:row>
      <xdr:rowOff>132856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117633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32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94262</xdr:rowOff>
    </xdr:from>
    <xdr:to>
      <xdr:col>73</xdr:col>
      <xdr:colOff>44450</xdr:colOff>
      <xdr:row>18</xdr:row>
      <xdr:rowOff>24412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9189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9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3246</xdr:rowOff>
    </xdr:from>
    <xdr:to>
      <xdr:col>68</xdr:col>
      <xdr:colOff>203200</xdr:colOff>
      <xdr:row>18</xdr:row>
      <xdr:rowOff>104846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89623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7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42263</xdr:rowOff>
    </xdr:from>
    <xdr:to>
      <xdr:col>64</xdr:col>
      <xdr:colOff>152400</xdr:colOff>
      <xdr:row>19</xdr:row>
      <xdr:rowOff>143863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128640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8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53,696
51,116
58.64
24,951,678
22,513,887
2,141,882
12,574,522
15,444,080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指数としては、前年度より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人事院勧告による給与改定等の影響が要因である。　　</a:t>
          </a:r>
        </a:p>
        <a:p>
          <a:r>
            <a:rPr kumimoji="1" lang="ja-JP" altLang="en-US" sz="1300">
              <a:latin typeface="ＭＳ Ｐゴシック" panose="020B0600070205080204" pitchFamily="50" charset="-128"/>
              <a:ea typeface="ＭＳ Ｐゴシック" panose="020B0600070205080204" pitchFamily="50" charset="-128"/>
            </a:rPr>
            <a:t>　今後も職員や会計年度任用職員に係る人件費の増加が見込まれるため、事務の効率化や業務委託等を効果的に活用し、人件費の削減を進めていく。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指数としては、前年度より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新型コロナワクチン定期予防接種委託料の皆増、給食賄材料費の増額が主な要因である。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依然として類似団体平均よりも高い水準にあることから、事務の効率化や公共施設の適正配置の推進、広域化による施設整備等により、物件費の削減を図っていく。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111760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24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25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33037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指数としては、前年度より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主な要因としては、ひとり親家庭医療助成費の減少などがあげられる。</a:t>
          </a:r>
        </a:p>
        <a:p>
          <a:r>
            <a:rPr kumimoji="1" lang="ja-JP" altLang="en-US" sz="1300">
              <a:latin typeface="ＭＳ Ｐゴシック" panose="020B0600070205080204" pitchFamily="50" charset="-128"/>
              <a:ea typeface="ＭＳ Ｐゴシック" panose="020B0600070205080204" pitchFamily="50" charset="-128"/>
            </a:rPr>
            <a:t>　生活保護における資格審査の適正化や就労支援の促進、ジェネリック医薬品の活用による医療費の削減などを行う。</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57</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628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57</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485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指数としては、前年度より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人口に占める高齢者割合が多くなっていることに伴い、後期高齢者医療特別会計繰出金が増加したことが要因である。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保険料の適正化や事務の効率化を図るなどして、普通会計の負担を減らしていくよう努める。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148772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60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60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72572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05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97972</xdr:rowOff>
    </xdr:from>
    <xdr:to>
      <xdr:col>82</xdr:col>
      <xdr:colOff>158750</xdr:colOff>
      <xdr:row>59</xdr:row>
      <xdr:rowOff>28122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70049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補助費等の経常一般財源は横ばいであるが、経常一般財源全体が増加したことから、相対的に</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近年、類似団体平均、埼玉県平均、全国平均を下回る指数で推移しているが、今後も引き続き、補助金の見直し等を実施し、業務の適正化に努める。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88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477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111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111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償還元金は前年度から増加しているが、経常一般財源全体が増加したことから、相対的に</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今後も公共施設の統廃合など普通建設費事業費の増額が見込まれるため、事業を平準化することで比率の急激な悪化防止を図る。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943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21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152146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852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101854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852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指数としては、前年度より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全国平均、埼玉県平均、類似団体平均のすべてを下回った。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経常一般財源全体が増加したことが主な要因である。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人件費・扶助費・物件費の増加は続くと見込まれることから、業務の適正化と経費の削減を進めていく。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76</xdr:row>
      <xdr:rowOff>20320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35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39370</xdr:rowOff>
    </xdr:from>
    <xdr:to>
      <xdr:col>78</xdr:col>
      <xdr:colOff>69850</xdr:colOff>
      <xdr:row>76</xdr:row>
      <xdr:rowOff>20320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98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54610</xdr:rowOff>
    </xdr:from>
    <xdr:to>
      <xdr:col>73</xdr:col>
      <xdr:colOff>180975</xdr:colOff>
      <xdr:row>75</xdr:row>
      <xdr:rowOff>39370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704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54610</xdr:rowOff>
    </xdr:from>
    <xdr:to>
      <xdr:col>69</xdr:col>
      <xdr:colOff>92075</xdr:colOff>
      <xdr:row>75</xdr:row>
      <xdr:rowOff>107950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7046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140970</xdr:rowOff>
    </xdr:from>
    <xdr:to>
      <xdr:col>78</xdr:col>
      <xdr:colOff>120650</xdr:colOff>
      <xdr:row>76</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55897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160020</xdr:rowOff>
    </xdr:from>
    <xdr:to>
      <xdr:col>74</xdr:col>
      <xdr:colOff>31750</xdr:colOff>
      <xdr:row>75</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3810</xdr:rowOff>
    </xdr:from>
    <xdr:to>
      <xdr:col>69</xdr:col>
      <xdr:colOff>142875</xdr:colOff>
      <xdr:row>73</xdr:row>
      <xdr:rowOff>105410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115587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99892</xdr:rowOff>
    </xdr:from>
    <xdr:to>
      <xdr:col>29</xdr:col>
      <xdr:colOff>127000</xdr:colOff>
      <xdr:row>20</xdr:row>
      <xdr:rowOff>4661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5067"/>
          <a:ext cx="647700" cy="76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4661</xdr:rowOff>
    </xdr:from>
    <xdr:to>
      <xdr:col>26</xdr:col>
      <xdr:colOff>50800</xdr:colOff>
      <xdr:row>20</xdr:row>
      <xdr:rowOff>21939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1286"/>
          <a:ext cx="698500" cy="17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21939</xdr:rowOff>
    </xdr:from>
    <xdr:to>
      <xdr:col>22</xdr:col>
      <xdr:colOff>114300</xdr:colOff>
      <xdr:row>20</xdr:row>
      <xdr:rowOff>56477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8564"/>
          <a:ext cx="698500" cy="34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56477</xdr:rowOff>
    </xdr:from>
    <xdr:to>
      <xdr:col>18</xdr:col>
      <xdr:colOff>177800</xdr:colOff>
      <xdr:row>20</xdr:row>
      <xdr:rowOff>66268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3102"/>
          <a:ext cx="698500" cy="9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49092</xdr:rowOff>
    </xdr:from>
    <xdr:to>
      <xdr:col>29</xdr:col>
      <xdr:colOff>177800</xdr:colOff>
      <xdr:row>19</xdr:row>
      <xdr:rowOff>150692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4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21169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125311</xdr:rowOff>
    </xdr:from>
    <xdr:to>
      <xdr:col>26</xdr:col>
      <xdr:colOff>101600</xdr:colOff>
      <xdr:row>20</xdr:row>
      <xdr:rowOff>55461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40238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6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142589</xdr:rowOff>
    </xdr:from>
    <xdr:to>
      <xdr:col>22</xdr:col>
      <xdr:colOff>165100</xdr:colOff>
      <xdr:row>20</xdr:row>
      <xdr:rowOff>72739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57516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5677</xdr:rowOff>
    </xdr:from>
    <xdr:to>
      <xdr:col>19</xdr:col>
      <xdr:colOff>38100</xdr:colOff>
      <xdr:row>20</xdr:row>
      <xdr:rowOff>107277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2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92054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15468</xdr:rowOff>
    </xdr:from>
    <xdr:to>
      <xdr:col>15</xdr:col>
      <xdr:colOff>101600</xdr:colOff>
      <xdr:row>20</xdr:row>
      <xdr:rowOff>117068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101845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307463</xdr:rowOff>
    </xdr:from>
    <xdr:to>
      <xdr:col>29</xdr:col>
      <xdr:colOff>127000</xdr:colOff>
      <xdr:row>34</xdr:row>
      <xdr:rowOff>309684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74913"/>
          <a:ext cx="647700" cy="2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307463</xdr:rowOff>
    </xdr:from>
    <xdr:to>
      <xdr:col>26</xdr:col>
      <xdr:colOff>50800</xdr:colOff>
      <xdr:row>34</xdr:row>
      <xdr:rowOff>341754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74913"/>
          <a:ext cx="698500" cy="34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341754</xdr:rowOff>
    </xdr:from>
    <xdr:to>
      <xdr:col>22</xdr:col>
      <xdr:colOff>114300</xdr:colOff>
      <xdr:row>35</xdr:row>
      <xdr:rowOff>87942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9204"/>
          <a:ext cx="698500" cy="8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87942</xdr:rowOff>
    </xdr:from>
    <xdr:to>
      <xdr:col>18</xdr:col>
      <xdr:colOff>177800</xdr:colOff>
      <xdr:row>35</xdr:row>
      <xdr:rowOff>121056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98292"/>
          <a:ext cx="698500" cy="33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258884</xdr:rowOff>
    </xdr:from>
    <xdr:to>
      <xdr:col>29</xdr:col>
      <xdr:colOff>177800</xdr:colOff>
      <xdr:row>35</xdr:row>
      <xdr:rowOff>17584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26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103961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256663</xdr:rowOff>
    </xdr:from>
    <xdr:to>
      <xdr:col>26</xdr:col>
      <xdr:colOff>101600</xdr:colOff>
      <xdr:row>35</xdr:row>
      <xdr:rowOff>15363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24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25540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9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290954</xdr:rowOff>
    </xdr:from>
    <xdr:to>
      <xdr:col>22</xdr:col>
      <xdr:colOff>165100</xdr:colOff>
      <xdr:row>35</xdr:row>
      <xdr:rowOff>49654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59831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37142</xdr:rowOff>
    </xdr:from>
    <xdr:to>
      <xdr:col>19</xdr:col>
      <xdr:colOff>38100</xdr:colOff>
      <xdr:row>35</xdr:row>
      <xdr:rowOff>138742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7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148919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1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70256</xdr:rowOff>
    </xdr:from>
    <xdr:to>
      <xdr:col>15</xdr:col>
      <xdr:colOff>101600</xdr:colOff>
      <xdr:row>35</xdr:row>
      <xdr:rowOff>171856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80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182033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53,696
51,116
58.64
24,951,678
22,513,887
2,141,882
12,574,522
15,444,080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151636</xdr:rowOff>
    </xdr:from>
    <xdr:to>
      <xdr:col>24</xdr:col>
      <xdr:colOff>63500</xdr:colOff>
      <xdr:row>37</xdr:row>
      <xdr:rowOff>46872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3836"/>
          <a:ext cx="838200" cy="6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46872</xdr:rowOff>
    </xdr:from>
    <xdr:to>
      <xdr:col>19</xdr:col>
      <xdr:colOff>177800</xdr:colOff>
      <xdr:row>37</xdr:row>
      <xdr:rowOff>47803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0522"/>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47803</xdr:rowOff>
    </xdr:from>
    <xdr:to>
      <xdr:col>15</xdr:col>
      <xdr:colOff>50800</xdr:colOff>
      <xdr:row>37</xdr:row>
      <xdr:rowOff>77488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1453"/>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77488</xdr:rowOff>
    </xdr:from>
    <xdr:to>
      <xdr:col>10</xdr:col>
      <xdr:colOff>114300</xdr:colOff>
      <xdr:row>37</xdr:row>
      <xdr:rowOff>94111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1138"/>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100836</xdr:rowOff>
    </xdr:from>
    <xdr:to>
      <xdr:col>24</xdr:col>
      <xdr:colOff>114300</xdr:colOff>
      <xdr:row>37</xdr:row>
      <xdr:rowOff>30986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79263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167522</xdr:rowOff>
    </xdr:from>
    <xdr:to>
      <xdr:col>20</xdr:col>
      <xdr:colOff>38100</xdr:colOff>
      <xdr:row>37</xdr:row>
      <xdr:rowOff>97672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88799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168453</xdr:rowOff>
    </xdr:from>
    <xdr:to>
      <xdr:col>15</xdr:col>
      <xdr:colOff>101600</xdr:colOff>
      <xdr:row>37</xdr:row>
      <xdr:rowOff>98603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89730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26688</xdr:rowOff>
    </xdr:from>
    <xdr:to>
      <xdr:col>10</xdr:col>
      <xdr:colOff>165100</xdr:colOff>
      <xdr:row>37</xdr:row>
      <xdr:rowOff>128288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119415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43311</xdr:rowOff>
    </xdr:from>
    <xdr:to>
      <xdr:col>6</xdr:col>
      <xdr:colOff>38100</xdr:colOff>
      <xdr:row>37</xdr:row>
      <xdr:rowOff>144911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136038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129402</xdr:rowOff>
    </xdr:from>
    <xdr:to>
      <xdr:col>24</xdr:col>
      <xdr:colOff>63500</xdr:colOff>
      <xdr:row>57</xdr:row>
      <xdr:rowOff>148278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02052"/>
          <a:ext cx="8382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105813</xdr:rowOff>
    </xdr:from>
    <xdr:to>
      <xdr:col>19</xdr:col>
      <xdr:colOff>177800</xdr:colOff>
      <xdr:row>57</xdr:row>
      <xdr:rowOff>148278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78463"/>
          <a:ext cx="889000" cy="4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105813</xdr:rowOff>
    </xdr:from>
    <xdr:to>
      <xdr:col>15</xdr:col>
      <xdr:colOff>50800</xdr:colOff>
      <xdr:row>57</xdr:row>
      <xdr:rowOff>126398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78463"/>
          <a:ext cx="889000" cy="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126398</xdr:rowOff>
    </xdr:from>
    <xdr:to>
      <xdr:col>10</xdr:col>
      <xdr:colOff>114300</xdr:colOff>
      <xdr:row>57</xdr:row>
      <xdr:rowOff>153089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99048"/>
          <a:ext cx="889000" cy="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78602</xdr:rowOff>
    </xdr:from>
    <xdr:to>
      <xdr:col>24</xdr:col>
      <xdr:colOff>114300</xdr:colOff>
      <xdr:row>58</xdr:row>
      <xdr:rowOff>8752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57029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2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97478</xdr:rowOff>
    </xdr:from>
    <xdr:to>
      <xdr:col>20</xdr:col>
      <xdr:colOff>38100</xdr:colOff>
      <xdr:row>58</xdr:row>
      <xdr:rowOff>27628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18755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55013</xdr:rowOff>
    </xdr:from>
    <xdr:to>
      <xdr:col>15</xdr:col>
      <xdr:colOff>101600</xdr:colOff>
      <xdr:row>57</xdr:row>
      <xdr:rowOff>156613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147740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2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75598</xdr:rowOff>
    </xdr:from>
    <xdr:to>
      <xdr:col>10</xdr:col>
      <xdr:colOff>165100</xdr:colOff>
      <xdr:row>58</xdr:row>
      <xdr:rowOff>5748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168325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4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102289</xdr:rowOff>
    </xdr:from>
    <xdr:to>
      <xdr:col>6</xdr:col>
      <xdr:colOff>38100</xdr:colOff>
      <xdr:row>58</xdr:row>
      <xdr:rowOff>32439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23566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112764</xdr:rowOff>
    </xdr:from>
    <xdr:to>
      <xdr:col>24</xdr:col>
      <xdr:colOff>63500</xdr:colOff>
      <xdr:row>78</xdr:row>
      <xdr:rowOff>138785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85864"/>
          <a:ext cx="8382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112688</xdr:rowOff>
    </xdr:from>
    <xdr:to>
      <xdr:col>19</xdr:col>
      <xdr:colOff>177800</xdr:colOff>
      <xdr:row>78</xdr:row>
      <xdr:rowOff>138785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85788"/>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112688</xdr:rowOff>
    </xdr:from>
    <xdr:to>
      <xdr:col>15</xdr:col>
      <xdr:colOff>50800</xdr:colOff>
      <xdr:row>78</xdr:row>
      <xdr:rowOff>145377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85788"/>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144387</xdr:rowOff>
    </xdr:from>
    <xdr:to>
      <xdr:col>10</xdr:col>
      <xdr:colOff>114300</xdr:colOff>
      <xdr:row>78</xdr:row>
      <xdr:rowOff>145377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17487"/>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61964</xdr:rowOff>
    </xdr:from>
    <xdr:to>
      <xdr:col>24</xdr:col>
      <xdr:colOff>114300</xdr:colOff>
      <xdr:row>78</xdr:row>
      <xdr:rowOff>163564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148341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87985</xdr:rowOff>
    </xdr:from>
    <xdr:to>
      <xdr:col>20</xdr:col>
      <xdr:colOff>38100</xdr:colOff>
      <xdr:row>79</xdr:row>
      <xdr:rowOff>18135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9262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61888</xdr:rowOff>
    </xdr:from>
    <xdr:to>
      <xdr:col>15</xdr:col>
      <xdr:colOff>101600</xdr:colOff>
      <xdr:row>78</xdr:row>
      <xdr:rowOff>163488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154615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94577</xdr:rowOff>
    </xdr:from>
    <xdr:to>
      <xdr:col>10</xdr:col>
      <xdr:colOff>165100</xdr:colOff>
      <xdr:row>79</xdr:row>
      <xdr:rowOff>24727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15854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6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93587</xdr:rowOff>
    </xdr:from>
    <xdr:to>
      <xdr:col>6</xdr:col>
      <xdr:colOff>38100</xdr:colOff>
      <xdr:row>79</xdr:row>
      <xdr:rowOff>23737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14864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32423</xdr:rowOff>
    </xdr:from>
    <xdr:to>
      <xdr:col>24</xdr:col>
      <xdr:colOff>63500</xdr:colOff>
      <xdr:row>96</xdr:row>
      <xdr:rowOff>18504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20173"/>
          <a:ext cx="838200" cy="1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18504</xdr:rowOff>
    </xdr:from>
    <xdr:to>
      <xdr:col>19</xdr:col>
      <xdr:colOff>177800</xdr:colOff>
      <xdr:row>96</xdr:row>
      <xdr:rowOff>121983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77704"/>
          <a:ext cx="889000" cy="1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151409</xdr:rowOff>
    </xdr:from>
    <xdr:to>
      <xdr:col>15</xdr:col>
      <xdr:colOff>50800</xdr:colOff>
      <xdr:row>96</xdr:row>
      <xdr:rowOff>121983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39159"/>
          <a:ext cx="889000" cy="1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151409</xdr:rowOff>
    </xdr:from>
    <xdr:to>
      <xdr:col>10</xdr:col>
      <xdr:colOff>114300</xdr:colOff>
      <xdr:row>97</xdr:row>
      <xdr:rowOff>78308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39159"/>
          <a:ext cx="889000" cy="2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153073</xdr:rowOff>
    </xdr:from>
    <xdr:to>
      <xdr:col>24</xdr:col>
      <xdr:colOff>114300</xdr:colOff>
      <xdr:row>95</xdr:row>
      <xdr:rowOff>83223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131500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4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139154</xdr:rowOff>
    </xdr:from>
    <xdr:to>
      <xdr:col>20</xdr:col>
      <xdr:colOff>38100</xdr:colOff>
      <xdr:row>96</xdr:row>
      <xdr:rowOff>69304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2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60431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71183</xdr:rowOff>
    </xdr:from>
    <xdr:to>
      <xdr:col>15</xdr:col>
      <xdr:colOff>101600</xdr:colOff>
      <xdr:row>97</xdr:row>
      <xdr:rowOff>1333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163910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100609</xdr:rowOff>
    </xdr:from>
    <xdr:to>
      <xdr:col>10</xdr:col>
      <xdr:colOff>165100</xdr:colOff>
      <xdr:row>96</xdr:row>
      <xdr:rowOff>30759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8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21886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8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27508</xdr:rowOff>
    </xdr:from>
    <xdr:to>
      <xdr:col>6</xdr:col>
      <xdr:colOff>38100</xdr:colOff>
      <xdr:row>97</xdr:row>
      <xdr:rowOff>129108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120235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5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41348</xdr:rowOff>
    </xdr:from>
    <xdr:to>
      <xdr:col>55</xdr:col>
      <xdr:colOff>0</xdr:colOff>
      <xdr:row>39</xdr:row>
      <xdr:rowOff>67898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27898"/>
          <a:ext cx="8382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41348</xdr:rowOff>
    </xdr:from>
    <xdr:to>
      <xdr:col>50</xdr:col>
      <xdr:colOff>114300</xdr:colOff>
      <xdr:row>39</xdr:row>
      <xdr:rowOff>67582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727898"/>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67582</xdr:rowOff>
    </xdr:from>
    <xdr:to>
      <xdr:col>45</xdr:col>
      <xdr:colOff>177800</xdr:colOff>
      <xdr:row>39</xdr:row>
      <xdr:rowOff>121053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754132"/>
          <a:ext cx="889000" cy="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64676</xdr:rowOff>
    </xdr:from>
    <xdr:to>
      <xdr:col>41</xdr:col>
      <xdr:colOff>50800</xdr:colOff>
      <xdr:row>39</xdr:row>
      <xdr:rowOff>121053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722526"/>
          <a:ext cx="889000" cy="10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17098</xdr:rowOff>
    </xdr:from>
    <xdr:to>
      <xdr:col>55</xdr:col>
      <xdr:colOff>50800</xdr:colOff>
      <xdr:row>39</xdr:row>
      <xdr:rowOff>118698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7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103475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1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161998</xdr:rowOff>
    </xdr:from>
    <xdr:to>
      <xdr:col>50</xdr:col>
      <xdr:colOff>165100</xdr:colOff>
      <xdr:row>39</xdr:row>
      <xdr:rowOff>92148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7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83275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6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16782</xdr:rowOff>
    </xdr:from>
    <xdr:to>
      <xdr:col>46</xdr:col>
      <xdr:colOff>38100</xdr:colOff>
      <xdr:row>39</xdr:row>
      <xdr:rowOff>118382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70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109509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9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70253</xdr:rowOff>
    </xdr:from>
    <xdr:to>
      <xdr:col>41</xdr:col>
      <xdr:colOff>101600</xdr:colOff>
      <xdr:row>40</xdr:row>
      <xdr:rowOff>403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162980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13876</xdr:rowOff>
    </xdr:from>
    <xdr:to>
      <xdr:col>36</xdr:col>
      <xdr:colOff>165100</xdr:colOff>
      <xdr:row>33</xdr:row>
      <xdr:rowOff>115476</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6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106603</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7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151293</xdr:rowOff>
    </xdr:from>
    <xdr:to>
      <xdr:col>55</xdr:col>
      <xdr:colOff>0</xdr:colOff>
      <xdr:row>57</xdr:row>
      <xdr:rowOff>88330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752493"/>
          <a:ext cx="838200" cy="10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151293</xdr:rowOff>
    </xdr:from>
    <xdr:to>
      <xdr:col>50</xdr:col>
      <xdr:colOff>114300</xdr:colOff>
      <xdr:row>57</xdr:row>
      <xdr:rowOff>69111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752493"/>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69111</xdr:rowOff>
    </xdr:from>
    <xdr:to>
      <xdr:col>45</xdr:col>
      <xdr:colOff>177800</xdr:colOff>
      <xdr:row>58</xdr:row>
      <xdr:rowOff>94584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841761"/>
          <a:ext cx="889000" cy="19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167132</xdr:rowOff>
    </xdr:from>
    <xdr:to>
      <xdr:col>41</xdr:col>
      <xdr:colOff>50800</xdr:colOff>
      <xdr:row>58</xdr:row>
      <xdr:rowOff>94584</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939782"/>
          <a:ext cx="889000" cy="9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37530</xdr:rowOff>
    </xdr:from>
    <xdr:to>
      <xdr:col>55</xdr:col>
      <xdr:colOff>50800</xdr:colOff>
      <xdr:row>57</xdr:row>
      <xdr:rowOff>139130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8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15957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8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100493</xdr:rowOff>
    </xdr:from>
    <xdr:to>
      <xdr:col>50</xdr:col>
      <xdr:colOff>165100</xdr:colOff>
      <xdr:row>57</xdr:row>
      <xdr:rowOff>30643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70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21770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9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18311</xdr:rowOff>
    </xdr:from>
    <xdr:to>
      <xdr:col>46</xdr:col>
      <xdr:colOff>38100</xdr:colOff>
      <xdr:row>57</xdr:row>
      <xdr:rowOff>119911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7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111038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88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43784</xdr:rowOff>
    </xdr:from>
    <xdr:to>
      <xdr:col>41</xdr:col>
      <xdr:colOff>101600</xdr:colOff>
      <xdr:row>58</xdr:row>
      <xdr:rowOff>145384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98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136511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100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116332</xdr:rowOff>
    </xdr:from>
    <xdr:to>
      <xdr:col>36</xdr:col>
      <xdr:colOff>165100</xdr:colOff>
      <xdr:row>58</xdr:row>
      <xdr:rowOff>46482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8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37609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98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10770</xdr:rowOff>
    </xdr:from>
    <xdr:to>
      <xdr:col>55</xdr:col>
      <xdr:colOff>0</xdr:colOff>
      <xdr:row>78</xdr:row>
      <xdr:rowOff>24349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383870"/>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24349</xdr:rowOff>
    </xdr:from>
    <xdr:to>
      <xdr:col>50</xdr:col>
      <xdr:colOff>114300</xdr:colOff>
      <xdr:row>78</xdr:row>
      <xdr:rowOff>80172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97449"/>
          <a:ext cx="889000" cy="5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80172</xdr:rowOff>
    </xdr:from>
    <xdr:to>
      <xdr:col>45</xdr:col>
      <xdr:colOff>177800</xdr:colOff>
      <xdr:row>78</xdr:row>
      <xdr:rowOff>126259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53272"/>
          <a:ext cx="889000" cy="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27961</xdr:rowOff>
    </xdr:from>
    <xdr:to>
      <xdr:col>41</xdr:col>
      <xdr:colOff>50800</xdr:colOff>
      <xdr:row>78</xdr:row>
      <xdr:rowOff>126259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401061"/>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131420</xdr:rowOff>
    </xdr:from>
    <xdr:to>
      <xdr:col>55</xdr:col>
      <xdr:colOff>50800</xdr:colOff>
      <xdr:row>78</xdr:row>
      <xdr:rowOff>61570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109847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144999</xdr:rowOff>
    </xdr:from>
    <xdr:to>
      <xdr:col>50</xdr:col>
      <xdr:colOff>165100</xdr:colOff>
      <xdr:row>78</xdr:row>
      <xdr:rowOff>75149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4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66276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3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29372</xdr:rowOff>
    </xdr:from>
    <xdr:to>
      <xdr:col>46</xdr:col>
      <xdr:colOff>38100</xdr:colOff>
      <xdr:row>78</xdr:row>
      <xdr:rowOff>130972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122099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9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75459</xdr:rowOff>
    </xdr:from>
    <xdr:to>
      <xdr:col>41</xdr:col>
      <xdr:colOff>101600</xdr:colOff>
      <xdr:row>79</xdr:row>
      <xdr:rowOff>5609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168186</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54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148611</xdr:rowOff>
    </xdr:from>
    <xdr:to>
      <xdr:col>36</xdr:col>
      <xdr:colOff>165100</xdr:colOff>
      <xdr:row>78</xdr:row>
      <xdr:rowOff>78761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69888</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4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155897</xdr:rowOff>
    </xdr:from>
    <xdr:to>
      <xdr:col>55</xdr:col>
      <xdr:colOff>0</xdr:colOff>
      <xdr:row>97</xdr:row>
      <xdr:rowOff>13480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615097"/>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13480</xdr:rowOff>
    </xdr:from>
    <xdr:to>
      <xdr:col>50</xdr:col>
      <xdr:colOff>114300</xdr:colOff>
      <xdr:row>97</xdr:row>
      <xdr:rowOff>58792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44130"/>
          <a:ext cx="889000" cy="4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58792</xdr:rowOff>
    </xdr:from>
    <xdr:to>
      <xdr:col>45</xdr:col>
      <xdr:colOff>177800</xdr:colOff>
      <xdr:row>97</xdr:row>
      <xdr:rowOff>72720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89442"/>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64686</xdr:rowOff>
    </xdr:from>
    <xdr:to>
      <xdr:col>41</xdr:col>
      <xdr:colOff>50800</xdr:colOff>
      <xdr:row>97</xdr:row>
      <xdr:rowOff>72720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95336"/>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105097</xdr:rowOff>
    </xdr:from>
    <xdr:to>
      <xdr:col>55</xdr:col>
      <xdr:colOff>50800</xdr:colOff>
      <xdr:row>97</xdr:row>
      <xdr:rowOff>35247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6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83524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4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134130</xdr:rowOff>
    </xdr:from>
    <xdr:to>
      <xdr:col>50</xdr:col>
      <xdr:colOff>165100</xdr:colOff>
      <xdr:row>97</xdr:row>
      <xdr:rowOff>64280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55407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7992</xdr:rowOff>
    </xdr:from>
    <xdr:to>
      <xdr:col>46</xdr:col>
      <xdr:colOff>38100</xdr:colOff>
      <xdr:row>97</xdr:row>
      <xdr:rowOff>109592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100719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3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21920</xdr:rowOff>
    </xdr:from>
    <xdr:to>
      <xdr:col>41</xdr:col>
      <xdr:colOff>101600</xdr:colOff>
      <xdr:row>97</xdr:row>
      <xdr:rowOff>123520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114647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13886</xdr:rowOff>
    </xdr:from>
    <xdr:to>
      <xdr:col>36</xdr:col>
      <xdr:colOff>165100</xdr:colOff>
      <xdr:row>97</xdr:row>
      <xdr:rowOff>115486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106613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164454</xdr:rowOff>
    </xdr:from>
    <xdr:to>
      <xdr:col>85</xdr:col>
      <xdr:colOff>127000</xdr:colOff>
      <xdr:row>76</xdr:row>
      <xdr:rowOff>8320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23204"/>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482</xdr:rowOff>
    </xdr:from>
    <xdr:to>
      <xdr:col>81</xdr:col>
      <xdr:colOff>50800</xdr:colOff>
      <xdr:row>76</xdr:row>
      <xdr:rowOff>8320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30682"/>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482</xdr:rowOff>
    </xdr:from>
    <xdr:to>
      <xdr:col>76</xdr:col>
      <xdr:colOff>114300</xdr:colOff>
      <xdr:row>76</xdr:row>
      <xdr:rowOff>36830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30682"/>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36830</xdr:rowOff>
    </xdr:from>
    <xdr:to>
      <xdr:col>71</xdr:col>
      <xdr:colOff>177800</xdr:colOff>
      <xdr:row>76</xdr:row>
      <xdr:rowOff>61404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67030"/>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113654</xdr:rowOff>
    </xdr:from>
    <xdr:to>
      <xdr:col>85</xdr:col>
      <xdr:colOff>177800</xdr:colOff>
      <xdr:row>76</xdr:row>
      <xdr:rowOff>43805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724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92081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5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128970</xdr:rowOff>
    </xdr:from>
    <xdr:to>
      <xdr:col>81</xdr:col>
      <xdr:colOff>101600</xdr:colOff>
      <xdr:row>76</xdr:row>
      <xdr:rowOff>59120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50247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121133</xdr:rowOff>
    </xdr:from>
    <xdr:to>
      <xdr:col>76</xdr:col>
      <xdr:colOff>165100</xdr:colOff>
      <xdr:row>76</xdr:row>
      <xdr:rowOff>51284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798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42409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157480</xdr:rowOff>
    </xdr:from>
    <xdr:to>
      <xdr:col>72</xdr:col>
      <xdr:colOff>38100</xdr:colOff>
      <xdr:row>76</xdr:row>
      <xdr:rowOff>87630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78757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0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10604</xdr:rowOff>
    </xdr:from>
    <xdr:to>
      <xdr:col>67</xdr:col>
      <xdr:colOff>101600</xdr:colOff>
      <xdr:row>76</xdr:row>
      <xdr:rowOff>112204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103331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116218</xdr:rowOff>
    </xdr:from>
    <xdr:to>
      <xdr:col>85</xdr:col>
      <xdr:colOff>127000</xdr:colOff>
      <xdr:row>98</xdr:row>
      <xdr:rowOff>1766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46868"/>
          <a:ext cx="8382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141757</xdr:rowOff>
    </xdr:from>
    <xdr:to>
      <xdr:col>81</xdr:col>
      <xdr:colOff>50800</xdr:colOff>
      <xdr:row>98</xdr:row>
      <xdr:rowOff>1766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72407"/>
          <a:ext cx="889000" cy="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157048</xdr:rowOff>
    </xdr:from>
    <xdr:to>
      <xdr:col>76</xdr:col>
      <xdr:colOff>114300</xdr:colOff>
      <xdr:row>97</xdr:row>
      <xdr:rowOff>141757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16248"/>
          <a:ext cx="889000" cy="1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157048</xdr:rowOff>
    </xdr:from>
    <xdr:to>
      <xdr:col>71</xdr:col>
      <xdr:colOff>177800</xdr:colOff>
      <xdr:row>98</xdr:row>
      <xdr:rowOff>43599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16248"/>
          <a:ext cx="889000" cy="2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65418</xdr:rowOff>
    </xdr:from>
    <xdr:to>
      <xdr:col>85</xdr:col>
      <xdr:colOff>177800</xdr:colOff>
      <xdr:row>97</xdr:row>
      <xdr:rowOff>167018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43845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122416</xdr:rowOff>
    </xdr:from>
    <xdr:to>
      <xdr:col>81</xdr:col>
      <xdr:colOff>101600</xdr:colOff>
      <xdr:row>98</xdr:row>
      <xdr:rowOff>52566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43693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90957</xdr:rowOff>
    </xdr:from>
    <xdr:to>
      <xdr:col>76</xdr:col>
      <xdr:colOff>165100</xdr:colOff>
      <xdr:row>98</xdr:row>
      <xdr:rowOff>21107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12234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1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106248</xdr:rowOff>
    </xdr:from>
    <xdr:to>
      <xdr:col>72</xdr:col>
      <xdr:colOff>38100</xdr:colOff>
      <xdr:row>97</xdr:row>
      <xdr:rowOff>36398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52925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164249</xdr:rowOff>
    </xdr:from>
    <xdr:to>
      <xdr:col>67</xdr:col>
      <xdr:colOff>101600</xdr:colOff>
      <xdr:row>98</xdr:row>
      <xdr:rowOff>94399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85526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64536</xdr:rowOff>
    </xdr:from>
    <xdr:to>
      <xdr:col>116</xdr:col>
      <xdr:colOff>63500</xdr:colOff>
      <xdr:row>38</xdr:row>
      <xdr:rowOff>68559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7963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16942</xdr:rowOff>
    </xdr:from>
    <xdr:to>
      <xdr:col>111</xdr:col>
      <xdr:colOff>177800</xdr:colOff>
      <xdr:row>38</xdr:row>
      <xdr:rowOff>68559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532042"/>
          <a:ext cx="889000" cy="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4460</xdr:rowOff>
    </xdr:from>
    <xdr:to>
      <xdr:col>107</xdr:col>
      <xdr:colOff>50800</xdr:colOff>
      <xdr:row>38</xdr:row>
      <xdr:rowOff>16942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19560"/>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4460</xdr:rowOff>
    </xdr:from>
    <xdr:to>
      <xdr:col>102</xdr:col>
      <xdr:colOff>114300</xdr:colOff>
      <xdr:row>38</xdr:row>
      <xdr:rowOff>18862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19560"/>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13736</xdr:rowOff>
    </xdr:from>
    <xdr:to>
      <xdr:col>116</xdr:col>
      <xdr:colOff>114300</xdr:colOff>
      <xdr:row>38</xdr:row>
      <xdr:rowOff>115336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100113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4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17759</xdr:rowOff>
    </xdr:from>
    <xdr:to>
      <xdr:col>112</xdr:col>
      <xdr:colOff>38100</xdr:colOff>
      <xdr:row>38</xdr:row>
      <xdr:rowOff>119359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110486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2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137592</xdr:rowOff>
    </xdr:from>
    <xdr:to>
      <xdr:col>107</xdr:col>
      <xdr:colOff>101600</xdr:colOff>
      <xdr:row>38</xdr:row>
      <xdr:rowOff>67742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58869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5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125110</xdr:rowOff>
    </xdr:from>
    <xdr:to>
      <xdr:col>102</xdr:col>
      <xdr:colOff>165100</xdr:colOff>
      <xdr:row>38</xdr:row>
      <xdr:rowOff>55260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46387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56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139512</xdr:rowOff>
    </xdr:from>
    <xdr:to>
      <xdr:col>98</xdr:col>
      <xdr:colOff>38100</xdr:colOff>
      <xdr:row>38</xdr:row>
      <xdr:rowOff>69662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8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60789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57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50820</xdr:rowOff>
    </xdr:from>
    <xdr:to>
      <xdr:col>116</xdr:col>
      <xdr:colOff>63500</xdr:colOff>
      <xdr:row>58</xdr:row>
      <xdr:rowOff>51735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9492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49723</xdr:rowOff>
    </xdr:from>
    <xdr:to>
      <xdr:col>111</xdr:col>
      <xdr:colOff>177800</xdr:colOff>
      <xdr:row>58</xdr:row>
      <xdr:rowOff>50820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993823"/>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17033</xdr:rowOff>
    </xdr:from>
    <xdr:to>
      <xdr:col>107</xdr:col>
      <xdr:colOff>50800</xdr:colOff>
      <xdr:row>58</xdr:row>
      <xdr:rowOff>49723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96113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15250</xdr:rowOff>
    </xdr:from>
    <xdr:to>
      <xdr:col>102</xdr:col>
      <xdr:colOff>114300</xdr:colOff>
      <xdr:row>58</xdr:row>
      <xdr:rowOff>17033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959350"/>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935</xdr:rowOff>
    </xdr:from>
    <xdr:to>
      <xdr:col>116</xdr:col>
      <xdr:colOff>114300</xdr:colOff>
      <xdr:row>58</xdr:row>
      <xdr:rowOff>102535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87312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5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xdr:rowOff>
    </xdr:from>
    <xdr:to>
      <xdr:col>112</xdr:col>
      <xdr:colOff>38100</xdr:colOff>
      <xdr:row>58</xdr:row>
      <xdr:rowOff>101620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92747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3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170373</xdr:rowOff>
    </xdr:from>
    <xdr:to>
      <xdr:col>107</xdr:col>
      <xdr:colOff>101600</xdr:colOff>
      <xdr:row>58</xdr:row>
      <xdr:rowOff>100523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91650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3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137683</xdr:rowOff>
    </xdr:from>
    <xdr:to>
      <xdr:col>102</xdr:col>
      <xdr:colOff>165100</xdr:colOff>
      <xdr:row>58</xdr:row>
      <xdr:rowOff>67833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58960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0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135900</xdr:rowOff>
    </xdr:from>
    <xdr:to>
      <xdr:col>98</xdr:col>
      <xdr:colOff>38100</xdr:colOff>
      <xdr:row>58</xdr:row>
      <xdr:rowOff>66050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57177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87762</xdr:rowOff>
    </xdr:from>
    <xdr:to>
      <xdr:col>116</xdr:col>
      <xdr:colOff>63500</xdr:colOff>
      <xdr:row>76</xdr:row>
      <xdr:rowOff>152364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17962"/>
          <a:ext cx="8382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152364</xdr:rowOff>
    </xdr:from>
    <xdr:to>
      <xdr:col>111</xdr:col>
      <xdr:colOff>177800</xdr:colOff>
      <xdr:row>76</xdr:row>
      <xdr:rowOff>165303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82564"/>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165303</xdr:rowOff>
    </xdr:from>
    <xdr:to>
      <xdr:col>107</xdr:col>
      <xdr:colOff>50800</xdr:colOff>
      <xdr:row>77</xdr:row>
      <xdr:rowOff>20028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95503"/>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20028</xdr:rowOff>
    </xdr:from>
    <xdr:to>
      <xdr:col>102</xdr:col>
      <xdr:colOff>114300</xdr:colOff>
      <xdr:row>77</xdr:row>
      <xdr:rowOff>62342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21678"/>
          <a:ext cx="8890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36962</xdr:rowOff>
    </xdr:from>
    <xdr:to>
      <xdr:col>116</xdr:col>
      <xdr:colOff>114300</xdr:colOff>
      <xdr:row>76</xdr:row>
      <xdr:rowOff>138562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15389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4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101564</xdr:rowOff>
    </xdr:from>
    <xdr:to>
      <xdr:col>112</xdr:col>
      <xdr:colOff>38100</xdr:colOff>
      <xdr:row>77</xdr:row>
      <xdr:rowOff>31714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22841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114503</xdr:rowOff>
    </xdr:from>
    <xdr:to>
      <xdr:col>107</xdr:col>
      <xdr:colOff>101600</xdr:colOff>
      <xdr:row>77</xdr:row>
      <xdr:rowOff>44653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35780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140678</xdr:rowOff>
    </xdr:from>
    <xdr:to>
      <xdr:col>102</xdr:col>
      <xdr:colOff>165100</xdr:colOff>
      <xdr:row>77</xdr:row>
      <xdr:rowOff>70828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61955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6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11542</xdr:rowOff>
    </xdr:from>
    <xdr:to>
      <xdr:col>98</xdr:col>
      <xdr:colOff>38100</xdr:colOff>
      <xdr:row>77</xdr:row>
      <xdr:rowOff>113142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104269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0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419,284</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18,143</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羽生市は、すべての費目において類似団体平均よりも低い水準にある。埼玉県平均と比較すると普通建設事業費（うち更新整備含）、投資及び出資金、公債費、繰出金、積立金は上回っている。</a:t>
          </a:r>
        </a:p>
        <a:p>
          <a:r>
            <a:rPr kumimoji="1" lang="ja-JP" altLang="en-US" sz="1300">
              <a:latin typeface="ＭＳ Ｐゴシック" panose="020B0600070205080204" pitchFamily="50" charset="-128"/>
              <a:ea typeface="ＭＳ Ｐゴシック" panose="020B0600070205080204" pitchFamily="50" charset="-128"/>
            </a:rPr>
            <a:t>　義務的経費における、給与改定の影響による人件費の増と、過年度の借入の影響による公債費の増が顕著である。（扶助費については、時限的経費である定額減税調整給付金の皆増が要因である）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繰出金は後期高齢者医療保険、介護保険特別会計への繰出が増加しており、今後も高齢化等により繰出金額は増加していくと考えられる。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53,696
51,116
58.64
24,951,678
22,513,887
2,141,882
12,574,522
15,444,080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162103</xdr:rowOff>
    </xdr:from>
    <xdr:to>
      <xdr:col>24</xdr:col>
      <xdr:colOff>63500</xdr:colOff>
      <xdr:row>36</xdr:row>
      <xdr:rowOff>24943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285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167132</xdr:rowOff>
    </xdr:from>
    <xdr:to>
      <xdr:col>19</xdr:col>
      <xdr:colOff>177800</xdr:colOff>
      <xdr:row>36</xdr:row>
      <xdr:rowOff>24943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67882"/>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167132</xdr:rowOff>
    </xdr:from>
    <xdr:to>
      <xdr:col>15</xdr:col>
      <xdr:colOff>50800</xdr:colOff>
      <xdr:row>35</xdr:row>
      <xdr:rowOff>170790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788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156616</xdr:rowOff>
    </xdr:from>
    <xdr:to>
      <xdr:col>10</xdr:col>
      <xdr:colOff>114300</xdr:colOff>
      <xdr:row>35</xdr:row>
      <xdr:rowOff>170790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736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111303</xdr:rowOff>
    </xdr:from>
    <xdr:to>
      <xdr:col>24</xdr:col>
      <xdr:colOff>114300</xdr:colOff>
      <xdr:row>36</xdr:row>
      <xdr:rowOff>41453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89730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145593</xdr:rowOff>
    </xdr:from>
    <xdr:to>
      <xdr:col>20</xdr:col>
      <xdr:colOff>38100</xdr:colOff>
      <xdr:row>36</xdr:row>
      <xdr:rowOff>75743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66870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3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116332</xdr:rowOff>
    </xdr:from>
    <xdr:to>
      <xdr:col>15</xdr:col>
      <xdr:colOff>101600</xdr:colOff>
      <xdr:row>36</xdr:row>
      <xdr:rowOff>46482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37609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119990</xdr:rowOff>
    </xdr:from>
    <xdr:to>
      <xdr:col>10</xdr:col>
      <xdr:colOff>165100</xdr:colOff>
      <xdr:row>36</xdr:row>
      <xdr:rowOff>50140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41267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105816</xdr:rowOff>
    </xdr:from>
    <xdr:to>
      <xdr:col>6</xdr:col>
      <xdr:colOff>38100</xdr:colOff>
      <xdr:row>36</xdr:row>
      <xdr:rowOff>35966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27093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112016</xdr:rowOff>
    </xdr:from>
    <xdr:to>
      <xdr:col>24</xdr:col>
      <xdr:colOff>63500</xdr:colOff>
      <xdr:row>57</xdr:row>
      <xdr:rowOff>19784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13216"/>
          <a:ext cx="838200" cy="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14877</xdr:rowOff>
    </xdr:from>
    <xdr:to>
      <xdr:col>19</xdr:col>
      <xdr:colOff>177800</xdr:colOff>
      <xdr:row>57</xdr:row>
      <xdr:rowOff>19784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7527"/>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125961</xdr:rowOff>
    </xdr:from>
    <xdr:to>
      <xdr:col>15</xdr:col>
      <xdr:colOff>50800</xdr:colOff>
      <xdr:row>57</xdr:row>
      <xdr:rowOff>14877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27161"/>
          <a:ext cx="889000" cy="6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148364</xdr:rowOff>
    </xdr:from>
    <xdr:to>
      <xdr:col>10</xdr:col>
      <xdr:colOff>114300</xdr:colOff>
      <xdr:row>56</xdr:row>
      <xdr:rowOff>125961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63764"/>
          <a:ext cx="889000" cy="66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61216</xdr:rowOff>
    </xdr:from>
    <xdr:to>
      <xdr:col>24</xdr:col>
      <xdr:colOff>114300</xdr:colOff>
      <xdr:row>56</xdr:row>
      <xdr:rowOff>162816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39643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140434</xdr:rowOff>
    </xdr:from>
    <xdr:to>
      <xdr:col>20</xdr:col>
      <xdr:colOff>38100</xdr:colOff>
      <xdr:row>57</xdr:row>
      <xdr:rowOff>70584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61711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135527</xdr:rowOff>
    </xdr:from>
    <xdr:to>
      <xdr:col>15</xdr:col>
      <xdr:colOff>101600</xdr:colOff>
      <xdr:row>57</xdr:row>
      <xdr:rowOff>65677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56804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75161</xdr:rowOff>
    </xdr:from>
    <xdr:to>
      <xdr:col>10</xdr:col>
      <xdr:colOff>165100</xdr:colOff>
      <xdr:row>57</xdr:row>
      <xdr:rowOff>5311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167888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97564</xdr:rowOff>
    </xdr:from>
    <xdr:to>
      <xdr:col>6</xdr:col>
      <xdr:colOff>38100</xdr:colOff>
      <xdr:row>53</xdr:row>
      <xdr:rowOff>27714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18841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0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145851</xdr:rowOff>
    </xdr:from>
    <xdr:to>
      <xdr:col>24</xdr:col>
      <xdr:colOff>63500</xdr:colOff>
      <xdr:row>76</xdr:row>
      <xdr:rowOff>158249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4601"/>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158249</xdr:rowOff>
    </xdr:from>
    <xdr:to>
      <xdr:col>19</xdr:col>
      <xdr:colOff>177800</xdr:colOff>
      <xdr:row>77</xdr:row>
      <xdr:rowOff>115033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8449"/>
          <a:ext cx="889000" cy="12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43568</xdr:rowOff>
    </xdr:from>
    <xdr:to>
      <xdr:col>15</xdr:col>
      <xdr:colOff>50800</xdr:colOff>
      <xdr:row>77</xdr:row>
      <xdr:rowOff>115033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5218"/>
          <a:ext cx="889000" cy="7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43568</xdr:rowOff>
    </xdr:from>
    <xdr:to>
      <xdr:col>10</xdr:col>
      <xdr:colOff>114300</xdr:colOff>
      <xdr:row>78</xdr:row>
      <xdr:rowOff>151434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5218"/>
          <a:ext cx="889000" cy="27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95051</xdr:rowOff>
    </xdr:from>
    <xdr:to>
      <xdr:col>24</xdr:col>
      <xdr:colOff>114300</xdr:colOff>
      <xdr:row>76</xdr:row>
      <xdr:rowOff>25202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38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73478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107449</xdr:rowOff>
    </xdr:from>
    <xdr:to>
      <xdr:col>20</xdr:col>
      <xdr:colOff>38100</xdr:colOff>
      <xdr:row>77</xdr:row>
      <xdr:rowOff>37599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28726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64233</xdr:rowOff>
    </xdr:from>
    <xdr:to>
      <xdr:col>15</xdr:col>
      <xdr:colOff>101600</xdr:colOff>
      <xdr:row>77</xdr:row>
      <xdr:rowOff>165833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156960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164218</xdr:rowOff>
    </xdr:from>
    <xdr:to>
      <xdr:col>10</xdr:col>
      <xdr:colOff>165100</xdr:colOff>
      <xdr:row>77</xdr:row>
      <xdr:rowOff>94368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85495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100634</xdr:rowOff>
    </xdr:from>
    <xdr:to>
      <xdr:col>6</xdr:col>
      <xdr:colOff>38100</xdr:colOff>
      <xdr:row>79</xdr:row>
      <xdr:rowOff>30784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21911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42754</xdr:rowOff>
    </xdr:from>
    <xdr:to>
      <xdr:col>24</xdr:col>
      <xdr:colOff>63500</xdr:colOff>
      <xdr:row>98</xdr:row>
      <xdr:rowOff>31059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73404"/>
          <a:ext cx="838200" cy="15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156254</xdr:rowOff>
    </xdr:from>
    <xdr:to>
      <xdr:col>19</xdr:col>
      <xdr:colOff>177800</xdr:colOff>
      <xdr:row>97</xdr:row>
      <xdr:rowOff>42754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15454"/>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149834</xdr:rowOff>
    </xdr:from>
    <xdr:to>
      <xdr:col>15</xdr:col>
      <xdr:colOff>50800</xdr:colOff>
      <xdr:row>96</xdr:row>
      <xdr:rowOff>156254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09034"/>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149834</xdr:rowOff>
    </xdr:from>
    <xdr:to>
      <xdr:col>10</xdr:col>
      <xdr:colOff>114300</xdr:colOff>
      <xdr:row>97</xdr:row>
      <xdr:rowOff>140519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09034"/>
          <a:ext cx="889000" cy="1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151709</xdr:rowOff>
    </xdr:from>
    <xdr:to>
      <xdr:col>24</xdr:col>
      <xdr:colOff>114300</xdr:colOff>
      <xdr:row>98</xdr:row>
      <xdr:rowOff>81859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8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66636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163404</xdr:rowOff>
    </xdr:from>
    <xdr:to>
      <xdr:col>20</xdr:col>
      <xdr:colOff>38100</xdr:colOff>
      <xdr:row>97</xdr:row>
      <xdr:rowOff>93554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84681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1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105454</xdr:rowOff>
    </xdr:from>
    <xdr:to>
      <xdr:col>15</xdr:col>
      <xdr:colOff>101600</xdr:colOff>
      <xdr:row>97</xdr:row>
      <xdr:rowOff>35604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26731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5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99034</xdr:rowOff>
    </xdr:from>
    <xdr:to>
      <xdr:col>10</xdr:col>
      <xdr:colOff>165100</xdr:colOff>
      <xdr:row>97</xdr:row>
      <xdr:rowOff>29184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20311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89719</xdr:rowOff>
    </xdr:from>
    <xdr:to>
      <xdr:col>6</xdr:col>
      <xdr:colOff>38100</xdr:colOff>
      <xdr:row>98</xdr:row>
      <xdr:rowOff>19869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1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24202</xdr:rowOff>
    </xdr:from>
    <xdr:to>
      <xdr:col>55</xdr:col>
      <xdr:colOff>0</xdr:colOff>
      <xdr:row>38</xdr:row>
      <xdr:rowOff>65242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39302"/>
          <a:ext cx="838200" cy="4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149715</xdr:rowOff>
    </xdr:from>
    <xdr:to>
      <xdr:col>50</xdr:col>
      <xdr:colOff>114300</xdr:colOff>
      <xdr:row>38</xdr:row>
      <xdr:rowOff>24202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93365"/>
          <a:ext cx="8890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145687</xdr:rowOff>
    </xdr:from>
    <xdr:to>
      <xdr:col>45</xdr:col>
      <xdr:colOff>177800</xdr:colOff>
      <xdr:row>37</xdr:row>
      <xdr:rowOff>149715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89337"/>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127617</xdr:rowOff>
    </xdr:from>
    <xdr:to>
      <xdr:col>41</xdr:col>
      <xdr:colOff>50800</xdr:colOff>
      <xdr:row>37</xdr:row>
      <xdr:rowOff>145687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71267"/>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14442</xdr:rowOff>
    </xdr:from>
    <xdr:to>
      <xdr:col>55</xdr:col>
      <xdr:colOff>50800</xdr:colOff>
      <xdr:row>38</xdr:row>
      <xdr:rowOff>116042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37319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144852</xdr:rowOff>
    </xdr:from>
    <xdr:to>
      <xdr:col>50</xdr:col>
      <xdr:colOff>165100</xdr:colOff>
      <xdr:row>38</xdr:row>
      <xdr:rowOff>75002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91529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6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98915</xdr:rowOff>
    </xdr:from>
    <xdr:to>
      <xdr:col>46</xdr:col>
      <xdr:colOff>38100</xdr:colOff>
      <xdr:row>38</xdr:row>
      <xdr:rowOff>29065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45592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94887</xdr:rowOff>
    </xdr:from>
    <xdr:to>
      <xdr:col>41</xdr:col>
      <xdr:colOff>101600</xdr:colOff>
      <xdr:row>38</xdr:row>
      <xdr:rowOff>25037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41564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21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76817</xdr:rowOff>
    </xdr:from>
    <xdr:to>
      <xdr:col>36</xdr:col>
      <xdr:colOff>165100</xdr:colOff>
      <xdr:row>38</xdr:row>
      <xdr:rowOff>6967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23494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19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27784</xdr:rowOff>
    </xdr:from>
    <xdr:to>
      <xdr:col>55</xdr:col>
      <xdr:colOff>0</xdr:colOff>
      <xdr:row>59</xdr:row>
      <xdr:rowOff>38898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43334"/>
          <a:ext cx="8382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166620</xdr:rowOff>
    </xdr:from>
    <xdr:to>
      <xdr:col>50</xdr:col>
      <xdr:colOff>114300</xdr:colOff>
      <xdr:row>59</xdr:row>
      <xdr:rowOff>27784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1072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166620</xdr:rowOff>
    </xdr:from>
    <xdr:to>
      <xdr:col>45</xdr:col>
      <xdr:colOff>177800</xdr:colOff>
      <xdr:row>59</xdr:row>
      <xdr:rowOff>30200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10720"/>
          <a:ext cx="889000" cy="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30200</xdr:rowOff>
    </xdr:from>
    <xdr:to>
      <xdr:col>41</xdr:col>
      <xdr:colOff>50800</xdr:colOff>
      <xdr:row>59</xdr:row>
      <xdr:rowOff>35143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45750"/>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159548</xdr:rowOff>
    </xdr:from>
    <xdr:to>
      <xdr:col>55</xdr:col>
      <xdr:colOff>50800</xdr:colOff>
      <xdr:row>59</xdr:row>
      <xdr:rowOff>89698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74475</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1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148434</xdr:rowOff>
    </xdr:from>
    <xdr:to>
      <xdr:col>50</xdr:col>
      <xdr:colOff>165100</xdr:colOff>
      <xdr:row>59</xdr:row>
      <xdr:rowOff>78584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69711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115820</xdr:rowOff>
    </xdr:from>
    <xdr:to>
      <xdr:col>46</xdr:col>
      <xdr:colOff>38100</xdr:colOff>
      <xdr:row>59</xdr:row>
      <xdr:rowOff>45970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37097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150850</xdr:rowOff>
    </xdr:from>
    <xdr:to>
      <xdr:col>41</xdr:col>
      <xdr:colOff>101600</xdr:colOff>
      <xdr:row>59</xdr:row>
      <xdr:rowOff>81000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72127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155793</xdr:rowOff>
    </xdr:from>
    <xdr:to>
      <xdr:col>36</xdr:col>
      <xdr:colOff>165100</xdr:colOff>
      <xdr:row>59</xdr:row>
      <xdr:rowOff>85943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77070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13559</xdr:rowOff>
    </xdr:from>
    <xdr:to>
      <xdr:col>55</xdr:col>
      <xdr:colOff>0</xdr:colOff>
      <xdr:row>78</xdr:row>
      <xdr:rowOff>14633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86659"/>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158651</xdr:rowOff>
    </xdr:from>
    <xdr:to>
      <xdr:col>50</xdr:col>
      <xdr:colOff>114300</xdr:colOff>
      <xdr:row>78</xdr:row>
      <xdr:rowOff>14633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6030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158651</xdr:rowOff>
    </xdr:from>
    <xdr:to>
      <xdr:col>45</xdr:col>
      <xdr:colOff>177800</xdr:colOff>
      <xdr:row>77</xdr:row>
      <xdr:rowOff>160891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6030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160891</xdr:rowOff>
    </xdr:from>
    <xdr:to>
      <xdr:col>41</xdr:col>
      <xdr:colOff>50800</xdr:colOff>
      <xdr:row>78</xdr:row>
      <xdr:rowOff>871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6254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134209</xdr:rowOff>
    </xdr:from>
    <xdr:to>
      <xdr:col>55</xdr:col>
      <xdr:colOff>50800</xdr:colOff>
      <xdr:row>78</xdr:row>
      <xdr:rowOff>64359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49136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135283</xdr:rowOff>
    </xdr:from>
    <xdr:to>
      <xdr:col>50</xdr:col>
      <xdr:colOff>165100</xdr:colOff>
      <xdr:row>78</xdr:row>
      <xdr:rowOff>65433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56560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2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107851</xdr:rowOff>
    </xdr:from>
    <xdr:to>
      <xdr:col>46</xdr:col>
      <xdr:colOff>38100</xdr:colOff>
      <xdr:row>78</xdr:row>
      <xdr:rowOff>38001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29128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0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110091</xdr:rowOff>
    </xdr:from>
    <xdr:to>
      <xdr:col>41</xdr:col>
      <xdr:colOff>101600</xdr:colOff>
      <xdr:row>78</xdr:row>
      <xdr:rowOff>40241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31368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121521</xdr:rowOff>
    </xdr:from>
    <xdr:to>
      <xdr:col>36</xdr:col>
      <xdr:colOff>165100</xdr:colOff>
      <xdr:row>78</xdr:row>
      <xdr:rowOff>51671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2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42798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1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48946</xdr:rowOff>
    </xdr:from>
    <xdr:to>
      <xdr:col>55</xdr:col>
      <xdr:colOff>0</xdr:colOff>
      <xdr:row>96</xdr:row>
      <xdr:rowOff>107607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08146"/>
          <a:ext cx="838200" cy="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42469</xdr:rowOff>
    </xdr:from>
    <xdr:to>
      <xdr:col>50</xdr:col>
      <xdr:colOff>114300</xdr:colOff>
      <xdr:row>96</xdr:row>
      <xdr:rowOff>48946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0166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42469</xdr:rowOff>
    </xdr:from>
    <xdr:to>
      <xdr:col>45</xdr:col>
      <xdr:colOff>177800</xdr:colOff>
      <xdr:row>96</xdr:row>
      <xdr:rowOff>98070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01669"/>
          <a:ext cx="889000" cy="5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86361</xdr:rowOff>
    </xdr:from>
    <xdr:to>
      <xdr:col>41</xdr:col>
      <xdr:colOff>50800</xdr:colOff>
      <xdr:row>96</xdr:row>
      <xdr:rowOff>98070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45561"/>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56807</xdr:rowOff>
    </xdr:from>
    <xdr:to>
      <xdr:col>55</xdr:col>
      <xdr:colOff>50800</xdr:colOff>
      <xdr:row>96</xdr:row>
      <xdr:rowOff>158407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35234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9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169596</xdr:rowOff>
    </xdr:from>
    <xdr:to>
      <xdr:col>50</xdr:col>
      <xdr:colOff>165100</xdr:colOff>
      <xdr:row>96</xdr:row>
      <xdr:rowOff>99746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90873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163119</xdr:rowOff>
    </xdr:from>
    <xdr:to>
      <xdr:col>46</xdr:col>
      <xdr:colOff>38100</xdr:colOff>
      <xdr:row>96</xdr:row>
      <xdr:rowOff>93269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5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4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47270</xdr:rowOff>
    </xdr:from>
    <xdr:to>
      <xdr:col>41</xdr:col>
      <xdr:colOff>101600</xdr:colOff>
      <xdr:row>96</xdr:row>
      <xdr:rowOff>148870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139997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35561</xdr:rowOff>
    </xdr:from>
    <xdr:to>
      <xdr:col>36</xdr:col>
      <xdr:colOff>165100</xdr:colOff>
      <xdr:row>96</xdr:row>
      <xdr:rowOff>137161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128288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122212</xdr:rowOff>
    </xdr:from>
    <xdr:to>
      <xdr:col>85</xdr:col>
      <xdr:colOff>127000</xdr:colOff>
      <xdr:row>35</xdr:row>
      <xdr:rowOff>162179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122962"/>
          <a:ext cx="838200" cy="3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122212</xdr:rowOff>
    </xdr:from>
    <xdr:to>
      <xdr:col>81</xdr:col>
      <xdr:colOff>50800</xdr:colOff>
      <xdr:row>37</xdr:row>
      <xdr:rowOff>56452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22962"/>
          <a:ext cx="889000" cy="27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56452</xdr:rowOff>
    </xdr:from>
    <xdr:to>
      <xdr:col>76</xdr:col>
      <xdr:colOff>114300</xdr:colOff>
      <xdr:row>37</xdr:row>
      <xdr:rowOff>120841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00102"/>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120841</xdr:rowOff>
    </xdr:from>
    <xdr:to>
      <xdr:col>71</xdr:col>
      <xdr:colOff>177800</xdr:colOff>
      <xdr:row>37</xdr:row>
      <xdr:rowOff>122250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64491"/>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111379</xdr:rowOff>
    </xdr:from>
    <xdr:to>
      <xdr:col>85</xdr:col>
      <xdr:colOff>177800</xdr:colOff>
      <xdr:row>36</xdr:row>
      <xdr:rowOff>41529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134256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6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71412</xdr:rowOff>
    </xdr:from>
    <xdr:to>
      <xdr:col>81</xdr:col>
      <xdr:colOff>101600</xdr:colOff>
      <xdr:row>36</xdr:row>
      <xdr:rowOff>1562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7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18089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4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5652</xdr:rowOff>
    </xdr:from>
    <xdr:to>
      <xdr:col>76</xdr:col>
      <xdr:colOff>165100</xdr:colOff>
      <xdr:row>37</xdr:row>
      <xdr:rowOff>107252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123779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70041</xdr:rowOff>
    </xdr:from>
    <xdr:to>
      <xdr:col>72</xdr:col>
      <xdr:colOff>38100</xdr:colOff>
      <xdr:row>38</xdr:row>
      <xdr:rowOff>191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71450</xdr:rowOff>
    </xdr:from>
    <xdr:to>
      <xdr:col>67</xdr:col>
      <xdr:colOff>101600</xdr:colOff>
      <xdr:row>38</xdr:row>
      <xdr:rowOff>1600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18127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47213</xdr:rowOff>
    </xdr:from>
    <xdr:to>
      <xdr:col>85</xdr:col>
      <xdr:colOff>127000</xdr:colOff>
      <xdr:row>57</xdr:row>
      <xdr:rowOff>147206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19863"/>
          <a:ext cx="838200" cy="9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114021</xdr:rowOff>
    </xdr:from>
    <xdr:to>
      <xdr:col>81</xdr:col>
      <xdr:colOff>50800</xdr:colOff>
      <xdr:row>57</xdr:row>
      <xdr:rowOff>147206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86671"/>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114021</xdr:rowOff>
    </xdr:from>
    <xdr:to>
      <xdr:col>76</xdr:col>
      <xdr:colOff>114300</xdr:colOff>
      <xdr:row>58</xdr:row>
      <xdr:rowOff>12770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86671"/>
          <a:ext cx="889000" cy="7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34925</xdr:rowOff>
    </xdr:from>
    <xdr:to>
      <xdr:col>71</xdr:col>
      <xdr:colOff>177800</xdr:colOff>
      <xdr:row>58</xdr:row>
      <xdr:rowOff>12770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07575"/>
          <a:ext cx="889000" cy="14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167863</xdr:rowOff>
    </xdr:from>
    <xdr:to>
      <xdr:col>85</xdr:col>
      <xdr:colOff>177800</xdr:colOff>
      <xdr:row>57</xdr:row>
      <xdr:rowOff>98013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146290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96406</xdr:rowOff>
    </xdr:from>
    <xdr:to>
      <xdr:col>81</xdr:col>
      <xdr:colOff>101600</xdr:colOff>
      <xdr:row>58</xdr:row>
      <xdr:rowOff>26556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6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17683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6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63221</xdr:rowOff>
    </xdr:from>
    <xdr:to>
      <xdr:col>76</xdr:col>
      <xdr:colOff>165100</xdr:colOff>
      <xdr:row>57</xdr:row>
      <xdr:rowOff>164821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155948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133420</xdr:rowOff>
    </xdr:from>
    <xdr:to>
      <xdr:col>72</xdr:col>
      <xdr:colOff>38100</xdr:colOff>
      <xdr:row>58</xdr:row>
      <xdr:rowOff>63570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54697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9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155575</xdr:rowOff>
    </xdr:from>
    <xdr:to>
      <xdr:col>67</xdr:col>
      <xdr:colOff>101600</xdr:colOff>
      <xdr:row>57</xdr:row>
      <xdr:rowOff>85725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76852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164454</xdr:rowOff>
    </xdr:from>
    <xdr:to>
      <xdr:col>85</xdr:col>
      <xdr:colOff>127000</xdr:colOff>
      <xdr:row>96</xdr:row>
      <xdr:rowOff>8320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52204"/>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482</xdr:rowOff>
    </xdr:from>
    <xdr:to>
      <xdr:col>81</xdr:col>
      <xdr:colOff>50800</xdr:colOff>
      <xdr:row>96</xdr:row>
      <xdr:rowOff>8320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59682"/>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482</xdr:rowOff>
    </xdr:from>
    <xdr:to>
      <xdr:col>76</xdr:col>
      <xdr:colOff>114300</xdr:colOff>
      <xdr:row>96</xdr:row>
      <xdr:rowOff>36830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59682"/>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36830</xdr:rowOff>
    </xdr:from>
    <xdr:to>
      <xdr:col>71</xdr:col>
      <xdr:colOff>177800</xdr:colOff>
      <xdr:row>96</xdr:row>
      <xdr:rowOff>61404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96030"/>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113654</xdr:rowOff>
    </xdr:from>
    <xdr:to>
      <xdr:col>85</xdr:col>
      <xdr:colOff>177800</xdr:colOff>
      <xdr:row>96</xdr:row>
      <xdr:rowOff>43804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92081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128970</xdr:rowOff>
    </xdr:from>
    <xdr:to>
      <xdr:col>81</xdr:col>
      <xdr:colOff>101600</xdr:colOff>
      <xdr:row>96</xdr:row>
      <xdr:rowOff>59120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1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50247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121132</xdr:rowOff>
    </xdr:from>
    <xdr:to>
      <xdr:col>76</xdr:col>
      <xdr:colOff>165100</xdr:colOff>
      <xdr:row>96</xdr:row>
      <xdr:rowOff>51282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42409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157480</xdr:rowOff>
    </xdr:from>
    <xdr:to>
      <xdr:col>72</xdr:col>
      <xdr:colOff>38100</xdr:colOff>
      <xdr:row>96</xdr:row>
      <xdr:rowOff>87630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78757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10604</xdr:rowOff>
    </xdr:from>
    <xdr:to>
      <xdr:col>67</xdr:col>
      <xdr:colOff>101600</xdr:colOff>
      <xdr:row>96</xdr:row>
      <xdr:rowOff>112204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103331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労働費・消防費以外は、すべて類似団体平均を下回る金額となっているが、民生費は年々増加傾向にある。</a:t>
          </a:r>
        </a:p>
        <a:p>
          <a:r>
            <a:rPr kumimoji="1" lang="ja-JP" altLang="en-US" sz="1300">
              <a:latin typeface="ＭＳ Ｐゴシック" panose="020B0600070205080204" pitchFamily="50" charset="-128"/>
              <a:ea typeface="ＭＳ Ｐゴシック" panose="020B0600070205080204" pitchFamily="50" charset="-128"/>
            </a:rPr>
            <a:t>　民生費は、定額減税調整給付金の影響により増加した。衛生費は一般廃棄物処理施設整備基金元金積立金の影響により減少した。消防費は防災行政無線デジタル化工事の影響により減額となった。公債費は令和６年度償還開始分の借入抑制が令和５年度償還開始分よりも少なかったことから増額となった。今後も公共施設の統廃合など普通建設事業費の増額が見込まれるが、事業を平準化し、公債費を平準化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実質単年度収支額は、令和３年度以来のプラスとなった。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要因は、地方税（定額減税減収補填特例交付金での補填を含む）の増加と、積立金取崩し額よりも多く積立を行ったことである。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今後も、事務事業の見直し・統廃合などを進め、歳入に見合った適正な歳出規模とし健全な行財政運営に努めていく。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発生していないが、国民健康保険特別会計、介護保険特別会計、後期高齢者医療特別会計、下水道事業会計、中小企業従業員退職金等共済事業特別会計は、一般会計からの繰入金によって黒字化している現状である。</a:t>
          </a:r>
        </a:p>
        <a:p>
          <a:r>
            <a:rPr kumimoji="1" lang="ja-JP" altLang="en-US" sz="1400">
              <a:latin typeface="ＭＳ ゴシック" pitchFamily="49" charset="-128"/>
              <a:ea typeface="ＭＳ ゴシック" pitchFamily="49" charset="-128"/>
            </a:rPr>
            <a:t>　水道会計、国民健康保険特別会計、中小企業従業員退職金等共済事業特別会計以外は前年度水準から上昇している。今後も標準財政規模に見合った行財政運営に努める。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年度に特別会計から企業会計に移行</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H1" zoomScale="115" zoomScaleNormal="115" workbookViewId="0">
      <selection activeCell="AY17" sqref="AY17:BM1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24951678</v>
      </c>
      <c r="BO4" s="415"/>
      <c r="BP4" s="415"/>
      <c r="BQ4" s="415"/>
      <c r="BR4" s="415"/>
      <c r="BS4" s="415"/>
      <c r="BT4" s="415"/>
      <c r="BU4" s="416"/>
      <c r="BV4" s="414">
        <v>23745855</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17</v>
      </c>
      <c r="CU4" s="589"/>
      <c r="CV4" s="589"/>
      <c r="CW4" s="589"/>
      <c r="CX4" s="589"/>
      <c r="CY4" s="589"/>
      <c r="CZ4" s="589"/>
      <c r="DA4" s="590"/>
      <c r="DB4" s="588">
        <v>15</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22513887</v>
      </c>
      <c r="BO5" s="420"/>
      <c r="BP5" s="420"/>
      <c r="BQ5" s="420"/>
      <c r="BR5" s="420"/>
      <c r="BS5" s="420"/>
      <c r="BT5" s="420"/>
      <c r="BU5" s="421"/>
      <c r="BV5" s="419">
        <v>21603438</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92.4</v>
      </c>
      <c r="CU5" s="390"/>
      <c r="CV5" s="390"/>
      <c r="CW5" s="390"/>
      <c r="CX5" s="390"/>
      <c r="CY5" s="390"/>
      <c r="CZ5" s="390"/>
      <c r="DA5" s="391"/>
      <c r="DB5" s="389">
        <v>93.2</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2437791</v>
      </c>
      <c r="BO6" s="420"/>
      <c r="BP6" s="420"/>
      <c r="BQ6" s="420"/>
      <c r="BR6" s="420"/>
      <c r="BS6" s="420"/>
      <c r="BT6" s="420"/>
      <c r="BU6" s="421"/>
      <c r="BV6" s="419">
        <v>2142417</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92.8</v>
      </c>
      <c r="CU6" s="563"/>
      <c r="CV6" s="563"/>
      <c r="CW6" s="563"/>
      <c r="CX6" s="563"/>
      <c r="CY6" s="563"/>
      <c r="CZ6" s="563"/>
      <c r="DA6" s="564"/>
      <c r="DB6" s="562">
        <v>94.2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101</v>
      </c>
      <c r="AV7" s="467"/>
      <c r="AW7" s="467"/>
      <c r="AX7" s="467"/>
      <c r="AY7" s="399" t="s">
        <v>102</v>
      </c>
      <c r="AZ7" s="400"/>
      <c r="BA7" s="400"/>
      <c r="BB7" s="400"/>
      <c r="BC7" s="400"/>
      <c r="BD7" s="400"/>
      <c r="BE7" s="400"/>
      <c r="BF7" s="400"/>
      <c r="BG7" s="400"/>
      <c r="BH7" s="400"/>
      <c r="BI7" s="400"/>
      <c r="BJ7" s="400"/>
      <c r="BK7" s="400"/>
      <c r="BL7" s="400"/>
      <c r="BM7" s="401"/>
      <c r="BN7" s="419">
        <v>295909</v>
      </c>
      <c r="BO7" s="420"/>
      <c r="BP7" s="420"/>
      <c r="BQ7" s="420"/>
      <c r="BR7" s="420"/>
      <c r="BS7" s="420"/>
      <c r="BT7" s="420"/>
      <c r="BU7" s="421"/>
      <c r="BV7" s="419">
        <v>326222</v>
      </c>
      <c r="BW7" s="420"/>
      <c r="BX7" s="420"/>
      <c r="BY7" s="420"/>
      <c r="BZ7" s="420"/>
      <c r="CA7" s="420"/>
      <c r="CB7" s="420"/>
      <c r="CC7" s="421"/>
      <c r="CD7" s="428" t="s">
        <v>103</v>
      </c>
      <c r="CE7" s="373"/>
      <c r="CF7" s="373"/>
      <c r="CG7" s="373"/>
      <c r="CH7" s="373"/>
      <c r="CI7" s="373"/>
      <c r="CJ7" s="373"/>
      <c r="CK7" s="373"/>
      <c r="CL7" s="373"/>
      <c r="CM7" s="373"/>
      <c r="CN7" s="373"/>
      <c r="CO7" s="373"/>
      <c r="CP7" s="373"/>
      <c r="CQ7" s="373"/>
      <c r="CR7" s="373"/>
      <c r="CS7" s="429"/>
      <c r="CT7" s="419">
        <v>12574522</v>
      </c>
      <c r="CU7" s="420"/>
      <c r="CV7" s="420"/>
      <c r="CW7" s="420"/>
      <c r="CX7" s="420"/>
      <c r="CY7" s="420"/>
      <c r="CZ7" s="420"/>
      <c r="DA7" s="421"/>
      <c r="DB7" s="419">
        <v>12084936</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104</v>
      </c>
      <c r="AN8" s="393"/>
      <c r="AO8" s="393"/>
      <c r="AP8" s="393"/>
      <c r="AQ8" s="393"/>
      <c r="AR8" s="393"/>
      <c r="AS8" s="393"/>
      <c r="AT8" s="394"/>
      <c r="AU8" s="466" t="s">
        <v>90</v>
      </c>
      <c r="AV8" s="467"/>
      <c r="AW8" s="467"/>
      <c r="AX8" s="467"/>
      <c r="AY8" s="399" t="s">
        <v>105</v>
      </c>
      <c r="AZ8" s="400"/>
      <c r="BA8" s="400"/>
      <c r="BB8" s="400"/>
      <c r="BC8" s="400"/>
      <c r="BD8" s="400"/>
      <c r="BE8" s="400"/>
      <c r="BF8" s="400"/>
      <c r="BG8" s="400"/>
      <c r="BH8" s="400"/>
      <c r="BI8" s="400"/>
      <c r="BJ8" s="400"/>
      <c r="BK8" s="400"/>
      <c r="BL8" s="400"/>
      <c r="BM8" s="401"/>
      <c r="BN8" s="419">
        <v>2141882</v>
      </c>
      <c r="BO8" s="420"/>
      <c r="BP8" s="420"/>
      <c r="BQ8" s="420"/>
      <c r="BR8" s="420"/>
      <c r="BS8" s="420"/>
      <c r="BT8" s="420"/>
      <c r="BU8" s="421"/>
      <c r="BV8" s="419">
        <v>1816195</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0.76</v>
      </c>
      <c r="CU8" s="523"/>
      <c r="CV8" s="523"/>
      <c r="CW8" s="523"/>
      <c r="CX8" s="523"/>
      <c r="CY8" s="523"/>
      <c r="CZ8" s="523"/>
      <c r="DA8" s="524"/>
      <c r="DB8" s="522">
        <v>0.77</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2"/>
      <c r="L9" s="553" t="s">
        <v>108</v>
      </c>
      <c r="M9" s="554"/>
      <c r="N9" s="554"/>
      <c r="O9" s="554"/>
      <c r="P9" s="554"/>
      <c r="Q9" s="555"/>
      <c r="R9" s="556">
        <v>52862</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90</v>
      </c>
      <c r="AV9" s="467"/>
      <c r="AW9" s="467"/>
      <c r="AX9" s="467"/>
      <c r="AY9" s="399" t="s">
        <v>111</v>
      </c>
      <c r="AZ9" s="400"/>
      <c r="BA9" s="400"/>
      <c r="BB9" s="400"/>
      <c r="BC9" s="400"/>
      <c r="BD9" s="400"/>
      <c r="BE9" s="400"/>
      <c r="BF9" s="400"/>
      <c r="BG9" s="400"/>
      <c r="BH9" s="400"/>
      <c r="BI9" s="400"/>
      <c r="BJ9" s="400"/>
      <c r="BK9" s="400"/>
      <c r="BL9" s="400"/>
      <c r="BM9" s="401"/>
      <c r="BN9" s="419">
        <v>325687</v>
      </c>
      <c r="BO9" s="420"/>
      <c r="BP9" s="420"/>
      <c r="BQ9" s="420"/>
      <c r="BR9" s="420"/>
      <c r="BS9" s="420"/>
      <c r="BT9" s="420"/>
      <c r="BU9" s="421"/>
      <c r="BV9" s="419">
        <v>154292</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11.8</v>
      </c>
      <c r="CU9" s="390"/>
      <c r="CV9" s="390"/>
      <c r="CW9" s="390"/>
      <c r="CX9" s="390"/>
      <c r="CY9" s="390"/>
      <c r="CZ9" s="390"/>
      <c r="DA9" s="391"/>
      <c r="DB9" s="389">
        <v>12.2</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113</v>
      </c>
      <c r="M10" s="393"/>
      <c r="N10" s="393"/>
      <c r="O10" s="393"/>
      <c r="P10" s="393"/>
      <c r="Q10" s="394"/>
      <c r="R10" s="395">
        <v>54874</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90</v>
      </c>
      <c r="AV10" s="467"/>
      <c r="AW10" s="467"/>
      <c r="AX10" s="467"/>
      <c r="AY10" s="399" t="s">
        <v>115</v>
      </c>
      <c r="AZ10" s="400"/>
      <c r="BA10" s="400"/>
      <c r="BB10" s="400"/>
      <c r="BC10" s="400"/>
      <c r="BD10" s="400"/>
      <c r="BE10" s="400"/>
      <c r="BF10" s="400"/>
      <c r="BG10" s="400"/>
      <c r="BH10" s="400"/>
      <c r="BI10" s="400"/>
      <c r="BJ10" s="400"/>
      <c r="BK10" s="400"/>
      <c r="BL10" s="400"/>
      <c r="BM10" s="401"/>
      <c r="BN10" s="419">
        <v>751265</v>
      </c>
      <c r="BO10" s="420"/>
      <c r="BP10" s="420"/>
      <c r="BQ10" s="420"/>
      <c r="BR10" s="420"/>
      <c r="BS10" s="420"/>
      <c r="BT10" s="420"/>
      <c r="BU10" s="421"/>
      <c r="BV10" s="419">
        <v>500564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20407</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53696</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620000</v>
      </c>
      <c r="BO12" s="420"/>
      <c r="BP12" s="420"/>
      <c r="BQ12" s="420"/>
      <c r="BR12" s="420"/>
      <c r="BS12" s="420"/>
      <c r="BT12" s="420"/>
      <c r="BU12" s="421"/>
      <c r="BV12" s="419">
        <v>840000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51116</v>
      </c>
      <c r="S13" s="513"/>
      <c r="T13" s="513"/>
      <c r="U13" s="513"/>
      <c r="V13" s="514"/>
      <c r="W13" s="500" t="s">
        <v>131</v>
      </c>
      <c r="X13" s="442"/>
      <c r="Y13" s="442"/>
      <c r="Z13" s="442"/>
      <c r="AA13" s="442"/>
      <c r="AB13" s="443"/>
      <c r="AC13" s="395">
        <v>808</v>
      </c>
      <c r="AD13" s="396"/>
      <c r="AE13" s="396"/>
      <c r="AF13" s="396"/>
      <c r="AG13" s="397"/>
      <c r="AH13" s="395">
        <v>943</v>
      </c>
      <c r="AI13" s="396"/>
      <c r="AJ13" s="396"/>
      <c r="AK13" s="396"/>
      <c r="AL13" s="398"/>
      <c r="AM13" s="478" t="s">
        <v>132</v>
      </c>
      <c r="AN13" s="393"/>
      <c r="AO13" s="393"/>
      <c r="AP13" s="393"/>
      <c r="AQ13" s="393"/>
      <c r="AR13" s="393"/>
      <c r="AS13" s="393"/>
      <c r="AT13" s="394"/>
      <c r="AU13" s="466" t="s">
        <v>101</v>
      </c>
      <c r="AV13" s="467"/>
      <c r="AW13" s="467"/>
      <c r="AX13" s="467"/>
      <c r="AY13" s="399" t="s">
        <v>133</v>
      </c>
      <c r="AZ13" s="400"/>
      <c r="BA13" s="400"/>
      <c r="BB13" s="400"/>
      <c r="BC13" s="400"/>
      <c r="BD13" s="400"/>
      <c r="BE13" s="400"/>
      <c r="BF13" s="400"/>
      <c r="BG13" s="400"/>
      <c r="BH13" s="400"/>
      <c r="BI13" s="400"/>
      <c r="BJ13" s="400"/>
      <c r="BK13" s="400"/>
      <c r="BL13" s="400"/>
      <c r="BM13" s="401"/>
      <c r="BN13" s="419">
        <v>477359</v>
      </c>
      <c r="BO13" s="420"/>
      <c r="BP13" s="420"/>
      <c r="BQ13" s="420"/>
      <c r="BR13" s="420"/>
      <c r="BS13" s="420"/>
      <c r="BT13" s="420"/>
      <c r="BU13" s="421"/>
      <c r="BV13" s="419">
        <v>-185144</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10.4</v>
      </c>
      <c r="CU13" s="390"/>
      <c r="CV13" s="390"/>
      <c r="CW13" s="390"/>
      <c r="CX13" s="390"/>
      <c r="CY13" s="390"/>
      <c r="CZ13" s="390"/>
      <c r="DA13" s="391"/>
      <c r="DB13" s="389">
        <v>10</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53855</v>
      </c>
      <c r="S14" s="513"/>
      <c r="T14" s="513"/>
      <c r="U14" s="513"/>
      <c r="V14" s="514"/>
      <c r="W14" s="515"/>
      <c r="X14" s="445"/>
      <c r="Y14" s="445"/>
      <c r="Z14" s="445"/>
      <c r="AA14" s="445"/>
      <c r="AB14" s="446"/>
      <c r="AC14" s="505">
        <v>3.2</v>
      </c>
      <c r="AD14" s="506"/>
      <c r="AE14" s="506"/>
      <c r="AF14" s="506"/>
      <c r="AG14" s="507"/>
      <c r="AH14" s="505">
        <v>3.7</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41.7</v>
      </c>
      <c r="CU14" s="517"/>
      <c r="CV14" s="517"/>
      <c r="CW14" s="517"/>
      <c r="CX14" s="517"/>
      <c r="CY14" s="517"/>
      <c r="CZ14" s="517"/>
      <c r="DA14" s="518"/>
      <c r="DB14" s="516">
        <v>46.7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51561</v>
      </c>
      <c r="S15" s="513"/>
      <c r="T15" s="513"/>
      <c r="U15" s="513"/>
      <c r="V15" s="514"/>
      <c r="W15" s="500" t="s">
        <v>137</v>
      </c>
      <c r="X15" s="442"/>
      <c r="Y15" s="442"/>
      <c r="Z15" s="442"/>
      <c r="AA15" s="442"/>
      <c r="AB15" s="443"/>
      <c r="AC15" s="395">
        <v>8311</v>
      </c>
      <c r="AD15" s="396"/>
      <c r="AE15" s="396"/>
      <c r="AF15" s="396"/>
      <c r="AG15" s="397"/>
      <c r="AH15" s="395">
        <v>8578</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7839625</v>
      </c>
      <c r="BO15" s="415"/>
      <c r="BP15" s="415"/>
      <c r="BQ15" s="415"/>
      <c r="BR15" s="415"/>
      <c r="BS15" s="415"/>
      <c r="BT15" s="415"/>
      <c r="BU15" s="416"/>
      <c r="BV15" s="414">
        <v>7608396</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33</v>
      </c>
      <c r="AD16" s="506"/>
      <c r="AE16" s="506"/>
      <c r="AF16" s="506"/>
      <c r="AG16" s="507"/>
      <c r="AH16" s="505">
        <v>33.700000000000003</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10388485</v>
      </c>
      <c r="BO16" s="420"/>
      <c r="BP16" s="420"/>
      <c r="BQ16" s="420"/>
      <c r="BR16" s="420"/>
      <c r="BS16" s="420"/>
      <c r="BT16" s="420"/>
      <c r="BU16" s="421"/>
      <c r="BV16" s="419">
        <v>9923873</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16091</v>
      </c>
      <c r="AD17" s="396"/>
      <c r="AE17" s="396"/>
      <c r="AF17" s="396"/>
      <c r="AG17" s="397"/>
      <c r="AH17" s="395">
        <v>15958</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9965435</v>
      </c>
      <c r="BO17" s="420"/>
      <c r="BP17" s="420"/>
      <c r="BQ17" s="420"/>
      <c r="BR17" s="420"/>
      <c r="BS17" s="420"/>
      <c r="BT17" s="420"/>
      <c r="BU17" s="421"/>
      <c r="BV17" s="419">
        <v>9650930</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58.64</v>
      </c>
      <c r="M18" s="474"/>
      <c r="N18" s="474"/>
      <c r="O18" s="474"/>
      <c r="P18" s="474"/>
      <c r="Q18" s="474"/>
      <c r="R18" s="475"/>
      <c r="S18" s="475"/>
      <c r="T18" s="475"/>
      <c r="U18" s="475"/>
      <c r="V18" s="476"/>
      <c r="W18" s="490"/>
      <c r="X18" s="491"/>
      <c r="Y18" s="491"/>
      <c r="Z18" s="491"/>
      <c r="AA18" s="491"/>
      <c r="AB18" s="501"/>
      <c r="AC18" s="383">
        <v>63.8</v>
      </c>
      <c r="AD18" s="384"/>
      <c r="AE18" s="384"/>
      <c r="AF18" s="384"/>
      <c r="AG18" s="477"/>
      <c r="AH18" s="383">
        <v>62.6</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11997402</v>
      </c>
      <c r="BO18" s="420"/>
      <c r="BP18" s="420"/>
      <c r="BQ18" s="420"/>
      <c r="BR18" s="420"/>
      <c r="BS18" s="420"/>
      <c r="BT18" s="420"/>
      <c r="BU18" s="421"/>
      <c r="BV18" s="419">
        <v>11521542</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901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17216687</v>
      </c>
      <c r="BO19" s="420"/>
      <c r="BP19" s="420"/>
      <c r="BQ19" s="420"/>
      <c r="BR19" s="420"/>
      <c r="BS19" s="420"/>
      <c r="BT19" s="420"/>
      <c r="BU19" s="421"/>
      <c r="BV19" s="419">
        <v>16381188</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21159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15444080</v>
      </c>
      <c r="BO22" s="415"/>
      <c r="BP22" s="415"/>
      <c r="BQ22" s="415"/>
      <c r="BR22" s="415"/>
      <c r="BS22" s="415"/>
      <c r="BT22" s="415"/>
      <c r="BU22" s="416"/>
      <c r="BV22" s="414">
        <v>16150116</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8338695</v>
      </c>
      <c r="BO23" s="420"/>
      <c r="BP23" s="420"/>
      <c r="BQ23" s="420"/>
      <c r="BR23" s="420"/>
      <c r="BS23" s="420"/>
      <c r="BT23" s="420"/>
      <c r="BU23" s="421"/>
      <c r="BV23" s="419">
        <v>9236057</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9050</v>
      </c>
      <c r="R24" s="396"/>
      <c r="S24" s="396"/>
      <c r="T24" s="396"/>
      <c r="U24" s="396"/>
      <c r="V24" s="397"/>
      <c r="W24" s="454"/>
      <c r="X24" s="436"/>
      <c r="Y24" s="437"/>
      <c r="Z24" s="392" t="s">
        <v>162</v>
      </c>
      <c r="AA24" s="393"/>
      <c r="AB24" s="393"/>
      <c r="AC24" s="393"/>
      <c r="AD24" s="393"/>
      <c r="AE24" s="393"/>
      <c r="AF24" s="393"/>
      <c r="AG24" s="394"/>
      <c r="AH24" s="395">
        <v>372</v>
      </c>
      <c r="AI24" s="396"/>
      <c r="AJ24" s="396"/>
      <c r="AK24" s="396"/>
      <c r="AL24" s="397"/>
      <c r="AM24" s="395">
        <v>1129392</v>
      </c>
      <c r="AN24" s="396"/>
      <c r="AO24" s="396"/>
      <c r="AP24" s="396"/>
      <c r="AQ24" s="396"/>
      <c r="AR24" s="397"/>
      <c r="AS24" s="395">
        <v>3036</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7541412</v>
      </c>
      <c r="BO24" s="420"/>
      <c r="BP24" s="420"/>
      <c r="BQ24" s="420"/>
      <c r="BR24" s="420"/>
      <c r="BS24" s="420"/>
      <c r="BT24" s="420"/>
      <c r="BU24" s="421"/>
      <c r="BV24" s="419">
        <v>7518484</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7780</v>
      </c>
      <c r="R25" s="396"/>
      <c r="S25" s="396"/>
      <c r="T25" s="396"/>
      <c r="U25" s="396"/>
      <c r="V25" s="397"/>
      <c r="W25" s="454"/>
      <c r="X25" s="436"/>
      <c r="Y25" s="437"/>
      <c r="Z25" s="392" t="s">
        <v>165</v>
      </c>
      <c r="AA25" s="393"/>
      <c r="AB25" s="393"/>
      <c r="AC25" s="393"/>
      <c r="AD25" s="393"/>
      <c r="AE25" s="393"/>
      <c r="AF25" s="393"/>
      <c r="AG25" s="394"/>
      <c r="AH25" s="395">
        <v>79</v>
      </c>
      <c r="AI25" s="396"/>
      <c r="AJ25" s="396"/>
      <c r="AK25" s="396"/>
      <c r="AL25" s="397"/>
      <c r="AM25" s="395">
        <v>249719</v>
      </c>
      <c r="AN25" s="396"/>
      <c r="AO25" s="396"/>
      <c r="AP25" s="396"/>
      <c r="AQ25" s="396"/>
      <c r="AR25" s="397"/>
      <c r="AS25" s="395">
        <v>3161</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1023867</v>
      </c>
      <c r="BO25" s="415"/>
      <c r="BP25" s="415"/>
      <c r="BQ25" s="415"/>
      <c r="BR25" s="415"/>
      <c r="BS25" s="415"/>
      <c r="BT25" s="415"/>
      <c r="BU25" s="416"/>
      <c r="BV25" s="414">
        <v>970311</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7150</v>
      </c>
      <c r="R26" s="396"/>
      <c r="S26" s="396"/>
      <c r="T26" s="396"/>
      <c r="U26" s="396"/>
      <c r="V26" s="397"/>
      <c r="W26" s="454"/>
      <c r="X26" s="436"/>
      <c r="Y26" s="437"/>
      <c r="Z26" s="392" t="s">
        <v>168</v>
      </c>
      <c r="AA26" s="430"/>
      <c r="AB26" s="430"/>
      <c r="AC26" s="430"/>
      <c r="AD26" s="430"/>
      <c r="AE26" s="430"/>
      <c r="AF26" s="430"/>
      <c r="AG26" s="431"/>
      <c r="AH26" s="395">
        <v>5</v>
      </c>
      <c r="AI26" s="396"/>
      <c r="AJ26" s="396"/>
      <c r="AK26" s="396"/>
      <c r="AL26" s="397"/>
      <c r="AM26" s="395">
        <v>17780</v>
      </c>
      <c r="AN26" s="396"/>
      <c r="AO26" s="396"/>
      <c r="AP26" s="396"/>
      <c r="AQ26" s="396"/>
      <c r="AR26" s="397"/>
      <c r="AS26" s="395">
        <v>3556</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v>70000</v>
      </c>
      <c r="BO26" s="420"/>
      <c r="BP26" s="420"/>
      <c r="BQ26" s="420"/>
      <c r="BR26" s="420"/>
      <c r="BS26" s="420"/>
      <c r="BT26" s="420"/>
      <c r="BU26" s="421"/>
      <c r="BV26" s="419">
        <v>70000</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4490</v>
      </c>
      <c r="R27" s="396"/>
      <c r="S27" s="396"/>
      <c r="T27" s="396"/>
      <c r="U27" s="396"/>
      <c r="V27" s="397"/>
      <c r="W27" s="454"/>
      <c r="X27" s="436"/>
      <c r="Y27" s="437"/>
      <c r="Z27" s="392" t="s">
        <v>171</v>
      </c>
      <c r="AA27" s="393"/>
      <c r="AB27" s="393"/>
      <c r="AC27" s="393"/>
      <c r="AD27" s="393"/>
      <c r="AE27" s="393"/>
      <c r="AF27" s="393"/>
      <c r="AG27" s="394"/>
      <c r="AH27" s="395">
        <v>7</v>
      </c>
      <c r="AI27" s="396"/>
      <c r="AJ27" s="396"/>
      <c r="AK27" s="396"/>
      <c r="AL27" s="397"/>
      <c r="AM27" s="395">
        <v>26775</v>
      </c>
      <c r="AN27" s="396"/>
      <c r="AO27" s="396"/>
      <c r="AP27" s="396"/>
      <c r="AQ27" s="396"/>
      <c r="AR27" s="397"/>
      <c r="AS27" s="395">
        <v>3825</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4010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1642702</v>
      </c>
      <c r="BO28" s="415"/>
      <c r="BP28" s="415"/>
      <c r="BQ28" s="415"/>
      <c r="BR28" s="415"/>
      <c r="BS28" s="415"/>
      <c r="BT28" s="415"/>
      <c r="BU28" s="416"/>
      <c r="BV28" s="414">
        <v>1511438</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12</v>
      </c>
      <c r="M29" s="396"/>
      <c r="N29" s="396"/>
      <c r="O29" s="396"/>
      <c r="P29" s="397"/>
      <c r="Q29" s="395">
        <v>3750</v>
      </c>
      <c r="R29" s="396"/>
      <c r="S29" s="396"/>
      <c r="T29" s="396"/>
      <c r="U29" s="396"/>
      <c r="V29" s="397"/>
      <c r="W29" s="455"/>
      <c r="X29" s="456"/>
      <c r="Y29" s="457"/>
      <c r="Z29" s="392" t="s">
        <v>177</v>
      </c>
      <c r="AA29" s="393"/>
      <c r="AB29" s="393"/>
      <c r="AC29" s="393"/>
      <c r="AD29" s="393"/>
      <c r="AE29" s="393"/>
      <c r="AF29" s="393"/>
      <c r="AG29" s="394"/>
      <c r="AH29" s="395">
        <v>379</v>
      </c>
      <c r="AI29" s="396"/>
      <c r="AJ29" s="396"/>
      <c r="AK29" s="396"/>
      <c r="AL29" s="397"/>
      <c r="AM29" s="395">
        <v>1156167</v>
      </c>
      <c r="AN29" s="396"/>
      <c r="AO29" s="396"/>
      <c r="AP29" s="396"/>
      <c r="AQ29" s="396"/>
      <c r="AR29" s="397"/>
      <c r="AS29" s="395">
        <v>3051</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25941</v>
      </c>
      <c r="BO29" s="420"/>
      <c r="BP29" s="420"/>
      <c r="BQ29" s="420"/>
      <c r="BR29" s="420"/>
      <c r="BS29" s="420"/>
      <c r="BT29" s="420"/>
      <c r="BU29" s="421"/>
      <c r="BV29" s="419">
        <v>25927</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97.1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3187389</v>
      </c>
      <c r="BO30" s="423"/>
      <c r="BP30" s="423"/>
      <c r="BQ30" s="423"/>
      <c r="BR30" s="423"/>
      <c r="BS30" s="423"/>
      <c r="BT30" s="423"/>
      <c r="BU30" s="424"/>
      <c r="BV30" s="422">
        <v>3107043</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中小企業従業員退職金等共済事業特別会計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9JLyiNZ6oQcpZXd00Eafyoa9o7iWMZGnsh2Mo+NJZs14QlgZrNKHJZK8KaOkf5uJKsC2nITMHfcWWP0OR+UCg==" saltValue="cAfAIfqGSRRWrQIOtOJd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11.62</v>
      </c>
      <c r="G34" s="33">
        <v>15.56</v>
      </c>
      <c r="H34" s="33">
        <v>14.14</v>
      </c>
      <c r="I34" s="33">
        <v>15</v>
      </c>
      <c r="J34" s="34">
        <v>17.010000000000002</v>
      </c>
      <c r="K34" s="22"/>
      <c r="L34" s="22"/>
      <c r="M34" s="22"/>
      <c r="N34" s="22"/>
      <c r="O34" s="22"/>
      <c r="P34" s="22"/>
    </row>
    <row r="35" spans="1:16" ht="39" customHeight="1" x14ac:dyDescent="0.15">
      <c r="A35" s="22"/>
      <c r="B35" s="35"/>
      <c r="C35" s="1145" t="s">
        <v>533</v>
      </c>
      <c r="D35" s="1146"/>
      <c r="E35" s="1147"/>
      <c r="F35" s="36">
        <v>10.92</v>
      </c>
      <c r="G35" s="37">
        <v>12.76</v>
      </c>
      <c r="H35" s="37">
        <v>13.98</v>
      </c>
      <c r="I35" s="37">
        <v>14.55</v>
      </c>
      <c r="J35" s="38">
        <v>14.36</v>
      </c>
      <c r="K35" s="22"/>
      <c r="L35" s="22"/>
      <c r="M35" s="22"/>
      <c r="N35" s="22"/>
      <c r="O35" s="22"/>
      <c r="P35" s="22"/>
    </row>
    <row r="36" spans="1:16" ht="39" customHeight="1" x14ac:dyDescent="0.15">
      <c r="A36" s="22"/>
      <c r="B36" s="35"/>
      <c r="C36" s="1145" t="s">
        <v>534</v>
      </c>
      <c r="D36" s="1146"/>
      <c r="E36" s="1147"/>
      <c r="F36" s="36">
        <v>4.1900000000000004</v>
      </c>
      <c r="G36" s="37">
        <v>4.4000000000000004</v>
      </c>
      <c r="H36" s="37">
        <v>4.66</v>
      </c>
      <c r="I36" s="37">
        <v>4.1399999999999997</v>
      </c>
      <c r="J36" s="38">
        <v>4.03</v>
      </c>
      <c r="K36" s="22"/>
      <c r="L36" s="22"/>
      <c r="M36" s="22"/>
      <c r="N36" s="22"/>
      <c r="O36" s="22"/>
      <c r="P36" s="22"/>
    </row>
    <row r="37" spans="1:16" ht="39" customHeight="1" x14ac:dyDescent="0.15">
      <c r="A37" s="22"/>
      <c r="B37" s="35"/>
      <c r="C37" s="1145" t="s">
        <v>535</v>
      </c>
      <c r="D37" s="1146"/>
      <c r="E37" s="1147"/>
      <c r="F37" s="36">
        <v>1.19</v>
      </c>
      <c r="G37" s="37">
        <v>1.54</v>
      </c>
      <c r="H37" s="37">
        <v>2.19</v>
      </c>
      <c r="I37" s="37">
        <v>3.09</v>
      </c>
      <c r="J37" s="38">
        <v>3.23</v>
      </c>
      <c r="K37" s="22"/>
      <c r="L37" s="22"/>
      <c r="M37" s="22"/>
      <c r="N37" s="22"/>
      <c r="O37" s="22"/>
      <c r="P37" s="22"/>
    </row>
    <row r="38" spans="1:16" ht="39" customHeight="1" x14ac:dyDescent="0.15">
      <c r="A38" s="22"/>
      <c r="B38" s="35"/>
      <c r="C38" s="1145" t="s">
        <v>536</v>
      </c>
      <c r="D38" s="1146"/>
      <c r="E38" s="1147"/>
      <c r="F38" s="36">
        <v>1.08</v>
      </c>
      <c r="G38" s="37">
        <v>1.1399999999999999</v>
      </c>
      <c r="H38" s="37">
        <v>1.95</v>
      </c>
      <c r="I38" s="37">
        <v>1.18</v>
      </c>
      <c r="J38" s="38">
        <v>1.37</v>
      </c>
      <c r="K38" s="22"/>
      <c r="L38" s="22"/>
      <c r="M38" s="22"/>
      <c r="N38" s="22"/>
      <c r="O38" s="22"/>
      <c r="P38" s="22"/>
    </row>
    <row r="39" spans="1:16" ht="39" customHeight="1" x14ac:dyDescent="0.15">
      <c r="A39" s="22"/>
      <c r="B39" s="35"/>
      <c r="C39" s="1145" t="s">
        <v>537</v>
      </c>
      <c r="D39" s="1146"/>
      <c r="E39" s="1147"/>
      <c r="F39" s="36">
        <v>0.28999999999999998</v>
      </c>
      <c r="G39" s="37">
        <v>0.45</v>
      </c>
      <c r="H39" s="37">
        <v>0.52</v>
      </c>
      <c r="I39" s="37">
        <v>0.14000000000000001</v>
      </c>
      <c r="J39" s="38">
        <v>0.18</v>
      </c>
      <c r="K39" s="22"/>
      <c r="L39" s="22"/>
      <c r="M39" s="22"/>
      <c r="N39" s="22"/>
      <c r="O39" s="22"/>
      <c r="P39" s="22"/>
    </row>
    <row r="40" spans="1:16" ht="39" customHeight="1" x14ac:dyDescent="0.15">
      <c r="A40" s="22"/>
      <c r="B40" s="35"/>
      <c r="C40" s="1145" t="s">
        <v>538</v>
      </c>
      <c r="D40" s="1146"/>
      <c r="E40" s="1147"/>
      <c r="F40" s="36">
        <v>0.02</v>
      </c>
      <c r="G40" s="37">
        <v>0.02</v>
      </c>
      <c r="H40" s="37">
        <v>0.02</v>
      </c>
      <c r="I40" s="37">
        <v>0.02</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501</v>
      </c>
      <c r="G42" s="37" t="s">
        <v>501</v>
      </c>
      <c r="H42" s="37" t="s">
        <v>501</v>
      </c>
      <c r="I42" s="37" t="s">
        <v>501</v>
      </c>
      <c r="J42" s="38" t="s">
        <v>501</v>
      </c>
      <c r="K42" s="22"/>
      <c r="L42" s="22"/>
      <c r="M42" s="22"/>
      <c r="N42" s="22"/>
      <c r="O42" s="22"/>
      <c r="P42" s="22"/>
    </row>
    <row r="43" spans="1:16" ht="39" customHeight="1" thickBot="1" x14ac:dyDescent="0.2">
      <c r="A43" s="22"/>
      <c r="B43" s="40"/>
      <c r="C43" s="1148" t="s">
        <v>540</v>
      </c>
      <c r="D43" s="1149"/>
      <c r="E43" s="1150"/>
      <c r="F43" s="41" t="s">
        <v>501</v>
      </c>
      <c r="G43" s="42" t="s">
        <v>501</v>
      </c>
      <c r="H43" s="42" t="s">
        <v>501</v>
      </c>
      <c r="I43" s="42" t="s">
        <v>501</v>
      </c>
      <c r="J43" s="43" t="s">
        <v>501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p+AizAClV1guqfR05rfoPrwEE7q1uUr2QVVGHQiCf205gOQZpdcrfC+8E5lXapI8yWFOuCyrPd2dDn5jgg2w==" saltValue="0f5WD810zv0xqBYFFrMf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topLeftCell="B5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1815</v>
      </c>
      <c r="L45" s="60">
        <v>1908</v>
      </c>
      <c r="M45" s="60">
        <v>2025</v>
      </c>
      <c r="N45" s="60">
        <v>1995</v>
      </c>
      <c r="O45" s="61">
        <v>2019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501</v>
      </c>
      <c r="L46" s="64" t="s">
        <v>501</v>
      </c>
      <c r="M46" s="64" t="s">
        <v>501</v>
      </c>
      <c r="N46" s="64" t="s">
        <v>501</v>
      </c>
      <c r="O46" s="65" t="s">
        <v>501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501</v>
      </c>
      <c r="L47" s="64" t="s">
        <v>501</v>
      </c>
      <c r="M47" s="64" t="s">
        <v>501</v>
      </c>
      <c r="N47" s="64" t="s">
        <v>501</v>
      </c>
      <c r="O47" s="65" t="s">
        <v>501</v>
      </c>
      <c r="P47" s="48"/>
      <c r="Q47" s="48"/>
      <c r="R47" s="48"/>
      <c r="S47" s="48"/>
      <c r="T47" s="48"/>
      <c r="U47" s="48"/>
    </row>
    <row r="48" spans="1:21" ht="30.75" customHeight="1" x14ac:dyDescent="0.15">
      <c r="A48" s="48"/>
      <c r="B48" s="1178"/>
      <c r="C48" s="1179"/>
      <c r="D48" s="62"/>
      <c r="E48" s="1155" t="s">
        <v>13</v>
      </c>
      <c r="F48" s="1155"/>
      <c r="G48" s="1155"/>
      <c r="H48" s="1155"/>
      <c r="I48" s="1155"/>
      <c r="J48" s="1156"/>
      <c r="K48" s="63">
        <v>493</v>
      </c>
      <c r="L48" s="64">
        <v>473</v>
      </c>
      <c r="M48" s="64">
        <v>479</v>
      </c>
      <c r="N48" s="64">
        <v>450</v>
      </c>
      <c r="O48" s="65">
        <v>459</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501</v>
      </c>
      <c r="L49" s="64" t="s">
        <v>501</v>
      </c>
      <c r="M49" s="64" t="s">
        <v>501</v>
      </c>
      <c r="N49" s="64" t="s">
        <v>501</v>
      </c>
      <c r="O49" s="65" t="s">
        <v>501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501</v>
      </c>
      <c r="L50" s="64" t="s">
        <v>501</v>
      </c>
      <c r="M50" s="64" t="s">
        <v>501</v>
      </c>
      <c r="N50" s="64" t="s">
        <v>501</v>
      </c>
      <c r="O50" s="65" t="s">
        <v>501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501</v>
      </c>
      <c r="L51" s="64" t="s">
        <v>501</v>
      </c>
      <c r="M51" s="64" t="s">
        <v>501</v>
      </c>
      <c r="N51" s="64" t="s">
        <v>501</v>
      </c>
      <c r="O51" s="65" t="s">
        <v>501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1388</v>
      </c>
      <c r="L52" s="64">
        <v>1412</v>
      </c>
      <c r="M52" s="64">
        <v>1388</v>
      </c>
      <c r="N52" s="64">
        <v>1275</v>
      </c>
      <c r="O52" s="65">
        <v>1315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920</v>
      </c>
      <c r="L53" s="69">
        <v>969</v>
      </c>
      <c r="M53" s="69">
        <v>1116</v>
      </c>
      <c r="N53" s="69">
        <v>1170</v>
      </c>
      <c r="O53" s="70">
        <v>1163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FLXWNi+z3lDQam6KvviCWI79tXgXGextt5cdcH+pllNQJWhAkPNy9EUvrGCvJVU1s94nBqYKsws8xgDa9Qm5A==" saltValue="Qql/uGk9Rvb1yYLSjTlg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5" zoomScale="70" zoomScaleNormal="70" zoomScaleSheetLayoutView="100" workbookViewId="0">
      <selection activeCell="L44" sqref="L4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18093</v>
      </c>
      <c r="J41" s="344">
        <v>17778</v>
      </c>
      <c r="K41" s="344">
        <v>16873</v>
      </c>
      <c r="L41" s="344">
        <v>16150</v>
      </c>
      <c r="M41" s="345">
        <v>15444</v>
      </c>
    </row>
    <row r="42" spans="2:13" ht="27.75" customHeight="1" x14ac:dyDescent="0.15">
      <c r="B42" s="1186"/>
      <c r="C42" s="1187"/>
      <c r="D42" s="106"/>
      <c r="E42" s="1190" t="s">
        <v>32</v>
      </c>
      <c r="F42" s="1190"/>
      <c r="G42" s="1190"/>
      <c r="H42" s="1191"/>
      <c r="I42" s="346" t="s">
        <v>501</v>
      </c>
      <c r="J42" s="347" t="s">
        <v>501</v>
      </c>
      <c r="K42" s="347" t="s">
        <v>501</v>
      </c>
      <c r="L42" s="347" t="s">
        <v>501</v>
      </c>
      <c r="M42" s="348" t="s">
        <v>501</v>
      </c>
    </row>
    <row r="43" spans="2:13" ht="27.75" customHeight="1" x14ac:dyDescent="0.15">
      <c r="B43" s="1186"/>
      <c r="C43" s="1187"/>
      <c r="D43" s="106"/>
      <c r="E43" s="1190" t="s">
        <v>33</v>
      </c>
      <c r="F43" s="1190"/>
      <c r="G43" s="1190"/>
      <c r="H43" s="1191"/>
      <c r="I43" s="346">
        <v>4840</v>
      </c>
      <c r="J43" s="347">
        <v>4303</v>
      </c>
      <c r="K43" s="347">
        <v>4049</v>
      </c>
      <c r="L43" s="347">
        <v>4070</v>
      </c>
      <c r="M43" s="348">
        <v>3747</v>
      </c>
    </row>
    <row r="44" spans="2:13" ht="27.75" customHeight="1" x14ac:dyDescent="0.15">
      <c r="B44" s="1186"/>
      <c r="C44" s="1187"/>
      <c r="D44" s="106"/>
      <c r="E44" s="1190" t="s">
        <v>34</v>
      </c>
      <c r="F44" s="1190"/>
      <c r="G44" s="1190"/>
      <c r="H44" s="1191"/>
      <c r="I44" s="346" t="s">
        <v>501</v>
      </c>
      <c r="J44" s="347" t="s">
        <v>501</v>
      </c>
      <c r="K44" s="347" t="s">
        <v>501</v>
      </c>
      <c r="L44" s="347" t="s">
        <v>501</v>
      </c>
      <c r="M44" s="348" t="s">
        <v>501</v>
      </c>
    </row>
    <row r="45" spans="2:13" ht="27.75" customHeight="1" x14ac:dyDescent="0.15">
      <c r="B45" s="1186"/>
      <c r="C45" s="1187"/>
      <c r="D45" s="106"/>
      <c r="E45" s="1190" t="s">
        <v>35</v>
      </c>
      <c r="F45" s="1190"/>
      <c r="G45" s="1190"/>
      <c r="H45" s="1191"/>
      <c r="I45" s="346">
        <v>3927</v>
      </c>
      <c r="J45" s="347">
        <v>3993</v>
      </c>
      <c r="K45" s="347">
        <v>3901</v>
      </c>
      <c r="L45" s="347">
        <v>3842</v>
      </c>
      <c r="M45" s="348">
        <v>3829</v>
      </c>
    </row>
    <row r="46" spans="2:13" ht="27.75" customHeight="1" x14ac:dyDescent="0.15">
      <c r="B46" s="1186"/>
      <c r="C46" s="1187"/>
      <c r="D46" s="107"/>
      <c r="E46" s="1190" t="s">
        <v>36</v>
      </c>
      <c r="F46" s="1190"/>
      <c r="G46" s="1190"/>
      <c r="H46" s="1191"/>
      <c r="I46" s="346">
        <v>33</v>
      </c>
      <c r="J46" s="347">
        <v>72</v>
      </c>
      <c r="K46" s="347">
        <v>80</v>
      </c>
      <c r="L46" s="347">
        <v>109</v>
      </c>
      <c r="M46" s="348">
        <v>59</v>
      </c>
    </row>
    <row r="47" spans="2:13" ht="27.75" customHeight="1" x14ac:dyDescent="0.15">
      <c r="B47" s="1186"/>
      <c r="C47" s="1187"/>
      <c r="D47" s="108"/>
      <c r="E47" s="1200" t="s">
        <v>37</v>
      </c>
      <c r="F47" s="1201"/>
      <c r="G47" s="1201"/>
      <c r="H47" s="1202"/>
      <c r="I47" s="346" t="s">
        <v>501</v>
      </c>
      <c r="J47" s="347" t="s">
        <v>501</v>
      </c>
      <c r="K47" s="347" t="s">
        <v>501</v>
      </c>
      <c r="L47" s="347" t="s">
        <v>501</v>
      </c>
      <c r="M47" s="348" t="s">
        <v>501</v>
      </c>
    </row>
    <row r="48" spans="2:13" ht="27.75" customHeight="1" x14ac:dyDescent="0.15">
      <c r="B48" s="1186"/>
      <c r="C48" s="1187"/>
      <c r="D48" s="106"/>
      <c r="E48" s="1190" t="s">
        <v>38</v>
      </c>
      <c r="F48" s="1190"/>
      <c r="G48" s="1190"/>
      <c r="H48" s="1191"/>
      <c r="I48" s="346" t="s">
        <v>501</v>
      </c>
      <c r="J48" s="347" t="s">
        <v>501</v>
      </c>
      <c r="K48" s="347" t="s">
        <v>501</v>
      </c>
      <c r="L48" s="347" t="s">
        <v>501</v>
      </c>
      <c r="M48" s="348" t="s">
        <v>501</v>
      </c>
    </row>
    <row r="49" spans="2:13" ht="27.75" customHeight="1" x14ac:dyDescent="0.15">
      <c r="B49" s="1188"/>
      <c r="C49" s="1189"/>
      <c r="D49" s="106"/>
      <c r="E49" s="1190" t="s">
        <v>39</v>
      </c>
      <c r="F49" s="1190"/>
      <c r="G49" s="1190"/>
      <c r="H49" s="1191"/>
      <c r="I49" s="346" t="s">
        <v>501</v>
      </c>
      <c r="J49" s="347" t="s">
        <v>501</v>
      </c>
      <c r="K49" s="347" t="s">
        <v>501</v>
      </c>
      <c r="L49" s="347" t="s">
        <v>501</v>
      </c>
      <c r="M49" s="348" t="s">
        <v>501</v>
      </c>
    </row>
    <row r="50" spans="2:13" ht="27.75" customHeight="1" x14ac:dyDescent="0.15">
      <c r="B50" s="1184" t="s">
        <v>40</v>
      </c>
      <c r="C50" s="1185"/>
      <c r="D50" s="109"/>
      <c r="E50" s="1190" t="s">
        <v>41</v>
      </c>
      <c r="F50" s="1190"/>
      <c r="G50" s="1190"/>
      <c r="H50" s="1191"/>
      <c r="I50" s="346">
        <v>3657</v>
      </c>
      <c r="J50" s="347">
        <v>4652</v>
      </c>
      <c r="K50" s="347">
        <v>4911</v>
      </c>
      <c r="L50" s="347">
        <v>4651</v>
      </c>
      <c r="M50" s="348">
        <v>4680</v>
      </c>
    </row>
    <row r="51" spans="2:13" ht="27.75" customHeight="1" x14ac:dyDescent="0.15">
      <c r="B51" s="1186"/>
      <c r="C51" s="1187"/>
      <c r="D51" s="106"/>
      <c r="E51" s="1190" t="s">
        <v>42</v>
      </c>
      <c r="F51" s="1190"/>
      <c r="G51" s="1190"/>
      <c r="H51" s="1191"/>
      <c r="I51" s="346">
        <v>2282</v>
      </c>
      <c r="J51" s="347">
        <v>2041</v>
      </c>
      <c r="K51" s="347">
        <v>1850</v>
      </c>
      <c r="L51" s="347">
        <v>1749</v>
      </c>
      <c r="M51" s="348">
        <v>1622</v>
      </c>
    </row>
    <row r="52" spans="2:13" ht="27.75" customHeight="1" x14ac:dyDescent="0.15">
      <c r="B52" s="1188"/>
      <c r="C52" s="1189"/>
      <c r="D52" s="106"/>
      <c r="E52" s="1190" t="s">
        <v>43</v>
      </c>
      <c r="F52" s="1190"/>
      <c r="G52" s="1190"/>
      <c r="H52" s="1191"/>
      <c r="I52" s="346">
        <v>13414</v>
      </c>
      <c r="J52" s="347">
        <v>13232</v>
      </c>
      <c r="K52" s="347">
        <v>12702</v>
      </c>
      <c r="L52" s="347">
        <v>12652</v>
      </c>
      <c r="M52" s="348">
        <v>11982</v>
      </c>
    </row>
    <row r="53" spans="2:13" ht="27.75" customHeight="1" thickBot="1" x14ac:dyDescent="0.2">
      <c r="B53" s="1192" t="s">
        <v>19</v>
      </c>
      <c r="C53" s="1193"/>
      <c r="D53" s="110"/>
      <c r="E53" s="1194" t="s">
        <v>44</v>
      </c>
      <c r="F53" s="1194"/>
      <c r="G53" s="1194"/>
      <c r="H53" s="1195"/>
      <c r="I53" s="349">
        <v>7540</v>
      </c>
      <c r="J53" s="350">
        <v>6221</v>
      </c>
      <c r="K53" s="350">
        <v>5441</v>
      </c>
      <c r="L53" s="350">
        <v>5120</v>
      </c>
      <c r="M53" s="351">
        <v>4795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0FUcWVqgdyun1Jlzi85OJ8bKuEhm9np84kmWDXDjVtdu8T2644Ty1s80y0Y3zWqQnMhQXmWO0aWOUKBVy+7jA==" saltValue="itiiRMlseKcLJ+JgLM+9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1" zoomScale="55" zoomScaleNormal="55"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1851</v>
      </c>
      <c r="G55" s="352">
        <v>1511</v>
      </c>
      <c r="H55" s="353">
        <v>1643</v>
      </c>
    </row>
    <row r="56" spans="2:8" ht="52.5" customHeight="1" x14ac:dyDescent="0.15">
      <c r="B56" s="122"/>
      <c r="C56" s="1213" t="s">
        <v>47</v>
      </c>
      <c r="D56" s="1213"/>
      <c r="E56" s="1214"/>
      <c r="F56" s="354">
        <v>26</v>
      </c>
      <c r="G56" s="354">
        <v>26</v>
      </c>
      <c r="H56" s="355">
        <v>26</v>
      </c>
    </row>
    <row r="57" spans="2:8" ht="53.25" customHeight="1" x14ac:dyDescent="0.15">
      <c r="B57" s="122"/>
      <c r="C57" s="1215" t="s">
        <v>48</v>
      </c>
      <c r="D57" s="1215"/>
      <c r="E57" s="1216"/>
      <c r="F57" s="356">
        <v>2933</v>
      </c>
      <c r="G57" s="356">
        <v>3107</v>
      </c>
      <c r="H57" s="357">
        <v>3187</v>
      </c>
    </row>
    <row r="58" spans="2:8" ht="45.75" customHeight="1" x14ac:dyDescent="0.15">
      <c r="B58" s="123"/>
      <c r="C58" s="1203" t="s">
        <v>546</v>
      </c>
      <c r="D58" s="1204"/>
      <c r="E58" s="1205"/>
      <c r="F58" s="358">
        <v>1687</v>
      </c>
      <c r="G58" s="358">
        <v>1807</v>
      </c>
      <c r="H58" s="359">
        <v>1809</v>
      </c>
    </row>
    <row r="59" spans="2:8" ht="45.75" customHeight="1" x14ac:dyDescent="0.15">
      <c r="B59" s="123"/>
      <c r="C59" s="1203" t="s">
        <v>547</v>
      </c>
      <c r="D59" s="1204"/>
      <c r="E59" s="1205"/>
      <c r="F59" s="358">
        <v>589</v>
      </c>
      <c r="G59" s="358">
        <v>599</v>
      </c>
      <c r="H59" s="359">
        <v>559</v>
      </c>
    </row>
    <row r="60" spans="2:8" ht="45.75" customHeight="1" x14ac:dyDescent="0.15">
      <c r="B60" s="123"/>
      <c r="C60" s="1203" t="s">
        <v>550</v>
      </c>
      <c r="D60" s="1204"/>
      <c r="E60" s="1205"/>
      <c r="F60" s="358">
        <v>236</v>
      </c>
      <c r="G60" s="358">
        <v>262</v>
      </c>
      <c r="H60" s="359">
        <v>380</v>
      </c>
    </row>
    <row r="61" spans="2:8" ht="45.75" customHeight="1" x14ac:dyDescent="0.15">
      <c r="B61" s="123"/>
      <c r="C61" s="1203" t="s">
        <v>549</v>
      </c>
      <c r="D61" s="1204"/>
      <c r="E61" s="1205"/>
      <c r="F61" s="358">
        <v>288</v>
      </c>
      <c r="G61" s="358">
        <v>299</v>
      </c>
      <c r="H61" s="359">
        <v>296</v>
      </c>
    </row>
    <row r="62" spans="2:8" ht="45.75" customHeight="1" thickBot="1" x14ac:dyDescent="0.2">
      <c r="B62" s="124"/>
      <c r="C62" s="1206" t="s">
        <v>548</v>
      </c>
      <c r="D62" s="1207"/>
      <c r="E62" s="1208"/>
      <c r="F62" s="360">
        <v>103</v>
      </c>
      <c r="G62" s="360">
        <v>103</v>
      </c>
      <c r="H62" s="361">
        <v>103</v>
      </c>
    </row>
    <row r="63" spans="2:8" ht="52.5" customHeight="1" thickBot="1" x14ac:dyDescent="0.2">
      <c r="B63" s="125"/>
      <c r="C63" s="1209" t="s">
        <v>49</v>
      </c>
      <c r="D63" s="1209"/>
      <c r="E63" s="1210"/>
      <c r="F63" s="362">
        <v>4809</v>
      </c>
      <c r="G63" s="362">
        <v>4644</v>
      </c>
      <c r="H63" s="363">
        <v>4856</v>
      </c>
    </row>
    <row r="64" spans="2:8" x14ac:dyDescent="0.15"/>
  </sheetData>
  <sheetProtection algorithmName="SHA-512" hashValue="avxU72da4w6zJq/QkvSwtf1vtJOVfkW4UEl6PF05ULKWbmuDv50Ct9/kgscEQKU4VVLSaAE57ndrLILHPa9KTw==" saltValue="eA9VA+UWr5uXJFf7gu7H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36820</v>
      </c>
      <c r="E3" s="144"/>
      <c r="F3" s="145">
        <v>63812</v>
      </c>
      <c r="G3" s="146"/>
      <c r="H3" s="147"/>
    </row>
    <row r="4" spans="1:8" x14ac:dyDescent="0.15">
      <c r="A4" s="148"/>
      <c r="B4" s="149"/>
      <c r="C4" s="150"/>
      <c r="D4" s="151">
        <v>29103</v>
      </c>
      <c r="E4" s="152"/>
      <c r="F4" s="153">
        <v>33848</v>
      </c>
      <c r="G4" s="154"/>
      <c r="H4" s="155"/>
    </row>
    <row r="5" spans="1:8" x14ac:dyDescent="0.15">
      <c r="A5" s="136" t="s">
        <v>519</v>
      </c>
      <c r="B5" s="141"/>
      <c r="C5" s="142"/>
      <c r="D5" s="143">
        <v>30763</v>
      </c>
      <c r="E5" s="144"/>
      <c r="F5" s="145">
        <v>54225</v>
      </c>
      <c r="G5" s="146"/>
      <c r="H5" s="147"/>
    </row>
    <row r="6" spans="1:8" x14ac:dyDescent="0.15">
      <c r="A6" s="148"/>
      <c r="B6" s="149"/>
      <c r="C6" s="150"/>
      <c r="D6" s="151">
        <v>21723</v>
      </c>
      <c r="E6" s="152"/>
      <c r="F6" s="153">
        <v>27337</v>
      </c>
      <c r="G6" s="154"/>
      <c r="H6" s="155"/>
    </row>
    <row r="7" spans="1:8" x14ac:dyDescent="0.15">
      <c r="A7" s="136" t="s">
        <v>520</v>
      </c>
      <c r="B7" s="141"/>
      <c r="C7" s="142"/>
      <c r="D7" s="143">
        <v>42823</v>
      </c>
      <c r="E7" s="144"/>
      <c r="F7" s="145">
        <v>54016</v>
      </c>
      <c r="G7" s="146"/>
      <c r="H7" s="147"/>
    </row>
    <row r="8" spans="1:8" x14ac:dyDescent="0.15">
      <c r="A8" s="148"/>
      <c r="B8" s="149"/>
      <c r="C8" s="150"/>
      <c r="D8" s="151">
        <v>27220</v>
      </c>
      <c r="E8" s="152"/>
      <c r="F8" s="153">
        <v>28078</v>
      </c>
      <c r="G8" s="154"/>
      <c r="H8" s="155"/>
    </row>
    <row r="9" spans="1:8" x14ac:dyDescent="0.15">
      <c r="A9" s="136" t="s">
        <v>521</v>
      </c>
      <c r="B9" s="141"/>
      <c r="C9" s="142"/>
      <c r="D9" s="143">
        <v>48290</v>
      </c>
      <c r="E9" s="144"/>
      <c r="F9" s="145">
        <v>52786</v>
      </c>
      <c r="G9" s="146"/>
      <c r="H9" s="147"/>
    </row>
    <row r="10" spans="1:8" x14ac:dyDescent="0.15">
      <c r="A10" s="148"/>
      <c r="B10" s="149"/>
      <c r="C10" s="150"/>
      <c r="D10" s="151">
        <v>37620</v>
      </c>
      <c r="E10" s="152"/>
      <c r="F10" s="153">
        <v>28742</v>
      </c>
      <c r="G10" s="154"/>
      <c r="H10" s="155"/>
    </row>
    <row r="11" spans="1:8" x14ac:dyDescent="0.15">
      <c r="A11" s="136" t="s">
        <v>522</v>
      </c>
      <c r="B11" s="141"/>
      <c r="C11" s="142"/>
      <c r="D11" s="143">
        <v>41646</v>
      </c>
      <c r="E11" s="144"/>
      <c r="F11" s="145">
        <v>58465</v>
      </c>
      <c r="G11" s="146"/>
      <c r="H11" s="147"/>
    </row>
    <row r="12" spans="1:8" x14ac:dyDescent="0.15">
      <c r="A12" s="148"/>
      <c r="B12" s="149"/>
      <c r="C12" s="156"/>
      <c r="D12" s="151">
        <v>32099</v>
      </c>
      <c r="E12" s="152"/>
      <c r="F12" s="153">
        <v>34452</v>
      </c>
      <c r="G12" s="154"/>
      <c r="H12" s="155"/>
    </row>
    <row r="13" spans="1:8" x14ac:dyDescent="0.15">
      <c r="A13" s="136"/>
      <c r="B13" s="141"/>
      <c r="C13" s="157"/>
      <c r="D13" s="158">
        <v>40068</v>
      </c>
      <c r="E13" s="159"/>
      <c r="F13" s="160">
        <v>56661</v>
      </c>
      <c r="G13" s="161"/>
      <c r="H13" s="147"/>
    </row>
    <row r="14" spans="1:8" x14ac:dyDescent="0.15">
      <c r="A14" s="148"/>
      <c r="B14" s="149"/>
      <c r="C14" s="150"/>
      <c r="D14" s="151">
        <v>29553</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11.65</v>
      </c>
      <c r="C19" s="162">
        <f>ROUND(VALUE(SUBSTITUTE(実質収支比率等に係る経年分析!G$48,"▲","-")),2)</f>
        <v>16.66</v>
      </c>
      <c r="D19" s="162">
        <f>ROUND(VALUE(SUBSTITUTE(実質収支比率等に係る経年分析!H$48,"▲","-")),2)</f>
        <v>14.16</v>
      </c>
      <c r="E19" s="162">
        <f>ROUND(VALUE(SUBSTITUTE(実質収支比率等に係る経年分析!I$48,"▲","-")),2)</f>
        <v>15.03</v>
      </c>
      <c r="F19" s="162">
        <f>ROUND(VALUE(SUBSTITUTE(実質収支比率等に係る経年分析!J$48,"▲","-")),2)</f>
        <v>17.03</v>
      </c>
    </row>
    <row r="20" spans="1:11" x14ac:dyDescent="0.15">
      <c r="A20" s="162" t="s">
        <v>53</v>
      </c>
      <c r="B20" s="162">
        <f>ROUND(VALUE(SUBSTITUTE(実質収支比率等に係る経年分析!F$47,"▲","-")),2)</f>
        <v>8.77</v>
      </c>
      <c r="C20" s="162">
        <f>ROUND(VALUE(SUBSTITUTE(実質収支比率等に係る経年分析!G$47,"▲","-")),2)</f>
        <v>15.42</v>
      </c>
      <c r="D20" s="162">
        <f>ROUND(VALUE(SUBSTITUTE(実質収支比率等に係る経年分析!H$47,"▲","-")),2)</f>
        <v>15.77</v>
      </c>
      <c r="E20" s="162">
        <f>ROUND(VALUE(SUBSTITUTE(実質収支比率等に係る経年分析!I$47,"▲","-")),2)</f>
        <v>12.51</v>
      </c>
      <c r="F20" s="162">
        <f>ROUND(VALUE(SUBSTITUTE(実質収支比率等に係る経年分析!J$47,"▲","-")),2)</f>
        <v>13.06</v>
      </c>
    </row>
    <row r="21" spans="1:11" x14ac:dyDescent="0.15">
      <c r="A21" s="162" t="s">
        <v>54</v>
      </c>
      <c r="B21" s="162">
        <f>IF(ISNUMBER(VALUE(SUBSTITUTE(実質収支比率等に係る経年分析!F$49,"▲","-"))),ROUND(VALUE(SUBSTITUTE(実質収支比率等に係る経年分析!F$49,"▲","-")),2),NA())</f>
        <v>1.41</v>
      </c>
      <c r="C21" s="162">
        <f>IF(ISNUMBER(VALUE(SUBSTITUTE(実質収支比率等に係る経年分析!G$49,"▲","-"))),ROUND(VALUE(SUBSTITUTE(実質収支比率等に係る経年分析!G$49,"▲","-")),2),NA())</f>
        <v>12.54</v>
      </c>
      <c r="D21" s="162">
        <f>IF(ISNUMBER(VALUE(SUBSTITUTE(実質収支比率等に係る経年分析!H$49,"▲","-"))),ROUND(VALUE(SUBSTITUTE(実質収支比率等に係る経年分析!H$49,"▲","-")),2),NA())</f>
        <v>-1.77</v>
      </c>
      <c r="E21" s="162">
        <f>IF(ISNUMBER(VALUE(SUBSTITUTE(実質収支比率等に係る経年分析!I$49,"▲","-"))),ROUND(VALUE(SUBSTITUTE(実質収支比率等に係る経年分析!I$49,"▲","-")),2),NA())</f>
        <v>-1.53</v>
      </c>
      <c r="F21" s="162">
        <f>IF(ISNUMBER(VALUE(SUBSTITUTE(実質収支比率等に係る経年分析!J$49,"▲","-"))),ROUND(VALUE(SUBSTITUTE(実質収支比率等に係る経年分析!J$49,"▲","-")),2),NA())</f>
        <v>3.8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中小企業従業員退職金等共済事業特別会計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0.28999999999999998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1.1399999999999999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1.37</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3.23</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4.1900000000000004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4.4000000000000004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4.66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4.1399999999999997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14.55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14.36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11.62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17.010000000000002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1388</v>
      </c>
      <c r="E42" s="164"/>
      <c r="F42" s="164"/>
      <c r="G42" s="164">
        <f>'実質公債費比率（分子）の構造'!L$52</f>
        <v>1412</v>
      </c>
      <c r="H42" s="164"/>
      <c r="I42" s="164"/>
      <c r="J42" s="164">
        <f>'実質公債費比率（分子）の構造'!M$52</f>
        <v>1388</v>
      </c>
      <c r="K42" s="164"/>
      <c r="L42" s="164"/>
      <c r="M42" s="164">
        <f>'実質公債費比率（分子）の構造'!N$52</f>
        <v>1275</v>
      </c>
      <c r="N42" s="164"/>
      <c r="O42" s="164"/>
      <c r="P42" s="164">
        <f>'実質公債費比率（分子）の構造'!O$52</f>
        <v>1315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493</v>
      </c>
      <c r="C46" s="164"/>
      <c r="D46" s="164"/>
      <c r="E46" s="164">
        <f>'実質公債費比率（分子）の構造'!L$48</f>
        <v>473</v>
      </c>
      <c r="F46" s="164"/>
      <c r="G46" s="164"/>
      <c r="H46" s="164">
        <f>'実質公債費比率（分子）の構造'!M$48</f>
        <v>479</v>
      </c>
      <c r="I46" s="164"/>
      <c r="J46" s="164"/>
      <c r="K46" s="164">
        <f>'実質公債費比率（分子）の構造'!N$48</f>
        <v>450</v>
      </c>
      <c r="L46" s="164"/>
      <c r="M46" s="164"/>
      <c r="N46" s="164">
        <f>'実質公債費比率（分子）の構造'!O$48</f>
        <v>459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1815</v>
      </c>
      <c r="C49" s="164"/>
      <c r="D49" s="164"/>
      <c r="E49" s="164">
        <f>'実質公債費比率（分子）の構造'!L$45</f>
        <v>1908</v>
      </c>
      <c r="F49" s="164"/>
      <c r="G49" s="164"/>
      <c r="H49" s="164">
        <f>'実質公債費比率（分子）の構造'!M$45</f>
        <v>2025</v>
      </c>
      <c r="I49" s="164"/>
      <c r="J49" s="164"/>
      <c r="K49" s="164">
        <f>'実質公債費比率（分子）の構造'!N$45</f>
        <v>1995</v>
      </c>
      <c r="L49" s="164"/>
      <c r="M49" s="164"/>
      <c r="N49" s="164">
        <f>'実質公債費比率（分子）の構造'!O$45</f>
        <v>2019</v>
      </c>
      <c r="O49" s="164"/>
      <c r="P49" s="164"/>
    </row>
    <row r="50" spans="1:16" x14ac:dyDescent="0.15">
      <c r="A50" s="164" t="s">
        <v>67</v>
      </c>
      <c r="B50" s="164" t="e">
        <f>NA()</f>
        <v>#N/A</v>
      </c>
      <c r="C50" s="164">
        <f>IF(ISNUMBER('実質公債費比率（分子）の構造'!K$53),'実質公債費比率（分子）の構造'!K$53,NA())</f>
        <v>920</v>
      </c>
      <c r="D50" s="164" t="e">
        <f>NA()</f>
        <v>#N/A</v>
      </c>
      <c r="E50" s="164" t="e">
        <f>NA()</f>
        <v>#N/A</v>
      </c>
      <c r="F50" s="164">
        <f>IF(ISNUMBER('実質公債費比率（分子）の構造'!L$53),'実質公債費比率（分子）の構造'!L$53,NA())</f>
        <v>969</v>
      </c>
      <c r="G50" s="164" t="e">
        <f>NA()</f>
        <v>#N/A</v>
      </c>
      <c r="H50" s="164" t="e">
        <f>NA()</f>
        <v>#N/A</v>
      </c>
      <c r="I50" s="164">
        <f>IF(ISNUMBER('実質公債費比率（分子）の構造'!M$53),'実質公債費比率（分子）の構造'!M$53,NA())</f>
        <v>1116</v>
      </c>
      <c r="J50" s="164" t="e">
        <f>NA()</f>
        <v>#N/A</v>
      </c>
      <c r="K50" s="164" t="e">
        <f>NA()</f>
        <v>#N/A</v>
      </c>
      <c r="L50" s="164">
        <f>IF(ISNUMBER('実質公債費比率（分子）の構造'!N$53),'実質公債費比率（分子）の構造'!N$53,NA())</f>
        <v>1170</v>
      </c>
      <c r="M50" s="164" t="e">
        <f>NA()</f>
        <v>#N/A</v>
      </c>
      <c r="N50" s="164" t="e">
        <f>NA()</f>
        <v>#N/A</v>
      </c>
      <c r="O50" s="164">
        <f>IF(ISNUMBER('実質公債費比率（分子）の構造'!O$53),'実質公債費比率（分子）の構造'!O$53,NA())</f>
        <v>1163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13414</v>
      </c>
      <c r="E56" s="163"/>
      <c r="F56" s="163"/>
      <c r="G56" s="163">
        <f>'将来負担比率（分子）の構造'!J$52</f>
        <v>13232</v>
      </c>
      <c r="H56" s="163"/>
      <c r="I56" s="163"/>
      <c r="J56" s="163">
        <f>'将来負担比率（分子）の構造'!K$52</f>
        <v>12702</v>
      </c>
      <c r="K56" s="163"/>
      <c r="L56" s="163"/>
      <c r="M56" s="163">
        <f>'将来負担比率（分子）の構造'!L$52</f>
        <v>12652</v>
      </c>
      <c r="N56" s="163"/>
      <c r="O56" s="163"/>
      <c r="P56" s="163">
        <f>'将来負担比率（分子）の構造'!M$52</f>
        <v>11982</v>
      </c>
    </row>
    <row r="57" spans="1:16" x14ac:dyDescent="0.15">
      <c r="A57" s="163" t="s">
        <v>42</v>
      </c>
      <c r="B57" s="163"/>
      <c r="C57" s="163"/>
      <c r="D57" s="163">
        <f>'将来負担比率（分子）の構造'!I$51</f>
        <v>2282</v>
      </c>
      <c r="E57" s="163"/>
      <c r="F57" s="163"/>
      <c r="G57" s="163">
        <f>'将来負担比率（分子）の構造'!J$51</f>
        <v>2041</v>
      </c>
      <c r="H57" s="163"/>
      <c r="I57" s="163"/>
      <c r="J57" s="163">
        <f>'将来負担比率（分子）の構造'!K$51</f>
        <v>1850</v>
      </c>
      <c r="K57" s="163"/>
      <c r="L57" s="163"/>
      <c r="M57" s="163">
        <f>'将来負担比率（分子）の構造'!L$51</f>
        <v>1749</v>
      </c>
      <c r="N57" s="163"/>
      <c r="O57" s="163"/>
      <c r="P57" s="163">
        <f>'将来負担比率（分子）の構造'!M$51</f>
        <v>1622</v>
      </c>
    </row>
    <row r="58" spans="1:16" x14ac:dyDescent="0.15">
      <c r="A58" s="163" t="s">
        <v>41</v>
      </c>
      <c r="B58" s="163"/>
      <c r="C58" s="163"/>
      <c r="D58" s="163">
        <f>'将来負担比率（分子）の構造'!I$50</f>
        <v>3657</v>
      </c>
      <c r="E58" s="163"/>
      <c r="F58" s="163"/>
      <c r="G58" s="163">
        <f>'将来負担比率（分子）の構造'!J$50</f>
        <v>4652</v>
      </c>
      <c r="H58" s="163"/>
      <c r="I58" s="163"/>
      <c r="J58" s="163">
        <f>'将来負担比率（分子）の構造'!K$50</f>
        <v>4911</v>
      </c>
      <c r="K58" s="163"/>
      <c r="L58" s="163"/>
      <c r="M58" s="163">
        <f>'将来負担比率（分子）の構造'!L$50</f>
        <v>4651</v>
      </c>
      <c r="N58" s="163"/>
      <c r="O58" s="163"/>
      <c r="P58" s="163">
        <f>'将来負担比率（分子）の構造'!M$50</f>
        <v>4680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33</v>
      </c>
      <c r="C61" s="163"/>
      <c r="D61" s="163"/>
      <c r="E61" s="163">
        <f>'将来負担比率（分子）の構造'!J$46</f>
        <v>72</v>
      </c>
      <c r="F61" s="163"/>
      <c r="G61" s="163"/>
      <c r="H61" s="163">
        <f>'将来負担比率（分子）の構造'!K$46</f>
        <v>80</v>
      </c>
      <c r="I61" s="163"/>
      <c r="J61" s="163"/>
      <c r="K61" s="163">
        <f>'将来負担比率（分子）の構造'!L$46</f>
        <v>109</v>
      </c>
      <c r="L61" s="163"/>
      <c r="M61" s="163"/>
      <c r="N61" s="163">
        <f>'将来負担比率（分子）の構造'!M$46</f>
        <v>59</v>
      </c>
      <c r="O61" s="163"/>
      <c r="P61" s="163"/>
    </row>
    <row r="62" spans="1:16" x14ac:dyDescent="0.15">
      <c r="A62" s="163" t="s">
        <v>35</v>
      </c>
      <c r="B62" s="163">
        <f>'将来負担比率（分子）の構造'!I$45</f>
        <v>3927</v>
      </c>
      <c r="C62" s="163"/>
      <c r="D62" s="163"/>
      <c r="E62" s="163">
        <f>'将来負担比率（分子）の構造'!J$45</f>
        <v>3993</v>
      </c>
      <c r="F62" s="163"/>
      <c r="G62" s="163"/>
      <c r="H62" s="163">
        <f>'将来負担比率（分子）の構造'!K$45</f>
        <v>3901</v>
      </c>
      <c r="I62" s="163"/>
      <c r="J62" s="163"/>
      <c r="K62" s="163">
        <f>'将来負担比率（分子）の構造'!L$45</f>
        <v>3842</v>
      </c>
      <c r="L62" s="163"/>
      <c r="M62" s="163"/>
      <c r="N62" s="163">
        <f>'将来負担比率（分子）の構造'!M$45</f>
        <v>3829</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4840</v>
      </c>
      <c r="C64" s="163"/>
      <c r="D64" s="163"/>
      <c r="E64" s="163">
        <f>'将来負担比率（分子）の構造'!J$43</f>
        <v>4303</v>
      </c>
      <c r="F64" s="163"/>
      <c r="G64" s="163"/>
      <c r="H64" s="163">
        <f>'将来負担比率（分子）の構造'!K$43</f>
        <v>4049</v>
      </c>
      <c r="I64" s="163"/>
      <c r="J64" s="163"/>
      <c r="K64" s="163">
        <f>'将来負担比率（分子）の構造'!L$43</f>
        <v>4070</v>
      </c>
      <c r="L64" s="163"/>
      <c r="M64" s="163"/>
      <c r="N64" s="163">
        <f>'将来負担比率（分子）の構造'!M$43</f>
        <v>3747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18093</v>
      </c>
      <c r="C66" s="163"/>
      <c r="D66" s="163"/>
      <c r="E66" s="163">
        <f>'将来負担比率（分子）の構造'!J$41</f>
        <v>17778</v>
      </c>
      <c r="F66" s="163"/>
      <c r="G66" s="163"/>
      <c r="H66" s="163">
        <f>'将来負担比率（分子）の構造'!K$41</f>
        <v>16873</v>
      </c>
      <c r="I66" s="163"/>
      <c r="J66" s="163"/>
      <c r="K66" s="163">
        <f>'将来負担比率（分子）の構造'!L$41</f>
        <v>16150</v>
      </c>
      <c r="L66" s="163"/>
      <c r="M66" s="163"/>
      <c r="N66" s="163">
        <f>'将来負担比率（分子）の構造'!M$41</f>
        <v>15444</v>
      </c>
      <c r="O66" s="163"/>
      <c r="P66" s="163"/>
    </row>
    <row r="67" spans="1:16" x14ac:dyDescent="0.15">
      <c r="A67" s="163" t="s">
        <v>71</v>
      </c>
      <c r="B67" s="163" t="e">
        <f>NA()</f>
        <v>#N/A</v>
      </c>
      <c r="C67" s="163">
        <f>IF(ISNUMBER('将来負担比率（分子）の構造'!I$53), IF('将来負担比率（分子）の構造'!I$53 &lt; 0, 0, '将来負担比率（分子）の構造'!I$53), NA())</f>
        <v>7540</v>
      </c>
      <c r="D67" s="163" t="e">
        <f>NA()</f>
        <v>#N/A</v>
      </c>
      <c r="E67" s="163" t="e">
        <f>NA()</f>
        <v>#N/A</v>
      </c>
      <c r="F67" s="163">
        <f>IF(ISNUMBER('将来負担比率（分子）の構造'!J$53), IF('将来負担比率（分子）の構造'!J$53 &lt; 0, 0, '将来負担比率（分子）の構造'!J$53), NA())</f>
        <v>6221</v>
      </c>
      <c r="G67" s="163" t="e">
        <f>NA()</f>
        <v>#N/A</v>
      </c>
      <c r="H67" s="163" t="e">
        <f>NA()</f>
        <v>#N/A</v>
      </c>
      <c r="I67" s="163">
        <f>IF(ISNUMBER('将来負担比率（分子）の構造'!K$53), IF('将来負担比率（分子）の構造'!K$53 &lt; 0, 0, '将来負担比率（分子）の構造'!K$53), NA())</f>
        <v>5441</v>
      </c>
      <c r="J67" s="163" t="e">
        <f>NA()</f>
        <v>#N/A</v>
      </c>
      <c r="K67" s="163" t="e">
        <f>NA()</f>
        <v>#N/A</v>
      </c>
      <c r="L67" s="163">
        <f>IF(ISNUMBER('将来負担比率（分子）の構造'!L$53), IF('将来負担比率（分子）の構造'!L$53 &lt; 0, 0, '将来負担比率（分子）の構造'!L$53), NA())</f>
        <v>5120</v>
      </c>
      <c r="M67" s="163" t="e">
        <f>NA()</f>
        <v>#N/A</v>
      </c>
      <c r="N67" s="163" t="e">
        <f>NA()</f>
        <v>#N/A</v>
      </c>
      <c r="O67" s="163">
        <f>IF(ISNUMBER('将来負担比率（分子）の構造'!M$53), IF('将来負担比率（分子）の構造'!M$53 &lt; 0, 0, '将来負担比率（分子）の構造'!M$53), NA())</f>
        <v>4795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1851</v>
      </c>
      <c r="C72" s="167">
        <f>基金残高に係る経年分析!G55</f>
        <v>1511</v>
      </c>
      <c r="D72" s="167">
        <f>基金残高に係る経年分析!H55</f>
        <v>1643</v>
      </c>
    </row>
    <row r="73" spans="1:16" x14ac:dyDescent="0.15">
      <c r="A73" s="166" t="s">
        <v>74</v>
      </c>
      <c r="B73" s="167">
        <f>基金残高に係る経年分析!F56</f>
        <v>26</v>
      </c>
      <c r="C73" s="167">
        <f>基金残高に係る経年分析!G56</f>
        <v>26</v>
      </c>
      <c r="D73" s="167">
        <f>基金残高に係る経年分析!H56</f>
        <v>26</v>
      </c>
    </row>
    <row r="74" spans="1:16" x14ac:dyDescent="0.15">
      <c r="A74" s="166" t="s">
        <v>75</v>
      </c>
      <c r="B74" s="167">
        <f>基金残高に係る経年分析!F57</f>
        <v>2933</v>
      </c>
      <c r="C74" s="167">
        <f>基金残高に係る経年分析!G57</f>
        <v>3107</v>
      </c>
      <c r="D74" s="167">
        <f>基金残高に係る経年分析!H57</f>
        <v>3187</v>
      </c>
    </row>
  </sheetData>
  <sheetProtection algorithmName="SHA-512" hashValue="afI3vMZAeJbbOERY1fh5yWlGjKSlXrR1yHRkQ1EtDSY7fYBaOtBNADFhjfqndQB6oWygEJHduUjVE00yGlySWQ==" saltValue="ae7Ptkrz5uuM+bgLMgD6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Z7" zoomScale="130" zoomScaleNormal="130" workbookViewId="0">
      <selection activeCell="DW24" sqref="DW24:EC2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8479430</v>
      </c>
      <c r="S5" s="674"/>
      <c r="T5" s="674"/>
      <c r="U5" s="674"/>
      <c r="V5" s="674"/>
      <c r="W5" s="674"/>
      <c r="X5" s="674"/>
      <c r="Y5" s="702"/>
      <c r="Z5" s="715">
        <v>34</v>
      </c>
      <c r="AA5" s="715"/>
      <c r="AB5" s="715"/>
      <c r="AC5" s="715"/>
      <c r="AD5" s="716">
        <v>8119056</v>
      </c>
      <c r="AE5" s="716"/>
      <c r="AF5" s="716"/>
      <c r="AG5" s="716"/>
      <c r="AH5" s="716"/>
      <c r="AI5" s="716"/>
      <c r="AJ5" s="716"/>
      <c r="AK5" s="716"/>
      <c r="AL5" s="703">
        <v>62.8</v>
      </c>
      <c r="AM5" s="686"/>
      <c r="AN5" s="686"/>
      <c r="AO5" s="704"/>
      <c r="AP5" s="676" t="s">
        <v>216</v>
      </c>
      <c r="AQ5" s="677"/>
      <c r="AR5" s="677"/>
      <c r="AS5" s="677"/>
      <c r="AT5" s="677"/>
      <c r="AU5" s="677"/>
      <c r="AV5" s="677"/>
      <c r="AW5" s="677"/>
      <c r="AX5" s="677"/>
      <c r="AY5" s="677"/>
      <c r="AZ5" s="677"/>
      <c r="BA5" s="677"/>
      <c r="BB5" s="677"/>
      <c r="BC5" s="677"/>
      <c r="BD5" s="677"/>
      <c r="BE5" s="677"/>
      <c r="BF5" s="678"/>
      <c r="BG5" s="627">
        <v>8105587</v>
      </c>
      <c r="BH5" s="628"/>
      <c r="BI5" s="628"/>
      <c r="BJ5" s="628"/>
      <c r="BK5" s="628"/>
      <c r="BL5" s="628"/>
      <c r="BM5" s="628"/>
      <c r="BN5" s="629"/>
      <c r="BO5" s="663">
        <v>95.6</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226443</v>
      </c>
      <c r="S6" s="628"/>
      <c r="T6" s="628"/>
      <c r="U6" s="628"/>
      <c r="V6" s="628"/>
      <c r="W6" s="628"/>
      <c r="X6" s="628"/>
      <c r="Y6" s="629"/>
      <c r="Z6" s="663">
        <v>0.9</v>
      </c>
      <c r="AA6" s="663"/>
      <c r="AB6" s="663"/>
      <c r="AC6" s="663"/>
      <c r="AD6" s="664">
        <v>226443</v>
      </c>
      <c r="AE6" s="664"/>
      <c r="AF6" s="664"/>
      <c r="AG6" s="664"/>
      <c r="AH6" s="664"/>
      <c r="AI6" s="664"/>
      <c r="AJ6" s="664"/>
      <c r="AK6" s="664"/>
      <c r="AL6" s="630">
        <v>1.8</v>
      </c>
      <c r="AM6" s="631"/>
      <c r="AN6" s="631"/>
      <c r="AO6" s="665"/>
      <c r="AP6" s="624" t="s">
        <v>221</v>
      </c>
      <c r="AQ6" s="625"/>
      <c r="AR6" s="625"/>
      <c r="AS6" s="625"/>
      <c r="AT6" s="625"/>
      <c r="AU6" s="625"/>
      <c r="AV6" s="625"/>
      <c r="AW6" s="625"/>
      <c r="AX6" s="625"/>
      <c r="AY6" s="625"/>
      <c r="AZ6" s="625"/>
      <c r="BA6" s="625"/>
      <c r="BB6" s="625"/>
      <c r="BC6" s="625"/>
      <c r="BD6" s="625"/>
      <c r="BE6" s="625"/>
      <c r="BF6" s="626"/>
      <c r="BG6" s="627">
        <v>8105587</v>
      </c>
      <c r="BH6" s="628"/>
      <c r="BI6" s="628"/>
      <c r="BJ6" s="628"/>
      <c r="BK6" s="628"/>
      <c r="BL6" s="628"/>
      <c r="BM6" s="628"/>
      <c r="BN6" s="629"/>
      <c r="BO6" s="663">
        <v>95.6</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165153</v>
      </c>
      <c r="CS6" s="628"/>
      <c r="CT6" s="628"/>
      <c r="CU6" s="628"/>
      <c r="CV6" s="628"/>
      <c r="CW6" s="628"/>
      <c r="CX6" s="628"/>
      <c r="CY6" s="629"/>
      <c r="CZ6" s="703">
        <v>0.7</v>
      </c>
      <c r="DA6" s="686"/>
      <c r="DB6" s="686"/>
      <c r="DC6" s="705"/>
      <c r="DD6" s="633" t="s">
        <v>122</v>
      </c>
      <c r="DE6" s="628"/>
      <c r="DF6" s="628"/>
      <c r="DG6" s="628"/>
      <c r="DH6" s="628"/>
      <c r="DI6" s="628"/>
      <c r="DJ6" s="628"/>
      <c r="DK6" s="628"/>
      <c r="DL6" s="628"/>
      <c r="DM6" s="628"/>
      <c r="DN6" s="628"/>
      <c r="DO6" s="628"/>
      <c r="DP6" s="629"/>
      <c r="DQ6" s="633">
        <v>165153</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3135</v>
      </c>
      <c r="S7" s="628"/>
      <c r="T7" s="628"/>
      <c r="U7" s="628"/>
      <c r="V7" s="628"/>
      <c r="W7" s="628"/>
      <c r="X7" s="628"/>
      <c r="Y7" s="629"/>
      <c r="Z7" s="663">
        <v>0</v>
      </c>
      <c r="AA7" s="663"/>
      <c r="AB7" s="663"/>
      <c r="AC7" s="663"/>
      <c r="AD7" s="664">
        <v>3135</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3354044</v>
      </c>
      <c r="BH7" s="628"/>
      <c r="BI7" s="628"/>
      <c r="BJ7" s="628"/>
      <c r="BK7" s="628"/>
      <c r="BL7" s="628"/>
      <c r="BM7" s="628"/>
      <c r="BN7" s="629"/>
      <c r="BO7" s="663">
        <v>39.6</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3148384</v>
      </c>
      <c r="CS7" s="628"/>
      <c r="CT7" s="628"/>
      <c r="CU7" s="628"/>
      <c r="CV7" s="628"/>
      <c r="CW7" s="628"/>
      <c r="CX7" s="628"/>
      <c r="CY7" s="629"/>
      <c r="CZ7" s="663">
        <v>14</v>
      </c>
      <c r="DA7" s="663"/>
      <c r="DB7" s="663"/>
      <c r="DC7" s="663"/>
      <c r="DD7" s="633">
        <v>18951</v>
      </c>
      <c r="DE7" s="628"/>
      <c r="DF7" s="628"/>
      <c r="DG7" s="628"/>
      <c r="DH7" s="628"/>
      <c r="DI7" s="628"/>
      <c r="DJ7" s="628"/>
      <c r="DK7" s="628"/>
      <c r="DL7" s="628"/>
      <c r="DM7" s="628"/>
      <c r="DN7" s="628"/>
      <c r="DO7" s="628"/>
      <c r="DP7" s="629"/>
      <c r="DQ7" s="633">
        <v>2503959</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59771</v>
      </c>
      <c r="S8" s="628"/>
      <c r="T8" s="628"/>
      <c r="U8" s="628"/>
      <c r="V8" s="628"/>
      <c r="W8" s="628"/>
      <c r="X8" s="628"/>
      <c r="Y8" s="629"/>
      <c r="Z8" s="663">
        <v>0.2</v>
      </c>
      <c r="AA8" s="663"/>
      <c r="AB8" s="663"/>
      <c r="AC8" s="663"/>
      <c r="AD8" s="664">
        <v>59771</v>
      </c>
      <c r="AE8" s="664"/>
      <c r="AF8" s="664"/>
      <c r="AG8" s="664"/>
      <c r="AH8" s="664"/>
      <c r="AI8" s="664"/>
      <c r="AJ8" s="664"/>
      <c r="AK8" s="664"/>
      <c r="AL8" s="630">
        <v>0.5</v>
      </c>
      <c r="AM8" s="631"/>
      <c r="AN8" s="631"/>
      <c r="AO8" s="665"/>
      <c r="AP8" s="624" t="s">
        <v>227</v>
      </c>
      <c r="AQ8" s="625"/>
      <c r="AR8" s="625"/>
      <c r="AS8" s="625"/>
      <c r="AT8" s="625"/>
      <c r="AU8" s="625"/>
      <c r="AV8" s="625"/>
      <c r="AW8" s="625"/>
      <c r="AX8" s="625"/>
      <c r="AY8" s="625"/>
      <c r="AZ8" s="625"/>
      <c r="BA8" s="625"/>
      <c r="BB8" s="625"/>
      <c r="BC8" s="625"/>
      <c r="BD8" s="625"/>
      <c r="BE8" s="625"/>
      <c r="BF8" s="626"/>
      <c r="BG8" s="627">
        <v>86555</v>
      </c>
      <c r="BH8" s="628"/>
      <c r="BI8" s="628"/>
      <c r="BJ8" s="628"/>
      <c r="BK8" s="628"/>
      <c r="BL8" s="628"/>
      <c r="BM8" s="628"/>
      <c r="BN8" s="629"/>
      <c r="BO8" s="663">
        <v>1</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9594649</v>
      </c>
      <c r="CS8" s="628"/>
      <c r="CT8" s="628"/>
      <c r="CU8" s="628"/>
      <c r="CV8" s="628"/>
      <c r="CW8" s="628"/>
      <c r="CX8" s="628"/>
      <c r="CY8" s="629"/>
      <c r="CZ8" s="663">
        <v>42.6</v>
      </c>
      <c r="DA8" s="663"/>
      <c r="DB8" s="663"/>
      <c r="DC8" s="663"/>
      <c r="DD8" s="633">
        <v>306487</v>
      </c>
      <c r="DE8" s="628"/>
      <c r="DF8" s="628"/>
      <c r="DG8" s="628"/>
      <c r="DH8" s="628"/>
      <c r="DI8" s="628"/>
      <c r="DJ8" s="628"/>
      <c r="DK8" s="628"/>
      <c r="DL8" s="628"/>
      <c r="DM8" s="628"/>
      <c r="DN8" s="628"/>
      <c r="DO8" s="628"/>
      <c r="DP8" s="629"/>
      <c r="DQ8" s="633">
        <v>4819682</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85868</v>
      </c>
      <c r="S9" s="628"/>
      <c r="T9" s="628"/>
      <c r="U9" s="628"/>
      <c r="V9" s="628"/>
      <c r="W9" s="628"/>
      <c r="X9" s="628"/>
      <c r="Y9" s="629"/>
      <c r="Z9" s="663">
        <v>0.3</v>
      </c>
      <c r="AA9" s="663"/>
      <c r="AB9" s="663"/>
      <c r="AC9" s="663"/>
      <c r="AD9" s="664">
        <v>85868</v>
      </c>
      <c r="AE9" s="664"/>
      <c r="AF9" s="664"/>
      <c r="AG9" s="664"/>
      <c r="AH9" s="664"/>
      <c r="AI9" s="664"/>
      <c r="AJ9" s="664"/>
      <c r="AK9" s="664"/>
      <c r="AL9" s="630">
        <v>0.7</v>
      </c>
      <c r="AM9" s="631"/>
      <c r="AN9" s="631"/>
      <c r="AO9" s="665"/>
      <c r="AP9" s="624" t="s">
        <v>230</v>
      </c>
      <c r="AQ9" s="625"/>
      <c r="AR9" s="625"/>
      <c r="AS9" s="625"/>
      <c r="AT9" s="625"/>
      <c r="AU9" s="625"/>
      <c r="AV9" s="625"/>
      <c r="AW9" s="625"/>
      <c r="AX9" s="625"/>
      <c r="AY9" s="625"/>
      <c r="AZ9" s="625"/>
      <c r="BA9" s="625"/>
      <c r="BB9" s="625"/>
      <c r="BC9" s="625"/>
      <c r="BD9" s="625"/>
      <c r="BE9" s="625"/>
      <c r="BF9" s="626"/>
      <c r="BG9" s="627">
        <v>2522051</v>
      </c>
      <c r="BH9" s="628"/>
      <c r="BI9" s="628"/>
      <c r="BJ9" s="628"/>
      <c r="BK9" s="628"/>
      <c r="BL9" s="628"/>
      <c r="BM9" s="628"/>
      <c r="BN9" s="629"/>
      <c r="BO9" s="663">
        <v>29.7</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1594919</v>
      </c>
      <c r="CS9" s="628"/>
      <c r="CT9" s="628"/>
      <c r="CU9" s="628"/>
      <c r="CV9" s="628"/>
      <c r="CW9" s="628"/>
      <c r="CX9" s="628"/>
      <c r="CY9" s="629"/>
      <c r="CZ9" s="663">
        <v>7.1</v>
      </c>
      <c r="DA9" s="663"/>
      <c r="DB9" s="663"/>
      <c r="DC9" s="663"/>
      <c r="DD9" s="633">
        <v>155477</v>
      </c>
      <c r="DE9" s="628"/>
      <c r="DF9" s="628"/>
      <c r="DG9" s="628"/>
      <c r="DH9" s="628"/>
      <c r="DI9" s="628"/>
      <c r="DJ9" s="628"/>
      <c r="DK9" s="628"/>
      <c r="DL9" s="628"/>
      <c r="DM9" s="628"/>
      <c r="DN9" s="628"/>
      <c r="DO9" s="628"/>
      <c r="DP9" s="629"/>
      <c r="DQ9" s="633">
        <v>1267518</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204253</v>
      </c>
      <c r="BH10" s="628"/>
      <c r="BI10" s="628"/>
      <c r="BJ10" s="628"/>
      <c r="BK10" s="628"/>
      <c r="BL10" s="628"/>
      <c r="BM10" s="628"/>
      <c r="BN10" s="629"/>
      <c r="BO10" s="663">
        <v>2.4</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101143</v>
      </c>
      <c r="CS10" s="628"/>
      <c r="CT10" s="628"/>
      <c r="CU10" s="628"/>
      <c r="CV10" s="628"/>
      <c r="CW10" s="628"/>
      <c r="CX10" s="628"/>
      <c r="CY10" s="629"/>
      <c r="CZ10" s="663">
        <v>0.4</v>
      </c>
      <c r="DA10" s="663"/>
      <c r="DB10" s="663"/>
      <c r="DC10" s="663"/>
      <c r="DD10" s="633">
        <v>476</v>
      </c>
      <c r="DE10" s="628"/>
      <c r="DF10" s="628"/>
      <c r="DG10" s="628"/>
      <c r="DH10" s="628"/>
      <c r="DI10" s="628"/>
      <c r="DJ10" s="628"/>
      <c r="DK10" s="628"/>
      <c r="DL10" s="628"/>
      <c r="DM10" s="628"/>
      <c r="DN10" s="628"/>
      <c r="DO10" s="628"/>
      <c r="DP10" s="629"/>
      <c r="DQ10" s="633">
        <v>91433</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1358650</v>
      </c>
      <c r="S11" s="628"/>
      <c r="T11" s="628"/>
      <c r="U11" s="628"/>
      <c r="V11" s="628"/>
      <c r="W11" s="628"/>
      <c r="X11" s="628"/>
      <c r="Y11" s="629"/>
      <c r="Z11" s="630">
        <v>5.4</v>
      </c>
      <c r="AA11" s="631"/>
      <c r="AB11" s="631"/>
      <c r="AC11" s="632"/>
      <c r="AD11" s="633">
        <v>1358650</v>
      </c>
      <c r="AE11" s="628"/>
      <c r="AF11" s="628"/>
      <c r="AG11" s="628"/>
      <c r="AH11" s="628"/>
      <c r="AI11" s="628"/>
      <c r="AJ11" s="628"/>
      <c r="AK11" s="629"/>
      <c r="AL11" s="630">
        <v>10.5</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541185</v>
      </c>
      <c r="BH11" s="628"/>
      <c r="BI11" s="628"/>
      <c r="BJ11" s="628"/>
      <c r="BK11" s="628"/>
      <c r="BL11" s="628"/>
      <c r="BM11" s="628"/>
      <c r="BN11" s="629"/>
      <c r="BO11" s="663">
        <v>6.4</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295852</v>
      </c>
      <c r="CS11" s="628"/>
      <c r="CT11" s="628"/>
      <c r="CU11" s="628"/>
      <c r="CV11" s="628"/>
      <c r="CW11" s="628"/>
      <c r="CX11" s="628"/>
      <c r="CY11" s="629"/>
      <c r="CZ11" s="663">
        <v>1.3</v>
      </c>
      <c r="DA11" s="663"/>
      <c r="DB11" s="663"/>
      <c r="DC11" s="663"/>
      <c r="DD11" s="633">
        <v>90695</v>
      </c>
      <c r="DE11" s="628"/>
      <c r="DF11" s="628"/>
      <c r="DG11" s="628"/>
      <c r="DH11" s="628"/>
      <c r="DI11" s="628"/>
      <c r="DJ11" s="628"/>
      <c r="DK11" s="628"/>
      <c r="DL11" s="628"/>
      <c r="DM11" s="628"/>
      <c r="DN11" s="628"/>
      <c r="DO11" s="628"/>
      <c r="DP11" s="629"/>
      <c r="DQ11" s="633">
        <v>180606</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4141970</v>
      </c>
      <c r="BH12" s="628"/>
      <c r="BI12" s="628"/>
      <c r="BJ12" s="628"/>
      <c r="BK12" s="628"/>
      <c r="BL12" s="628"/>
      <c r="BM12" s="628"/>
      <c r="BN12" s="629"/>
      <c r="BO12" s="663">
        <v>48.8</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296296</v>
      </c>
      <c r="CS12" s="628"/>
      <c r="CT12" s="628"/>
      <c r="CU12" s="628"/>
      <c r="CV12" s="628"/>
      <c r="CW12" s="628"/>
      <c r="CX12" s="628"/>
      <c r="CY12" s="629"/>
      <c r="CZ12" s="663">
        <v>1.3</v>
      </c>
      <c r="DA12" s="663"/>
      <c r="DB12" s="663"/>
      <c r="DC12" s="663"/>
      <c r="DD12" s="633">
        <v>8641</v>
      </c>
      <c r="DE12" s="628"/>
      <c r="DF12" s="628"/>
      <c r="DG12" s="628"/>
      <c r="DH12" s="628"/>
      <c r="DI12" s="628"/>
      <c r="DJ12" s="628"/>
      <c r="DK12" s="628"/>
      <c r="DL12" s="628"/>
      <c r="DM12" s="628"/>
      <c r="DN12" s="628"/>
      <c r="DO12" s="628"/>
      <c r="DP12" s="629"/>
      <c r="DQ12" s="633">
        <v>138718</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4132539</v>
      </c>
      <c r="BH13" s="628"/>
      <c r="BI13" s="628"/>
      <c r="BJ13" s="628"/>
      <c r="BK13" s="628"/>
      <c r="BL13" s="628"/>
      <c r="BM13" s="628"/>
      <c r="BN13" s="629"/>
      <c r="BO13" s="663">
        <v>48.7</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1907641</v>
      </c>
      <c r="CS13" s="628"/>
      <c r="CT13" s="628"/>
      <c r="CU13" s="628"/>
      <c r="CV13" s="628"/>
      <c r="CW13" s="628"/>
      <c r="CX13" s="628"/>
      <c r="CY13" s="629"/>
      <c r="CZ13" s="663">
        <v>8.5</v>
      </c>
      <c r="DA13" s="663"/>
      <c r="DB13" s="663"/>
      <c r="DC13" s="663"/>
      <c r="DD13" s="633">
        <v>745258</v>
      </c>
      <c r="DE13" s="628"/>
      <c r="DF13" s="628"/>
      <c r="DG13" s="628"/>
      <c r="DH13" s="628"/>
      <c r="DI13" s="628"/>
      <c r="DJ13" s="628"/>
      <c r="DK13" s="628"/>
      <c r="DL13" s="628"/>
      <c r="DM13" s="628"/>
      <c r="DN13" s="628"/>
      <c r="DO13" s="628"/>
      <c r="DP13" s="629"/>
      <c r="DQ13" s="633">
        <v>1384746</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194488</v>
      </c>
      <c r="BH14" s="628"/>
      <c r="BI14" s="628"/>
      <c r="BJ14" s="628"/>
      <c r="BK14" s="628"/>
      <c r="BL14" s="628"/>
      <c r="BM14" s="628"/>
      <c r="BN14" s="629"/>
      <c r="BO14" s="663">
        <v>2.2999999999999998</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1337568</v>
      </c>
      <c r="CS14" s="628"/>
      <c r="CT14" s="628"/>
      <c r="CU14" s="628"/>
      <c r="CV14" s="628"/>
      <c r="CW14" s="628"/>
      <c r="CX14" s="628"/>
      <c r="CY14" s="629"/>
      <c r="CZ14" s="663">
        <v>5.9</v>
      </c>
      <c r="DA14" s="663"/>
      <c r="DB14" s="663"/>
      <c r="DC14" s="663"/>
      <c r="DD14" s="633">
        <v>516854</v>
      </c>
      <c r="DE14" s="628"/>
      <c r="DF14" s="628"/>
      <c r="DG14" s="628"/>
      <c r="DH14" s="628"/>
      <c r="DI14" s="628"/>
      <c r="DJ14" s="628"/>
      <c r="DK14" s="628"/>
      <c r="DL14" s="628"/>
      <c r="DM14" s="628"/>
      <c r="DN14" s="628"/>
      <c r="DO14" s="628"/>
      <c r="DP14" s="629"/>
      <c r="DQ14" s="633">
        <v>873211</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49794</v>
      </c>
      <c r="S15" s="628"/>
      <c r="T15" s="628"/>
      <c r="U15" s="628"/>
      <c r="V15" s="628"/>
      <c r="W15" s="628"/>
      <c r="X15" s="628"/>
      <c r="Y15" s="629"/>
      <c r="Z15" s="663">
        <v>0.2</v>
      </c>
      <c r="AA15" s="663"/>
      <c r="AB15" s="663"/>
      <c r="AC15" s="663"/>
      <c r="AD15" s="664">
        <v>49794</v>
      </c>
      <c r="AE15" s="664"/>
      <c r="AF15" s="664"/>
      <c r="AG15" s="664"/>
      <c r="AH15" s="664"/>
      <c r="AI15" s="664"/>
      <c r="AJ15" s="664"/>
      <c r="AK15" s="664"/>
      <c r="AL15" s="630">
        <v>0.4</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415085</v>
      </c>
      <c r="BH15" s="628"/>
      <c r="BI15" s="628"/>
      <c r="BJ15" s="628"/>
      <c r="BK15" s="628"/>
      <c r="BL15" s="628"/>
      <c r="BM15" s="628"/>
      <c r="BN15" s="629"/>
      <c r="BO15" s="663">
        <v>4.9000000000000004</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2032684</v>
      </c>
      <c r="CS15" s="628"/>
      <c r="CT15" s="628"/>
      <c r="CU15" s="628"/>
      <c r="CV15" s="628"/>
      <c r="CW15" s="628"/>
      <c r="CX15" s="628"/>
      <c r="CY15" s="629"/>
      <c r="CZ15" s="663">
        <v>9</v>
      </c>
      <c r="DA15" s="663"/>
      <c r="DB15" s="663"/>
      <c r="DC15" s="663"/>
      <c r="DD15" s="633">
        <v>393400</v>
      </c>
      <c r="DE15" s="628"/>
      <c r="DF15" s="628"/>
      <c r="DG15" s="628"/>
      <c r="DH15" s="628"/>
      <c r="DI15" s="628"/>
      <c r="DJ15" s="628"/>
      <c r="DK15" s="628"/>
      <c r="DL15" s="628"/>
      <c r="DM15" s="628"/>
      <c r="DN15" s="628"/>
      <c r="DO15" s="628"/>
      <c r="DP15" s="629"/>
      <c r="DQ15" s="633">
        <v>1319172</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132273</v>
      </c>
      <c r="S16" s="628"/>
      <c r="T16" s="628"/>
      <c r="U16" s="628"/>
      <c r="V16" s="628"/>
      <c r="W16" s="628"/>
      <c r="X16" s="628"/>
      <c r="Y16" s="629"/>
      <c r="Z16" s="663">
        <v>0.5</v>
      </c>
      <c r="AA16" s="663"/>
      <c r="AB16" s="663"/>
      <c r="AC16" s="663"/>
      <c r="AD16" s="664">
        <v>132273</v>
      </c>
      <c r="AE16" s="664"/>
      <c r="AF16" s="664"/>
      <c r="AG16" s="664"/>
      <c r="AH16" s="664"/>
      <c r="AI16" s="664"/>
      <c r="AJ16" s="664"/>
      <c r="AK16" s="664"/>
      <c r="AL16" s="630">
        <v>1</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311104</v>
      </c>
      <c r="S17" s="628"/>
      <c r="T17" s="628"/>
      <c r="U17" s="628"/>
      <c r="V17" s="628"/>
      <c r="W17" s="628"/>
      <c r="X17" s="628"/>
      <c r="Y17" s="629"/>
      <c r="Z17" s="663">
        <v>1.2</v>
      </c>
      <c r="AA17" s="663"/>
      <c r="AB17" s="663"/>
      <c r="AC17" s="663"/>
      <c r="AD17" s="664">
        <v>311104</v>
      </c>
      <c r="AE17" s="664"/>
      <c r="AF17" s="664"/>
      <c r="AG17" s="664"/>
      <c r="AH17" s="664"/>
      <c r="AI17" s="664"/>
      <c r="AJ17" s="664"/>
      <c r="AK17" s="664"/>
      <c r="AL17" s="630">
        <v>2.4</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2039598</v>
      </c>
      <c r="CS17" s="628"/>
      <c r="CT17" s="628"/>
      <c r="CU17" s="628"/>
      <c r="CV17" s="628"/>
      <c r="CW17" s="628"/>
      <c r="CX17" s="628"/>
      <c r="CY17" s="629"/>
      <c r="CZ17" s="663">
        <v>9.1</v>
      </c>
      <c r="DA17" s="663"/>
      <c r="DB17" s="663"/>
      <c r="DC17" s="663"/>
      <c r="DD17" s="633" t="s">
        <v>122</v>
      </c>
      <c r="DE17" s="628"/>
      <c r="DF17" s="628"/>
      <c r="DG17" s="628"/>
      <c r="DH17" s="628"/>
      <c r="DI17" s="628"/>
      <c r="DJ17" s="628"/>
      <c r="DK17" s="628"/>
      <c r="DL17" s="628"/>
      <c r="DM17" s="628"/>
      <c r="DN17" s="628"/>
      <c r="DO17" s="628"/>
      <c r="DP17" s="629"/>
      <c r="DQ17" s="633">
        <v>2034698</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60697</v>
      </c>
      <c r="S18" s="628"/>
      <c r="T18" s="628"/>
      <c r="U18" s="628"/>
      <c r="V18" s="628"/>
      <c r="W18" s="628"/>
      <c r="X18" s="628"/>
      <c r="Y18" s="629"/>
      <c r="Z18" s="663">
        <v>0.2</v>
      </c>
      <c r="AA18" s="663"/>
      <c r="AB18" s="663"/>
      <c r="AC18" s="663"/>
      <c r="AD18" s="664">
        <v>60697</v>
      </c>
      <c r="AE18" s="664"/>
      <c r="AF18" s="664"/>
      <c r="AG18" s="664"/>
      <c r="AH18" s="664"/>
      <c r="AI18" s="664"/>
      <c r="AJ18" s="664"/>
      <c r="AK18" s="664"/>
      <c r="AL18" s="630">
        <v>0.5</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233706</v>
      </c>
      <c r="S19" s="628"/>
      <c r="T19" s="628"/>
      <c r="U19" s="628"/>
      <c r="V19" s="628"/>
      <c r="W19" s="628"/>
      <c r="X19" s="628"/>
      <c r="Y19" s="629"/>
      <c r="Z19" s="663">
        <v>0.9</v>
      </c>
      <c r="AA19" s="663"/>
      <c r="AB19" s="663"/>
      <c r="AC19" s="663"/>
      <c r="AD19" s="664">
        <v>233706</v>
      </c>
      <c r="AE19" s="664"/>
      <c r="AF19" s="664"/>
      <c r="AG19" s="664"/>
      <c r="AH19" s="664"/>
      <c r="AI19" s="664"/>
      <c r="AJ19" s="664"/>
      <c r="AK19" s="664"/>
      <c r="AL19" s="630">
        <v>1.8</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373843</v>
      </c>
      <c r="BH19" s="628"/>
      <c r="BI19" s="628"/>
      <c r="BJ19" s="628"/>
      <c r="BK19" s="628"/>
      <c r="BL19" s="628"/>
      <c r="BM19" s="628"/>
      <c r="BN19" s="629"/>
      <c r="BO19" s="663">
        <v>4.4000000000000004</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16701</v>
      </c>
      <c r="S20" s="628"/>
      <c r="T20" s="628"/>
      <c r="U20" s="628"/>
      <c r="V20" s="628"/>
      <c r="W20" s="628"/>
      <c r="X20" s="628"/>
      <c r="Y20" s="629"/>
      <c r="Z20" s="663">
        <v>0.1</v>
      </c>
      <c r="AA20" s="663"/>
      <c r="AB20" s="663"/>
      <c r="AC20" s="663"/>
      <c r="AD20" s="664">
        <v>16701</v>
      </c>
      <c r="AE20" s="664"/>
      <c r="AF20" s="664"/>
      <c r="AG20" s="664"/>
      <c r="AH20" s="664"/>
      <c r="AI20" s="664"/>
      <c r="AJ20" s="664"/>
      <c r="AK20" s="664"/>
      <c r="AL20" s="630">
        <v>0.1</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373843</v>
      </c>
      <c r="BH20" s="628"/>
      <c r="BI20" s="628"/>
      <c r="BJ20" s="628"/>
      <c r="BK20" s="628"/>
      <c r="BL20" s="628"/>
      <c r="BM20" s="628"/>
      <c r="BN20" s="629"/>
      <c r="BO20" s="663">
        <v>4.4000000000000004</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22513887</v>
      </c>
      <c r="CS20" s="628"/>
      <c r="CT20" s="628"/>
      <c r="CU20" s="628"/>
      <c r="CV20" s="628"/>
      <c r="CW20" s="628"/>
      <c r="CX20" s="628"/>
      <c r="CY20" s="629"/>
      <c r="CZ20" s="663">
        <v>100</v>
      </c>
      <c r="DA20" s="663"/>
      <c r="DB20" s="663"/>
      <c r="DC20" s="663"/>
      <c r="DD20" s="633">
        <v>2236239</v>
      </c>
      <c r="DE20" s="628"/>
      <c r="DF20" s="628"/>
      <c r="DG20" s="628"/>
      <c r="DH20" s="628"/>
      <c r="DI20" s="628"/>
      <c r="DJ20" s="628"/>
      <c r="DK20" s="628"/>
      <c r="DL20" s="628"/>
      <c r="DM20" s="628"/>
      <c r="DN20" s="628"/>
      <c r="DO20" s="628"/>
      <c r="DP20" s="629"/>
      <c r="DQ20" s="633">
        <v>14778896</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2835191</v>
      </c>
      <c r="S21" s="628"/>
      <c r="T21" s="628"/>
      <c r="U21" s="628"/>
      <c r="V21" s="628"/>
      <c r="W21" s="628"/>
      <c r="X21" s="628"/>
      <c r="Y21" s="629"/>
      <c r="Z21" s="663">
        <v>11.4</v>
      </c>
      <c r="AA21" s="663"/>
      <c r="AB21" s="663"/>
      <c r="AC21" s="663"/>
      <c r="AD21" s="664">
        <v>2548860</v>
      </c>
      <c r="AE21" s="664"/>
      <c r="AF21" s="664"/>
      <c r="AG21" s="664"/>
      <c r="AH21" s="664"/>
      <c r="AI21" s="664"/>
      <c r="AJ21" s="664"/>
      <c r="AK21" s="664"/>
      <c r="AL21" s="630">
        <v>19.7</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13469</v>
      </c>
      <c r="BH21" s="628"/>
      <c r="BI21" s="628"/>
      <c r="BJ21" s="628"/>
      <c r="BK21" s="628"/>
      <c r="BL21" s="628"/>
      <c r="BM21" s="628"/>
      <c r="BN21" s="629"/>
      <c r="BO21" s="663">
        <v>0.2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2548860</v>
      </c>
      <c r="S22" s="628"/>
      <c r="T22" s="628"/>
      <c r="U22" s="628"/>
      <c r="V22" s="628"/>
      <c r="W22" s="628"/>
      <c r="X22" s="628"/>
      <c r="Y22" s="629"/>
      <c r="Z22" s="663">
        <v>10.199999999999999</v>
      </c>
      <c r="AA22" s="663"/>
      <c r="AB22" s="663"/>
      <c r="AC22" s="663"/>
      <c r="AD22" s="664">
        <v>2548860</v>
      </c>
      <c r="AE22" s="664"/>
      <c r="AF22" s="664"/>
      <c r="AG22" s="664"/>
      <c r="AH22" s="664"/>
      <c r="AI22" s="664"/>
      <c r="AJ22" s="664"/>
      <c r="AK22" s="664"/>
      <c r="AL22" s="630">
        <v>19.7</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286331</v>
      </c>
      <c r="S23" s="628"/>
      <c r="T23" s="628"/>
      <c r="U23" s="628"/>
      <c r="V23" s="628"/>
      <c r="W23" s="628"/>
      <c r="X23" s="628"/>
      <c r="Y23" s="629"/>
      <c r="Z23" s="663">
        <v>1.1000000000000001</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v>360374</v>
      </c>
      <c r="BH23" s="628"/>
      <c r="BI23" s="628"/>
      <c r="BJ23" s="628"/>
      <c r="BK23" s="628"/>
      <c r="BL23" s="628"/>
      <c r="BM23" s="628"/>
      <c r="BN23" s="629"/>
      <c r="BO23" s="663">
        <v>4.2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11877549</v>
      </c>
      <c r="CS24" s="674"/>
      <c r="CT24" s="674"/>
      <c r="CU24" s="674"/>
      <c r="CV24" s="674"/>
      <c r="CW24" s="674"/>
      <c r="CX24" s="674"/>
      <c r="CY24" s="702"/>
      <c r="CZ24" s="703">
        <v>52.8</v>
      </c>
      <c r="DA24" s="686"/>
      <c r="DB24" s="686"/>
      <c r="DC24" s="705"/>
      <c r="DD24" s="701">
        <v>7628605</v>
      </c>
      <c r="DE24" s="674"/>
      <c r="DF24" s="674"/>
      <c r="DG24" s="674"/>
      <c r="DH24" s="674"/>
      <c r="DI24" s="674"/>
      <c r="DJ24" s="674"/>
      <c r="DK24" s="702"/>
      <c r="DL24" s="701">
        <v>6929176</v>
      </c>
      <c r="DM24" s="674"/>
      <c r="DN24" s="674"/>
      <c r="DO24" s="674"/>
      <c r="DP24" s="674"/>
      <c r="DQ24" s="674"/>
      <c r="DR24" s="674"/>
      <c r="DS24" s="674"/>
      <c r="DT24" s="674"/>
      <c r="DU24" s="674"/>
      <c r="DV24" s="702"/>
      <c r="DW24" s="703">
        <v>53.3</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13541659</v>
      </c>
      <c r="S25" s="628"/>
      <c r="T25" s="628"/>
      <c r="U25" s="628"/>
      <c r="V25" s="628"/>
      <c r="W25" s="628"/>
      <c r="X25" s="628"/>
      <c r="Y25" s="629"/>
      <c r="Z25" s="663">
        <v>54.3</v>
      </c>
      <c r="AA25" s="663"/>
      <c r="AB25" s="663"/>
      <c r="AC25" s="663"/>
      <c r="AD25" s="664">
        <v>12894954</v>
      </c>
      <c r="AE25" s="664"/>
      <c r="AF25" s="664"/>
      <c r="AG25" s="664"/>
      <c r="AH25" s="664"/>
      <c r="AI25" s="664"/>
      <c r="AJ25" s="664"/>
      <c r="AK25" s="664"/>
      <c r="AL25" s="630">
        <v>99.7</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3665767</v>
      </c>
      <c r="CS25" s="636"/>
      <c r="CT25" s="636"/>
      <c r="CU25" s="636"/>
      <c r="CV25" s="636"/>
      <c r="CW25" s="636"/>
      <c r="CX25" s="636"/>
      <c r="CY25" s="637"/>
      <c r="CZ25" s="630">
        <v>16.3</v>
      </c>
      <c r="DA25" s="638"/>
      <c r="DB25" s="638"/>
      <c r="DC25" s="639"/>
      <c r="DD25" s="633">
        <v>3399270</v>
      </c>
      <c r="DE25" s="636"/>
      <c r="DF25" s="636"/>
      <c r="DG25" s="636"/>
      <c r="DH25" s="636"/>
      <c r="DI25" s="636"/>
      <c r="DJ25" s="636"/>
      <c r="DK25" s="637"/>
      <c r="DL25" s="633">
        <v>3372183</v>
      </c>
      <c r="DM25" s="636"/>
      <c r="DN25" s="636"/>
      <c r="DO25" s="636"/>
      <c r="DP25" s="636"/>
      <c r="DQ25" s="636"/>
      <c r="DR25" s="636"/>
      <c r="DS25" s="636"/>
      <c r="DT25" s="636"/>
      <c r="DU25" s="636"/>
      <c r="DV25" s="637"/>
      <c r="DW25" s="630">
        <v>26</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6507</v>
      </c>
      <c r="S26" s="628"/>
      <c r="T26" s="628"/>
      <c r="U26" s="628"/>
      <c r="V26" s="628"/>
      <c r="W26" s="628"/>
      <c r="X26" s="628"/>
      <c r="Y26" s="629"/>
      <c r="Z26" s="663">
        <v>0</v>
      </c>
      <c r="AA26" s="663"/>
      <c r="AB26" s="663"/>
      <c r="AC26" s="663"/>
      <c r="AD26" s="664">
        <v>6507</v>
      </c>
      <c r="AE26" s="664"/>
      <c r="AF26" s="664"/>
      <c r="AG26" s="664"/>
      <c r="AH26" s="664"/>
      <c r="AI26" s="664"/>
      <c r="AJ26" s="664"/>
      <c r="AK26" s="664"/>
      <c r="AL26" s="630">
        <v>0.1</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2378841</v>
      </c>
      <c r="CS26" s="628"/>
      <c r="CT26" s="628"/>
      <c r="CU26" s="628"/>
      <c r="CV26" s="628"/>
      <c r="CW26" s="628"/>
      <c r="CX26" s="628"/>
      <c r="CY26" s="629"/>
      <c r="CZ26" s="630">
        <v>10.6</v>
      </c>
      <c r="DA26" s="638"/>
      <c r="DB26" s="638"/>
      <c r="DC26" s="639"/>
      <c r="DD26" s="633">
        <v>2209369</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93977</v>
      </c>
      <c r="S27" s="628"/>
      <c r="T27" s="628"/>
      <c r="U27" s="628"/>
      <c r="V27" s="628"/>
      <c r="W27" s="628"/>
      <c r="X27" s="628"/>
      <c r="Y27" s="629"/>
      <c r="Z27" s="663">
        <v>0.4</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8479430</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6172184</v>
      </c>
      <c r="CS27" s="636"/>
      <c r="CT27" s="636"/>
      <c r="CU27" s="636"/>
      <c r="CV27" s="636"/>
      <c r="CW27" s="636"/>
      <c r="CX27" s="636"/>
      <c r="CY27" s="637"/>
      <c r="CZ27" s="630">
        <v>27.4</v>
      </c>
      <c r="DA27" s="638"/>
      <c r="DB27" s="638"/>
      <c r="DC27" s="639"/>
      <c r="DD27" s="633">
        <v>2194637</v>
      </c>
      <c r="DE27" s="636"/>
      <c r="DF27" s="636"/>
      <c r="DG27" s="636"/>
      <c r="DH27" s="636"/>
      <c r="DI27" s="636"/>
      <c r="DJ27" s="636"/>
      <c r="DK27" s="637"/>
      <c r="DL27" s="633">
        <v>1542702</v>
      </c>
      <c r="DM27" s="636"/>
      <c r="DN27" s="636"/>
      <c r="DO27" s="636"/>
      <c r="DP27" s="636"/>
      <c r="DQ27" s="636"/>
      <c r="DR27" s="636"/>
      <c r="DS27" s="636"/>
      <c r="DT27" s="636"/>
      <c r="DU27" s="636"/>
      <c r="DV27" s="637"/>
      <c r="DW27" s="630">
        <v>11.9</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86140</v>
      </c>
      <c r="S28" s="628"/>
      <c r="T28" s="628"/>
      <c r="U28" s="628"/>
      <c r="V28" s="628"/>
      <c r="W28" s="628"/>
      <c r="X28" s="628"/>
      <c r="Y28" s="629"/>
      <c r="Z28" s="663">
        <v>0.3</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2039598</v>
      </c>
      <c r="CS28" s="628"/>
      <c r="CT28" s="628"/>
      <c r="CU28" s="628"/>
      <c r="CV28" s="628"/>
      <c r="CW28" s="628"/>
      <c r="CX28" s="628"/>
      <c r="CY28" s="629"/>
      <c r="CZ28" s="630">
        <v>9.1</v>
      </c>
      <c r="DA28" s="638"/>
      <c r="DB28" s="638"/>
      <c r="DC28" s="639"/>
      <c r="DD28" s="633">
        <v>2034698</v>
      </c>
      <c r="DE28" s="628"/>
      <c r="DF28" s="628"/>
      <c r="DG28" s="628"/>
      <c r="DH28" s="628"/>
      <c r="DI28" s="628"/>
      <c r="DJ28" s="628"/>
      <c r="DK28" s="629"/>
      <c r="DL28" s="633">
        <v>2014291</v>
      </c>
      <c r="DM28" s="628"/>
      <c r="DN28" s="628"/>
      <c r="DO28" s="628"/>
      <c r="DP28" s="628"/>
      <c r="DQ28" s="628"/>
      <c r="DR28" s="628"/>
      <c r="DS28" s="628"/>
      <c r="DT28" s="628"/>
      <c r="DU28" s="628"/>
      <c r="DV28" s="629"/>
      <c r="DW28" s="630">
        <v>15.5</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76896</v>
      </c>
      <c r="S29" s="628"/>
      <c r="T29" s="628"/>
      <c r="U29" s="628"/>
      <c r="V29" s="628"/>
      <c r="W29" s="628"/>
      <c r="X29" s="628"/>
      <c r="Y29" s="629"/>
      <c r="Z29" s="663">
        <v>0.3</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2039598</v>
      </c>
      <c r="CS29" s="636"/>
      <c r="CT29" s="636"/>
      <c r="CU29" s="636"/>
      <c r="CV29" s="636"/>
      <c r="CW29" s="636"/>
      <c r="CX29" s="636"/>
      <c r="CY29" s="637"/>
      <c r="CZ29" s="630">
        <v>9.1</v>
      </c>
      <c r="DA29" s="638"/>
      <c r="DB29" s="638"/>
      <c r="DC29" s="639"/>
      <c r="DD29" s="633">
        <v>2034698</v>
      </c>
      <c r="DE29" s="636"/>
      <c r="DF29" s="636"/>
      <c r="DG29" s="636"/>
      <c r="DH29" s="636"/>
      <c r="DI29" s="636"/>
      <c r="DJ29" s="636"/>
      <c r="DK29" s="637"/>
      <c r="DL29" s="633">
        <v>2014291</v>
      </c>
      <c r="DM29" s="636"/>
      <c r="DN29" s="636"/>
      <c r="DO29" s="636"/>
      <c r="DP29" s="636"/>
      <c r="DQ29" s="636"/>
      <c r="DR29" s="636"/>
      <c r="DS29" s="636"/>
      <c r="DT29" s="636"/>
      <c r="DU29" s="636"/>
      <c r="DV29" s="637"/>
      <c r="DW29" s="630">
        <v>15.5</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4238210</v>
      </c>
      <c r="S30" s="628"/>
      <c r="T30" s="628"/>
      <c r="U30" s="628"/>
      <c r="V30" s="628"/>
      <c r="W30" s="628"/>
      <c r="X30" s="628"/>
      <c r="Y30" s="629"/>
      <c r="Z30" s="663">
        <v>17</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1997463</v>
      </c>
      <c r="CS30" s="628"/>
      <c r="CT30" s="628"/>
      <c r="CU30" s="628"/>
      <c r="CV30" s="628"/>
      <c r="CW30" s="628"/>
      <c r="CX30" s="628"/>
      <c r="CY30" s="629"/>
      <c r="CZ30" s="630">
        <v>8.9</v>
      </c>
      <c r="DA30" s="638"/>
      <c r="DB30" s="638"/>
      <c r="DC30" s="639"/>
      <c r="DD30" s="633">
        <v>1992626</v>
      </c>
      <c r="DE30" s="628"/>
      <c r="DF30" s="628"/>
      <c r="DG30" s="628"/>
      <c r="DH30" s="628"/>
      <c r="DI30" s="628"/>
      <c r="DJ30" s="628"/>
      <c r="DK30" s="629"/>
      <c r="DL30" s="633">
        <v>1972219</v>
      </c>
      <c r="DM30" s="628"/>
      <c r="DN30" s="628"/>
      <c r="DO30" s="628"/>
      <c r="DP30" s="628"/>
      <c r="DQ30" s="628"/>
      <c r="DR30" s="628"/>
      <c r="DS30" s="628"/>
      <c r="DT30" s="628"/>
      <c r="DU30" s="628"/>
      <c r="DV30" s="629"/>
      <c r="DW30" s="630">
        <v>15.2</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99.5</v>
      </c>
      <c r="BH31" s="685"/>
      <c r="BI31" s="685"/>
      <c r="BJ31" s="685"/>
      <c r="BK31" s="685"/>
      <c r="BL31" s="685"/>
      <c r="BM31" s="686">
        <v>98.9</v>
      </c>
      <c r="BN31" s="685"/>
      <c r="BO31" s="685"/>
      <c r="BP31" s="685"/>
      <c r="BQ31" s="687"/>
      <c r="BR31" s="684">
        <v>99.5</v>
      </c>
      <c r="BS31" s="685"/>
      <c r="BT31" s="685"/>
      <c r="BU31" s="685"/>
      <c r="BV31" s="685"/>
      <c r="BW31" s="685"/>
      <c r="BX31" s="686">
        <v>98.7</v>
      </c>
      <c r="BY31" s="685"/>
      <c r="BZ31" s="685"/>
      <c r="CA31" s="685"/>
      <c r="CB31" s="687"/>
      <c r="CD31" s="642"/>
      <c r="CE31" s="643"/>
      <c r="CF31" s="624" t="s">
        <v>300</v>
      </c>
      <c r="CG31" s="625"/>
      <c r="CH31" s="625"/>
      <c r="CI31" s="625"/>
      <c r="CJ31" s="625"/>
      <c r="CK31" s="625"/>
      <c r="CL31" s="625"/>
      <c r="CM31" s="625"/>
      <c r="CN31" s="625"/>
      <c r="CO31" s="625"/>
      <c r="CP31" s="625"/>
      <c r="CQ31" s="626"/>
      <c r="CR31" s="627">
        <v>42135</v>
      </c>
      <c r="CS31" s="636"/>
      <c r="CT31" s="636"/>
      <c r="CU31" s="636"/>
      <c r="CV31" s="636"/>
      <c r="CW31" s="636"/>
      <c r="CX31" s="636"/>
      <c r="CY31" s="637"/>
      <c r="CZ31" s="630">
        <v>0.2</v>
      </c>
      <c r="DA31" s="638"/>
      <c r="DB31" s="638"/>
      <c r="DC31" s="639"/>
      <c r="DD31" s="633">
        <v>42072</v>
      </c>
      <c r="DE31" s="636"/>
      <c r="DF31" s="636"/>
      <c r="DG31" s="636"/>
      <c r="DH31" s="636"/>
      <c r="DI31" s="636"/>
      <c r="DJ31" s="636"/>
      <c r="DK31" s="637"/>
      <c r="DL31" s="633">
        <v>42072</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1532019</v>
      </c>
      <c r="S32" s="628"/>
      <c r="T32" s="628"/>
      <c r="U32" s="628"/>
      <c r="V32" s="628"/>
      <c r="W32" s="628"/>
      <c r="X32" s="628"/>
      <c r="Y32" s="629"/>
      <c r="Z32" s="663">
        <v>6.1</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99.4</v>
      </c>
      <c r="BH32" s="636"/>
      <c r="BI32" s="636"/>
      <c r="BJ32" s="636"/>
      <c r="BK32" s="636"/>
      <c r="BL32" s="636"/>
      <c r="BM32" s="631">
        <v>98.5</v>
      </c>
      <c r="BN32" s="636"/>
      <c r="BO32" s="636"/>
      <c r="BP32" s="636"/>
      <c r="BQ32" s="661"/>
      <c r="BR32" s="683">
        <v>99.3</v>
      </c>
      <c r="BS32" s="636"/>
      <c r="BT32" s="636"/>
      <c r="BU32" s="636"/>
      <c r="BV32" s="636"/>
      <c r="BW32" s="636"/>
      <c r="BX32" s="631">
        <v>98.4</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103637</v>
      </c>
      <c r="S33" s="628"/>
      <c r="T33" s="628"/>
      <c r="U33" s="628"/>
      <c r="V33" s="628"/>
      <c r="W33" s="628"/>
      <c r="X33" s="628"/>
      <c r="Y33" s="629"/>
      <c r="Z33" s="663">
        <v>0.4</v>
      </c>
      <c r="AA33" s="663"/>
      <c r="AB33" s="663"/>
      <c r="AC33" s="663"/>
      <c r="AD33" s="664">
        <v>27889</v>
      </c>
      <c r="AE33" s="664"/>
      <c r="AF33" s="664"/>
      <c r="AG33" s="664"/>
      <c r="AH33" s="664"/>
      <c r="AI33" s="664"/>
      <c r="AJ33" s="664"/>
      <c r="AK33" s="664"/>
      <c r="AL33" s="630">
        <v>0.2</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99.6</v>
      </c>
      <c r="BH33" s="612"/>
      <c r="BI33" s="612"/>
      <c r="BJ33" s="612"/>
      <c r="BK33" s="612"/>
      <c r="BL33" s="612"/>
      <c r="BM33" s="656">
        <v>99.1</v>
      </c>
      <c r="BN33" s="612"/>
      <c r="BO33" s="612"/>
      <c r="BP33" s="612"/>
      <c r="BQ33" s="650"/>
      <c r="BR33" s="682">
        <v>99.5</v>
      </c>
      <c r="BS33" s="612"/>
      <c r="BT33" s="612"/>
      <c r="BU33" s="612"/>
      <c r="BV33" s="612"/>
      <c r="BW33" s="612"/>
      <c r="BX33" s="656">
        <v>98.9</v>
      </c>
      <c r="BY33" s="612"/>
      <c r="BZ33" s="612"/>
      <c r="CA33" s="612"/>
      <c r="CB33" s="650"/>
      <c r="CD33" s="624" t="s">
        <v>307</v>
      </c>
      <c r="CE33" s="625"/>
      <c r="CF33" s="625"/>
      <c r="CG33" s="625"/>
      <c r="CH33" s="625"/>
      <c r="CI33" s="625"/>
      <c r="CJ33" s="625"/>
      <c r="CK33" s="625"/>
      <c r="CL33" s="625"/>
      <c r="CM33" s="625"/>
      <c r="CN33" s="625"/>
      <c r="CO33" s="625"/>
      <c r="CP33" s="625"/>
      <c r="CQ33" s="626"/>
      <c r="CR33" s="627">
        <v>8400099</v>
      </c>
      <c r="CS33" s="636"/>
      <c r="CT33" s="636"/>
      <c r="CU33" s="636"/>
      <c r="CV33" s="636"/>
      <c r="CW33" s="636"/>
      <c r="CX33" s="636"/>
      <c r="CY33" s="637"/>
      <c r="CZ33" s="630">
        <v>37.299999999999997</v>
      </c>
      <c r="DA33" s="638"/>
      <c r="DB33" s="638"/>
      <c r="DC33" s="639"/>
      <c r="DD33" s="633">
        <v>6623061</v>
      </c>
      <c r="DE33" s="636"/>
      <c r="DF33" s="636"/>
      <c r="DG33" s="636"/>
      <c r="DH33" s="636"/>
      <c r="DI33" s="636"/>
      <c r="DJ33" s="636"/>
      <c r="DK33" s="637"/>
      <c r="DL33" s="633">
        <v>5068226</v>
      </c>
      <c r="DM33" s="636"/>
      <c r="DN33" s="636"/>
      <c r="DO33" s="636"/>
      <c r="DP33" s="636"/>
      <c r="DQ33" s="636"/>
      <c r="DR33" s="636"/>
      <c r="DS33" s="636"/>
      <c r="DT33" s="636"/>
      <c r="DU33" s="636"/>
      <c r="DV33" s="637"/>
      <c r="DW33" s="630">
        <v>39</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330683</v>
      </c>
      <c r="S34" s="628"/>
      <c r="T34" s="628"/>
      <c r="U34" s="628"/>
      <c r="V34" s="628"/>
      <c r="W34" s="628"/>
      <c r="X34" s="628"/>
      <c r="Y34" s="629"/>
      <c r="Z34" s="663">
        <v>1.3</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3151753</v>
      </c>
      <c r="CS34" s="628"/>
      <c r="CT34" s="628"/>
      <c r="CU34" s="628"/>
      <c r="CV34" s="628"/>
      <c r="CW34" s="628"/>
      <c r="CX34" s="628"/>
      <c r="CY34" s="629"/>
      <c r="CZ34" s="630">
        <v>14</v>
      </c>
      <c r="DA34" s="638"/>
      <c r="DB34" s="638"/>
      <c r="DC34" s="639"/>
      <c r="DD34" s="633">
        <v>2500201</v>
      </c>
      <c r="DE34" s="628"/>
      <c r="DF34" s="628"/>
      <c r="DG34" s="628"/>
      <c r="DH34" s="628"/>
      <c r="DI34" s="628"/>
      <c r="DJ34" s="628"/>
      <c r="DK34" s="629"/>
      <c r="DL34" s="633">
        <v>2372219</v>
      </c>
      <c r="DM34" s="628"/>
      <c r="DN34" s="628"/>
      <c r="DO34" s="628"/>
      <c r="DP34" s="628"/>
      <c r="DQ34" s="628"/>
      <c r="DR34" s="628"/>
      <c r="DS34" s="628"/>
      <c r="DT34" s="628"/>
      <c r="DU34" s="628"/>
      <c r="DV34" s="629"/>
      <c r="DW34" s="630">
        <v>18.3</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939347</v>
      </c>
      <c r="S35" s="628"/>
      <c r="T35" s="628"/>
      <c r="U35" s="628"/>
      <c r="V35" s="628"/>
      <c r="W35" s="628"/>
      <c r="X35" s="628"/>
      <c r="Y35" s="629"/>
      <c r="Z35" s="663">
        <v>3.8</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145349</v>
      </c>
      <c r="CS35" s="636"/>
      <c r="CT35" s="636"/>
      <c r="CU35" s="636"/>
      <c r="CV35" s="636"/>
      <c r="CW35" s="636"/>
      <c r="CX35" s="636"/>
      <c r="CY35" s="637"/>
      <c r="CZ35" s="630">
        <v>0.6</v>
      </c>
      <c r="DA35" s="638"/>
      <c r="DB35" s="638"/>
      <c r="DC35" s="639"/>
      <c r="DD35" s="633">
        <v>84382</v>
      </c>
      <c r="DE35" s="636"/>
      <c r="DF35" s="636"/>
      <c r="DG35" s="636"/>
      <c r="DH35" s="636"/>
      <c r="DI35" s="636"/>
      <c r="DJ35" s="636"/>
      <c r="DK35" s="637"/>
      <c r="DL35" s="633">
        <v>52757</v>
      </c>
      <c r="DM35" s="636"/>
      <c r="DN35" s="636"/>
      <c r="DO35" s="636"/>
      <c r="DP35" s="636"/>
      <c r="DQ35" s="636"/>
      <c r="DR35" s="636"/>
      <c r="DS35" s="636"/>
      <c r="DT35" s="636"/>
      <c r="DU35" s="636"/>
      <c r="DV35" s="637"/>
      <c r="DW35" s="630">
        <v>0.4</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2142417</v>
      </c>
      <c r="S36" s="628"/>
      <c r="T36" s="628"/>
      <c r="U36" s="628"/>
      <c r="V36" s="628"/>
      <c r="W36" s="628"/>
      <c r="X36" s="628"/>
      <c r="Y36" s="629"/>
      <c r="Z36" s="663">
        <v>8.6</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2671131</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507106</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1763684</v>
      </c>
      <c r="CS36" s="628"/>
      <c r="CT36" s="628"/>
      <c r="CU36" s="628"/>
      <c r="CV36" s="628"/>
      <c r="CW36" s="628"/>
      <c r="CX36" s="628"/>
      <c r="CY36" s="629"/>
      <c r="CZ36" s="630">
        <v>7.8</v>
      </c>
      <c r="DA36" s="638"/>
      <c r="DB36" s="638"/>
      <c r="DC36" s="639"/>
      <c r="DD36" s="633">
        <v>1488819</v>
      </c>
      <c r="DE36" s="628"/>
      <c r="DF36" s="628"/>
      <c r="DG36" s="628"/>
      <c r="DH36" s="628"/>
      <c r="DI36" s="628"/>
      <c r="DJ36" s="628"/>
      <c r="DK36" s="629"/>
      <c r="DL36" s="633">
        <v>1032000</v>
      </c>
      <c r="DM36" s="628"/>
      <c r="DN36" s="628"/>
      <c r="DO36" s="628"/>
      <c r="DP36" s="628"/>
      <c r="DQ36" s="628"/>
      <c r="DR36" s="628"/>
      <c r="DS36" s="628"/>
      <c r="DT36" s="628"/>
      <c r="DU36" s="628"/>
      <c r="DV36" s="629"/>
      <c r="DW36" s="630">
        <v>7.9</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568759</v>
      </c>
      <c r="S37" s="628"/>
      <c r="T37" s="628"/>
      <c r="U37" s="628"/>
      <c r="V37" s="628"/>
      <c r="W37" s="628"/>
      <c r="X37" s="628"/>
      <c r="Y37" s="629"/>
      <c r="Z37" s="663">
        <v>2.2999999999999998</v>
      </c>
      <c r="AA37" s="663"/>
      <c r="AB37" s="663"/>
      <c r="AC37" s="663"/>
      <c r="AD37" s="664">
        <v>406</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660442</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486188</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22383</v>
      </c>
      <c r="CS37" s="636"/>
      <c r="CT37" s="636"/>
      <c r="CU37" s="636"/>
      <c r="CV37" s="636"/>
      <c r="CW37" s="636"/>
      <c r="CX37" s="636"/>
      <c r="CY37" s="637"/>
      <c r="CZ37" s="630">
        <v>0.1</v>
      </c>
      <c r="DA37" s="638"/>
      <c r="DB37" s="638"/>
      <c r="DC37" s="639"/>
      <c r="DD37" s="633">
        <v>22383</v>
      </c>
      <c r="DE37" s="636"/>
      <c r="DF37" s="636"/>
      <c r="DG37" s="636"/>
      <c r="DH37" s="636"/>
      <c r="DI37" s="636"/>
      <c r="DJ37" s="636"/>
      <c r="DK37" s="637"/>
      <c r="DL37" s="633">
        <v>22383</v>
      </c>
      <c r="DM37" s="636"/>
      <c r="DN37" s="636"/>
      <c r="DO37" s="636"/>
      <c r="DP37" s="636"/>
      <c r="DQ37" s="636"/>
      <c r="DR37" s="636"/>
      <c r="DS37" s="636"/>
      <c r="DT37" s="636"/>
      <c r="DU37" s="636"/>
      <c r="DV37" s="637"/>
      <c r="DW37" s="630">
        <v>0.2</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1291427</v>
      </c>
      <c r="S38" s="628"/>
      <c r="T38" s="628"/>
      <c r="U38" s="628"/>
      <c r="V38" s="628"/>
      <c r="W38" s="628"/>
      <c r="X38" s="628"/>
      <c r="Y38" s="629"/>
      <c r="Z38" s="663">
        <v>5.2</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9318</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7172</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2001371</v>
      </c>
      <c r="CS38" s="628"/>
      <c r="CT38" s="628"/>
      <c r="CU38" s="628"/>
      <c r="CV38" s="628"/>
      <c r="CW38" s="628"/>
      <c r="CX38" s="628"/>
      <c r="CY38" s="629"/>
      <c r="CZ38" s="630">
        <v>8.9</v>
      </c>
      <c r="DA38" s="638"/>
      <c r="DB38" s="638"/>
      <c r="DC38" s="639"/>
      <c r="DD38" s="633">
        <v>1637108</v>
      </c>
      <c r="DE38" s="628"/>
      <c r="DF38" s="628"/>
      <c r="DG38" s="628"/>
      <c r="DH38" s="628"/>
      <c r="DI38" s="628"/>
      <c r="DJ38" s="628"/>
      <c r="DK38" s="629"/>
      <c r="DL38" s="633">
        <v>1609532</v>
      </c>
      <c r="DM38" s="628"/>
      <c r="DN38" s="628"/>
      <c r="DO38" s="628"/>
      <c r="DP38" s="628"/>
      <c r="DQ38" s="628"/>
      <c r="DR38" s="628"/>
      <c r="DS38" s="628"/>
      <c r="DT38" s="628"/>
      <c r="DU38" s="628"/>
      <c r="DV38" s="629"/>
      <c r="DW38" s="630">
        <v>12.4</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10543</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1146340</v>
      </c>
      <c r="CS39" s="636"/>
      <c r="CT39" s="636"/>
      <c r="CU39" s="636"/>
      <c r="CV39" s="636"/>
      <c r="CW39" s="636"/>
      <c r="CX39" s="636"/>
      <c r="CY39" s="637"/>
      <c r="CZ39" s="630">
        <v>5.0999999999999996</v>
      </c>
      <c r="DA39" s="638"/>
      <c r="DB39" s="638"/>
      <c r="DC39" s="639"/>
      <c r="DD39" s="633">
        <v>823849</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60227</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93</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191602</v>
      </c>
      <c r="CS40" s="628"/>
      <c r="CT40" s="628"/>
      <c r="CU40" s="628"/>
      <c r="CV40" s="628"/>
      <c r="CW40" s="628"/>
      <c r="CX40" s="628"/>
      <c r="CY40" s="629"/>
      <c r="CZ40" s="630">
        <v>0.9</v>
      </c>
      <c r="DA40" s="638"/>
      <c r="DB40" s="638"/>
      <c r="DC40" s="639"/>
      <c r="DD40" s="633">
        <v>88702</v>
      </c>
      <c r="DE40" s="628"/>
      <c r="DF40" s="628"/>
      <c r="DG40" s="628"/>
      <c r="DH40" s="628"/>
      <c r="DI40" s="628"/>
      <c r="DJ40" s="628"/>
      <c r="DK40" s="629"/>
      <c r="DL40" s="633">
        <v>1718</v>
      </c>
      <c r="DM40" s="628"/>
      <c r="DN40" s="628"/>
      <c r="DO40" s="628"/>
      <c r="DP40" s="628"/>
      <c r="DQ40" s="628"/>
      <c r="DR40" s="628"/>
      <c r="DS40" s="628"/>
      <c r="DT40" s="628"/>
      <c r="DU40" s="628"/>
      <c r="DV40" s="629"/>
      <c r="DW40" s="630">
        <v>0</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24951678</v>
      </c>
      <c r="S41" s="649"/>
      <c r="T41" s="649"/>
      <c r="U41" s="649"/>
      <c r="V41" s="649"/>
      <c r="W41" s="649"/>
      <c r="X41" s="649"/>
      <c r="Y41" s="653"/>
      <c r="Z41" s="654">
        <v>100</v>
      </c>
      <c r="AA41" s="654"/>
      <c r="AB41" s="654"/>
      <c r="AC41" s="654"/>
      <c r="AD41" s="655">
        <v>12929756</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349041</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1652330</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355</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2236239</v>
      </c>
      <c r="CS42" s="636"/>
      <c r="CT42" s="636"/>
      <c r="CU42" s="636"/>
      <c r="CV42" s="636"/>
      <c r="CW42" s="636"/>
      <c r="CX42" s="636"/>
      <c r="CY42" s="637"/>
      <c r="CZ42" s="630">
        <v>9.9</v>
      </c>
      <c r="DA42" s="638"/>
      <c r="DB42" s="638"/>
      <c r="DC42" s="639"/>
      <c r="DD42" s="633">
        <v>527230</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51412</v>
      </c>
      <c r="CS43" s="636"/>
      <c r="CT43" s="636"/>
      <c r="CU43" s="636"/>
      <c r="CV43" s="636"/>
      <c r="CW43" s="636"/>
      <c r="CX43" s="636"/>
      <c r="CY43" s="637"/>
      <c r="CZ43" s="630">
        <v>0.2</v>
      </c>
      <c r="DA43" s="638"/>
      <c r="DB43" s="638"/>
      <c r="DC43" s="639"/>
      <c r="DD43" s="633">
        <v>51204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2236239</v>
      </c>
      <c r="CS44" s="628"/>
      <c r="CT44" s="628"/>
      <c r="CU44" s="628"/>
      <c r="CV44" s="628"/>
      <c r="CW44" s="628"/>
      <c r="CX44" s="628"/>
      <c r="CY44" s="629"/>
      <c r="CZ44" s="630">
        <v>9.9</v>
      </c>
      <c r="DA44" s="631"/>
      <c r="DB44" s="631"/>
      <c r="DC44" s="632"/>
      <c r="DD44" s="633">
        <v>527230</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472737</v>
      </c>
      <c r="CS45" s="636"/>
      <c r="CT45" s="636"/>
      <c r="CU45" s="636"/>
      <c r="CV45" s="636"/>
      <c r="CW45" s="636"/>
      <c r="CX45" s="636"/>
      <c r="CY45" s="637"/>
      <c r="CZ45" s="630">
        <v>2.1</v>
      </c>
      <c r="DA45" s="638"/>
      <c r="DB45" s="638"/>
      <c r="DC45" s="639"/>
      <c r="DD45" s="633">
        <v>16440</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1723581</v>
      </c>
      <c r="CS46" s="628"/>
      <c r="CT46" s="628"/>
      <c r="CU46" s="628"/>
      <c r="CV46" s="628"/>
      <c r="CW46" s="628"/>
      <c r="CX46" s="628"/>
      <c r="CY46" s="629"/>
      <c r="CZ46" s="630">
        <v>7.7</v>
      </c>
      <c r="DA46" s="631"/>
      <c r="DB46" s="631"/>
      <c r="DC46" s="632"/>
      <c r="DD46" s="633">
        <v>494469</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22513887</v>
      </c>
      <c r="CS49" s="612"/>
      <c r="CT49" s="612"/>
      <c r="CU49" s="612"/>
      <c r="CV49" s="612"/>
      <c r="CW49" s="612"/>
      <c r="CX49" s="612"/>
      <c r="CY49" s="613"/>
      <c r="CZ49" s="614">
        <v>100</v>
      </c>
      <c r="DA49" s="615"/>
      <c r="DB49" s="615"/>
      <c r="DC49" s="616"/>
      <c r="DD49" s="617">
        <v>14778896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4/BpBrMrYzGcxsRREPbnZcmHMK6PNfxDi8mssLNYg8WQB4IZhpgRduKp2n4Mz/2+7m2hIBP1gIf4g6qdScN+Bw==" saltValue="E3sJQGleYPIEZw5ZABWS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2"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c r="R7" s="1088"/>
      <c r="S7" s="1088"/>
      <c r="T7" s="1088"/>
      <c r="U7" s="1088"/>
      <c r="V7" s="1088"/>
      <c r="W7" s="1088"/>
      <c r="X7" s="1088"/>
      <c r="Y7" s="1088"/>
      <c r="Z7" s="1088"/>
      <c r="AA7" s="1088"/>
      <c r="AB7" s="1088"/>
      <c r="AC7" s="1088"/>
      <c r="AD7" s="1088"/>
      <c r="AE7" s="1089"/>
      <c r="AF7" s="1090">
        <v>2139</v>
      </c>
      <c r="AG7" s="1091"/>
      <c r="AH7" s="1091"/>
      <c r="AI7" s="1091"/>
      <c r="AJ7" s="1092"/>
      <c r="AK7" s="1093"/>
      <c r="AL7" s="1094"/>
      <c r="AM7" s="1094"/>
      <c r="AN7" s="1094"/>
      <c r="AO7" s="1094"/>
      <c r="AP7" s="1094"/>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v>3</v>
      </c>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2142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v>507</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173</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23</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v>1806</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407</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2915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9" t="s">
        <v>413</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2024566</v>
      </c>
      <c r="AB110" s="889"/>
      <c r="AC110" s="889"/>
      <c r="AD110" s="889"/>
      <c r="AE110" s="890"/>
      <c r="AF110" s="891">
        <v>1995088</v>
      </c>
      <c r="AG110" s="889"/>
      <c r="AH110" s="889"/>
      <c r="AI110" s="889"/>
      <c r="AJ110" s="890"/>
      <c r="AK110" s="891">
        <v>2019191</v>
      </c>
      <c r="AL110" s="889"/>
      <c r="AM110" s="889"/>
      <c r="AN110" s="889"/>
      <c r="AO110" s="890"/>
      <c r="AP110" s="892">
        <v>17.600000000000001</v>
      </c>
      <c r="AQ110" s="893"/>
      <c r="AR110" s="893"/>
      <c r="AS110" s="893"/>
      <c r="AT110" s="894"/>
      <c r="AU110" s="930" t="s">
        <v>69</v>
      </c>
      <c r="AV110" s="931"/>
      <c r="AW110" s="931"/>
      <c r="AX110" s="931"/>
      <c r="AY110" s="931"/>
      <c r="AZ110" s="860" t="s">
        <v>414</v>
      </c>
      <c r="BA110" s="810"/>
      <c r="BB110" s="810"/>
      <c r="BC110" s="810"/>
      <c r="BD110" s="810"/>
      <c r="BE110" s="810"/>
      <c r="BF110" s="810"/>
      <c r="BG110" s="810"/>
      <c r="BH110" s="810"/>
      <c r="BI110" s="810"/>
      <c r="BJ110" s="810"/>
      <c r="BK110" s="810"/>
      <c r="BL110" s="810"/>
      <c r="BM110" s="810"/>
      <c r="BN110" s="810"/>
      <c r="BO110" s="810"/>
      <c r="BP110" s="811"/>
      <c r="BQ110" s="861">
        <v>16873390</v>
      </c>
      <c r="BR110" s="842"/>
      <c r="BS110" s="842"/>
      <c r="BT110" s="842"/>
      <c r="BU110" s="842"/>
      <c r="BV110" s="842">
        <v>16150116</v>
      </c>
      <c r="BW110" s="842"/>
      <c r="BX110" s="842"/>
      <c r="BY110" s="842"/>
      <c r="BZ110" s="842"/>
      <c r="CA110" s="842">
        <v>15444080</v>
      </c>
      <c r="CB110" s="842"/>
      <c r="CC110" s="842"/>
      <c r="CD110" s="842"/>
      <c r="CE110" s="842"/>
      <c r="CF110" s="866">
        <v>134.30000000000001</v>
      </c>
      <c r="CG110" s="867"/>
      <c r="CH110" s="867"/>
      <c r="CI110" s="867"/>
      <c r="CJ110" s="867"/>
      <c r="CK110" s="926" t="s">
        <v>415</v>
      </c>
      <c r="CL110" s="819"/>
      <c r="CM110" s="860" t="s">
        <v>416</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418</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422</v>
      </c>
      <c r="BA112" s="752"/>
      <c r="BB112" s="752"/>
      <c r="BC112" s="752"/>
      <c r="BD112" s="752"/>
      <c r="BE112" s="752"/>
      <c r="BF112" s="752"/>
      <c r="BG112" s="752"/>
      <c r="BH112" s="752"/>
      <c r="BI112" s="752"/>
      <c r="BJ112" s="752"/>
      <c r="BK112" s="752"/>
      <c r="BL112" s="752"/>
      <c r="BM112" s="752"/>
      <c r="BN112" s="752"/>
      <c r="BO112" s="752"/>
      <c r="BP112" s="753"/>
      <c r="BQ112" s="789">
        <v>4049188</v>
      </c>
      <c r="BR112" s="790"/>
      <c r="BS112" s="790"/>
      <c r="BT112" s="790"/>
      <c r="BU112" s="790"/>
      <c r="BV112" s="790">
        <v>4070245</v>
      </c>
      <c r="BW112" s="790"/>
      <c r="BX112" s="790"/>
      <c r="BY112" s="790"/>
      <c r="BZ112" s="790"/>
      <c r="CA112" s="790">
        <v>3747144</v>
      </c>
      <c r="CB112" s="790"/>
      <c r="CC112" s="790"/>
      <c r="CD112" s="790"/>
      <c r="CE112" s="790"/>
      <c r="CF112" s="875">
        <v>32.6</v>
      </c>
      <c r="CG112" s="876"/>
      <c r="CH112" s="876"/>
      <c r="CI112" s="876"/>
      <c r="CJ112" s="876"/>
      <c r="CK112" s="927"/>
      <c r="CL112" s="821"/>
      <c r="CM112" s="817"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479428</v>
      </c>
      <c r="AB113" s="919"/>
      <c r="AC113" s="919"/>
      <c r="AD113" s="919"/>
      <c r="AE113" s="920"/>
      <c r="AF113" s="921">
        <v>449957</v>
      </c>
      <c r="AG113" s="919"/>
      <c r="AH113" s="919"/>
      <c r="AI113" s="919"/>
      <c r="AJ113" s="920"/>
      <c r="AK113" s="921">
        <v>458938</v>
      </c>
      <c r="AL113" s="919"/>
      <c r="AM113" s="919"/>
      <c r="AN113" s="919"/>
      <c r="AO113" s="920"/>
      <c r="AP113" s="922">
        <v>4</v>
      </c>
      <c r="AQ113" s="923"/>
      <c r="AR113" s="923"/>
      <c r="AS113" s="923"/>
      <c r="AT113" s="924"/>
      <c r="AU113" s="932"/>
      <c r="AV113" s="933"/>
      <c r="AW113" s="933"/>
      <c r="AX113" s="933"/>
      <c r="AY113" s="933"/>
      <c r="AZ113" s="817" t="s">
        <v>425</v>
      </c>
      <c r="BA113" s="752"/>
      <c r="BB113" s="752"/>
      <c r="BC113" s="752"/>
      <c r="BD113" s="752"/>
      <c r="BE113" s="752"/>
      <c r="BF113" s="752"/>
      <c r="BG113" s="752"/>
      <c r="BH113" s="752"/>
      <c r="BI113" s="752"/>
      <c r="BJ113" s="752"/>
      <c r="BK113" s="752"/>
      <c r="BL113" s="752"/>
      <c r="BM113" s="752"/>
      <c r="BN113" s="752"/>
      <c r="BO113" s="752"/>
      <c r="BP113" s="753"/>
      <c r="BQ113" s="789" t="s">
        <v>122</v>
      </c>
      <c r="BR113" s="790"/>
      <c r="BS113" s="790"/>
      <c r="BT113" s="790"/>
      <c r="BU113" s="790"/>
      <c r="BV113" s="790" t="s">
        <v>122</v>
      </c>
      <c r="BW113" s="790"/>
      <c r="BX113" s="790"/>
      <c r="BY113" s="790"/>
      <c r="BZ113" s="790"/>
      <c r="CA113" s="790" t="s">
        <v>122</v>
      </c>
      <c r="CB113" s="790"/>
      <c r="CC113" s="790"/>
      <c r="CD113" s="790"/>
      <c r="CE113" s="790"/>
      <c r="CF113" s="875" t="s">
        <v>122</v>
      </c>
      <c r="CG113" s="876"/>
      <c r="CH113" s="876"/>
      <c r="CI113" s="876"/>
      <c r="CJ113" s="876"/>
      <c r="CK113" s="927"/>
      <c r="CL113" s="821"/>
      <c r="CM113" s="817"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7" t="s">
        <v>428</v>
      </c>
      <c r="BA114" s="752"/>
      <c r="BB114" s="752"/>
      <c r="BC114" s="752"/>
      <c r="BD114" s="752"/>
      <c r="BE114" s="752"/>
      <c r="BF114" s="752"/>
      <c r="BG114" s="752"/>
      <c r="BH114" s="752"/>
      <c r="BI114" s="752"/>
      <c r="BJ114" s="752"/>
      <c r="BK114" s="752"/>
      <c r="BL114" s="752"/>
      <c r="BM114" s="752"/>
      <c r="BN114" s="752"/>
      <c r="BO114" s="752"/>
      <c r="BP114" s="753"/>
      <c r="BQ114" s="789">
        <v>3901176</v>
      </c>
      <c r="BR114" s="790"/>
      <c r="BS114" s="790"/>
      <c r="BT114" s="790"/>
      <c r="BU114" s="790"/>
      <c r="BV114" s="790">
        <v>3842333</v>
      </c>
      <c r="BW114" s="790"/>
      <c r="BX114" s="790"/>
      <c r="BY114" s="790"/>
      <c r="BZ114" s="790"/>
      <c r="CA114" s="790">
        <v>3829156</v>
      </c>
      <c r="CB114" s="790"/>
      <c r="CC114" s="790"/>
      <c r="CD114" s="790"/>
      <c r="CE114" s="790"/>
      <c r="CF114" s="875">
        <v>33.299999999999997</v>
      </c>
      <c r="CG114" s="876"/>
      <c r="CH114" s="876"/>
      <c r="CI114" s="876"/>
      <c r="CJ114" s="876"/>
      <c r="CK114" s="927"/>
      <c r="CL114" s="821"/>
      <c r="CM114" s="817"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431</v>
      </c>
      <c r="BA115" s="752"/>
      <c r="BB115" s="752"/>
      <c r="BC115" s="752"/>
      <c r="BD115" s="752"/>
      <c r="BE115" s="752"/>
      <c r="BF115" s="752"/>
      <c r="BG115" s="752"/>
      <c r="BH115" s="752"/>
      <c r="BI115" s="752"/>
      <c r="BJ115" s="752"/>
      <c r="BK115" s="752"/>
      <c r="BL115" s="752"/>
      <c r="BM115" s="752"/>
      <c r="BN115" s="752"/>
      <c r="BO115" s="752"/>
      <c r="BP115" s="753"/>
      <c r="BQ115" s="789">
        <v>79723</v>
      </c>
      <c r="BR115" s="790"/>
      <c r="BS115" s="790"/>
      <c r="BT115" s="790"/>
      <c r="BU115" s="790"/>
      <c r="BV115" s="790">
        <v>109298</v>
      </c>
      <c r="BW115" s="790"/>
      <c r="BX115" s="790"/>
      <c r="BY115" s="790"/>
      <c r="BZ115" s="790"/>
      <c r="CA115" s="790">
        <v>59004</v>
      </c>
      <c r="CB115" s="790"/>
      <c r="CC115" s="790"/>
      <c r="CD115" s="790"/>
      <c r="CE115" s="790"/>
      <c r="CF115" s="875">
        <v>0.5</v>
      </c>
      <c r="CG115" s="876"/>
      <c r="CH115" s="876"/>
      <c r="CI115" s="876"/>
      <c r="CJ115" s="876"/>
      <c r="CK115" s="927"/>
      <c r="CL115" s="821"/>
      <c r="CM115" s="817"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2503994</v>
      </c>
      <c r="AB117" s="903"/>
      <c r="AC117" s="903"/>
      <c r="AD117" s="903"/>
      <c r="AE117" s="904"/>
      <c r="AF117" s="905">
        <v>2445045</v>
      </c>
      <c r="AG117" s="903"/>
      <c r="AH117" s="903"/>
      <c r="AI117" s="903"/>
      <c r="AJ117" s="904"/>
      <c r="AK117" s="905">
        <v>2478129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24903477</v>
      </c>
      <c r="BR119" s="845"/>
      <c r="BS119" s="845"/>
      <c r="BT119" s="845"/>
      <c r="BU119" s="845"/>
      <c r="BV119" s="845">
        <v>24171992</v>
      </c>
      <c r="BW119" s="845"/>
      <c r="BX119" s="845"/>
      <c r="BY119" s="845"/>
      <c r="BZ119" s="845"/>
      <c r="CA119" s="845">
        <v>23079384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10"/>
      <c r="BB120" s="810"/>
      <c r="BC120" s="810"/>
      <c r="BD120" s="810"/>
      <c r="BE120" s="810"/>
      <c r="BF120" s="810"/>
      <c r="BG120" s="810"/>
      <c r="BH120" s="810"/>
      <c r="BI120" s="810"/>
      <c r="BJ120" s="810"/>
      <c r="BK120" s="810"/>
      <c r="BL120" s="810"/>
      <c r="BM120" s="810"/>
      <c r="BN120" s="810"/>
      <c r="BO120" s="810"/>
      <c r="BP120" s="811"/>
      <c r="BQ120" s="861">
        <v>4911073</v>
      </c>
      <c r="BR120" s="842"/>
      <c r="BS120" s="842"/>
      <c r="BT120" s="842"/>
      <c r="BU120" s="842"/>
      <c r="BV120" s="842">
        <v>4650645</v>
      </c>
      <c r="BW120" s="842"/>
      <c r="BX120" s="842"/>
      <c r="BY120" s="842"/>
      <c r="BZ120" s="842"/>
      <c r="CA120" s="842">
        <v>4680336</v>
      </c>
      <c r="CB120" s="842"/>
      <c r="CC120" s="842"/>
      <c r="CD120" s="842"/>
      <c r="CE120" s="842"/>
      <c r="CF120" s="866">
        <v>40.700000000000003</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3939616</v>
      </c>
      <c r="DH120" s="842"/>
      <c r="DI120" s="842"/>
      <c r="DJ120" s="842"/>
      <c r="DK120" s="842"/>
      <c r="DL120" s="842">
        <v>3956167</v>
      </c>
      <c r="DM120" s="842"/>
      <c r="DN120" s="842"/>
      <c r="DO120" s="842"/>
      <c r="DP120" s="842"/>
      <c r="DQ120" s="842">
        <v>3647400</v>
      </c>
      <c r="DR120" s="842"/>
      <c r="DS120" s="842"/>
      <c r="DT120" s="842"/>
      <c r="DU120" s="842"/>
      <c r="DV120" s="843">
        <v>31.7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447</v>
      </c>
      <c r="BA121" s="752"/>
      <c r="BB121" s="752"/>
      <c r="BC121" s="752"/>
      <c r="BD121" s="752"/>
      <c r="BE121" s="752"/>
      <c r="BF121" s="752"/>
      <c r="BG121" s="752"/>
      <c r="BH121" s="752"/>
      <c r="BI121" s="752"/>
      <c r="BJ121" s="752"/>
      <c r="BK121" s="752"/>
      <c r="BL121" s="752"/>
      <c r="BM121" s="752"/>
      <c r="BN121" s="752"/>
      <c r="BO121" s="752"/>
      <c r="BP121" s="753"/>
      <c r="BQ121" s="789">
        <v>1849606</v>
      </c>
      <c r="BR121" s="790"/>
      <c r="BS121" s="790"/>
      <c r="BT121" s="790"/>
      <c r="BU121" s="790"/>
      <c r="BV121" s="790">
        <v>1749158</v>
      </c>
      <c r="BW121" s="790"/>
      <c r="BX121" s="790"/>
      <c r="BY121" s="790"/>
      <c r="BZ121" s="790"/>
      <c r="CA121" s="790">
        <v>1621525</v>
      </c>
      <c r="CB121" s="790"/>
      <c r="CC121" s="790"/>
      <c r="CD121" s="790"/>
      <c r="CE121" s="790"/>
      <c r="CF121" s="875">
        <v>14.1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789">
        <v>109572</v>
      </c>
      <c r="DH121" s="790"/>
      <c r="DI121" s="790"/>
      <c r="DJ121" s="790"/>
      <c r="DK121" s="790"/>
      <c r="DL121" s="790">
        <v>114078</v>
      </c>
      <c r="DM121" s="790"/>
      <c r="DN121" s="790"/>
      <c r="DO121" s="790"/>
      <c r="DP121" s="790"/>
      <c r="DQ121" s="790">
        <v>99744</v>
      </c>
      <c r="DR121" s="790"/>
      <c r="DS121" s="790"/>
      <c r="DT121" s="790"/>
      <c r="DU121" s="790"/>
      <c r="DV121" s="796">
        <v>0.9</v>
      </c>
      <c r="DW121" s="796"/>
      <c r="DX121" s="796"/>
      <c r="DY121" s="796"/>
      <c r="DZ121" s="797"/>
    </row>
    <row r="122" spans="1:130" s="218" customFormat="1" ht="26.25" customHeight="1" x14ac:dyDescent="0.15">
      <c r="A122" s="820"/>
      <c r="B122" s="821"/>
      <c r="C122" s="817"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12701824</v>
      </c>
      <c r="BR122" s="845"/>
      <c r="BS122" s="845"/>
      <c r="BT122" s="845"/>
      <c r="BU122" s="845"/>
      <c r="BV122" s="845">
        <v>12652128</v>
      </c>
      <c r="BW122" s="845"/>
      <c r="BX122" s="845"/>
      <c r="BY122" s="845"/>
      <c r="BZ122" s="845"/>
      <c r="CA122" s="845">
        <v>11982167</v>
      </c>
      <c r="CB122" s="845"/>
      <c r="CC122" s="845"/>
      <c r="CD122" s="845"/>
      <c r="CE122" s="845"/>
      <c r="CF122" s="846">
        <v>104.2</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18" customFormat="1" ht="26.25" customHeight="1" x14ac:dyDescent="0.15">
      <c r="A123" s="820"/>
      <c r="B123" s="821"/>
      <c r="C123" s="817"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19462503</v>
      </c>
      <c r="BR123" s="833"/>
      <c r="BS123" s="833"/>
      <c r="BT123" s="833"/>
      <c r="BU123" s="833"/>
      <c r="BV123" s="833">
        <v>19051931</v>
      </c>
      <c r="BW123" s="833"/>
      <c r="BX123" s="833"/>
      <c r="BY123" s="833"/>
      <c r="BZ123" s="833"/>
      <c r="CA123" s="833">
        <v>18284028</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7"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51.4</v>
      </c>
      <c r="BR124" s="831"/>
      <c r="BS124" s="831"/>
      <c r="BT124" s="831"/>
      <c r="BU124" s="831"/>
      <c r="BV124" s="831">
        <v>46.7</v>
      </c>
      <c r="BW124" s="831"/>
      <c r="BX124" s="831"/>
      <c r="BY124" s="831"/>
      <c r="BZ124" s="831"/>
      <c r="CA124" s="831">
        <v>41.7</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454</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4"/>
      <c r="AZ127" s="814"/>
      <c r="BA127" s="814"/>
      <c r="BB127" s="814"/>
      <c r="BC127" s="814"/>
      <c r="BD127" s="814"/>
      <c r="BE127" s="815"/>
      <c r="BF127" s="813" t="s">
        <v>457</v>
      </c>
      <c r="BG127" s="814"/>
      <c r="BH127" s="814"/>
      <c r="BI127" s="814"/>
      <c r="BJ127" s="814"/>
      <c r="BK127" s="814"/>
      <c r="BL127" s="815"/>
      <c r="BM127" s="813" t="s">
        <v>458</v>
      </c>
      <c r="BN127" s="814"/>
      <c r="BO127" s="814"/>
      <c r="BP127" s="814"/>
      <c r="BQ127" s="814"/>
      <c r="BR127" s="814"/>
      <c r="BS127" s="815"/>
      <c r="BT127" s="813" t="s">
        <v>459</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460</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461</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462</v>
      </c>
      <c r="X128" s="800"/>
      <c r="Y128" s="800"/>
      <c r="Z128" s="801"/>
      <c r="AA128" s="802">
        <v>220386</v>
      </c>
      <c r="AB128" s="803"/>
      <c r="AC128" s="803"/>
      <c r="AD128" s="803"/>
      <c r="AE128" s="804"/>
      <c r="AF128" s="805">
        <v>148865</v>
      </c>
      <c r="AG128" s="803"/>
      <c r="AH128" s="803"/>
      <c r="AI128" s="803"/>
      <c r="AJ128" s="804"/>
      <c r="AK128" s="805">
        <v>236399</v>
      </c>
      <c r="AL128" s="803"/>
      <c r="AM128" s="803"/>
      <c r="AN128" s="803"/>
      <c r="AO128" s="804"/>
      <c r="AP128" s="806"/>
      <c r="AQ128" s="807"/>
      <c r="AR128" s="807"/>
      <c r="AS128" s="807"/>
      <c r="AT128" s="808"/>
      <c r="AU128" s="220"/>
      <c r="AV128" s="220"/>
      <c r="AW128" s="220"/>
      <c r="AX128" s="809" t="s">
        <v>463</v>
      </c>
      <c r="AY128" s="810"/>
      <c r="AZ128" s="810"/>
      <c r="BA128" s="810"/>
      <c r="BB128" s="810"/>
      <c r="BC128" s="810"/>
      <c r="BD128" s="810"/>
      <c r="BE128" s="811"/>
      <c r="BF128" s="786" t="s">
        <v>122</v>
      </c>
      <c r="BG128" s="787"/>
      <c r="BH128" s="787"/>
      <c r="BI128" s="787"/>
      <c r="BJ128" s="787"/>
      <c r="BK128" s="787"/>
      <c r="BL128" s="812"/>
      <c r="BM128" s="786">
        <v>12.99</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464</v>
      </c>
      <c r="CQ128" s="730"/>
      <c r="CR128" s="730"/>
      <c r="CS128" s="730"/>
      <c r="CT128" s="730"/>
      <c r="CU128" s="730"/>
      <c r="CV128" s="730"/>
      <c r="CW128" s="730"/>
      <c r="CX128" s="730"/>
      <c r="CY128" s="730"/>
      <c r="CZ128" s="730"/>
      <c r="DA128" s="730"/>
      <c r="DB128" s="730"/>
      <c r="DC128" s="730"/>
      <c r="DD128" s="730"/>
      <c r="DE128" s="730"/>
      <c r="DF128" s="731"/>
      <c r="DG128" s="792">
        <v>79723</v>
      </c>
      <c r="DH128" s="793"/>
      <c r="DI128" s="793"/>
      <c r="DJ128" s="793"/>
      <c r="DK128" s="793"/>
      <c r="DL128" s="793">
        <v>109298</v>
      </c>
      <c r="DM128" s="793"/>
      <c r="DN128" s="793"/>
      <c r="DO128" s="793"/>
      <c r="DP128" s="793"/>
      <c r="DQ128" s="793">
        <v>59004</v>
      </c>
      <c r="DR128" s="793"/>
      <c r="DS128" s="793"/>
      <c r="DT128" s="793"/>
      <c r="DU128" s="793"/>
      <c r="DV128" s="794">
        <v>0.5</v>
      </c>
      <c r="DW128" s="794"/>
      <c r="DX128" s="794"/>
      <c r="DY128" s="794"/>
      <c r="DZ128" s="795"/>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11735254</v>
      </c>
      <c r="AB129" s="780"/>
      <c r="AC129" s="780"/>
      <c r="AD129" s="780"/>
      <c r="AE129" s="781"/>
      <c r="AF129" s="782">
        <v>12084936</v>
      </c>
      <c r="AG129" s="780"/>
      <c r="AH129" s="780"/>
      <c r="AI129" s="780"/>
      <c r="AJ129" s="781"/>
      <c r="AK129" s="782">
        <v>12574522</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17.989999999999998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1168226</v>
      </c>
      <c r="AB130" s="780"/>
      <c r="AC130" s="780"/>
      <c r="AD130" s="780"/>
      <c r="AE130" s="781"/>
      <c r="AF130" s="782">
        <v>1126221</v>
      </c>
      <c r="AG130" s="780"/>
      <c r="AH130" s="780"/>
      <c r="AI130" s="780"/>
      <c r="AJ130" s="781"/>
      <c r="AK130" s="782">
        <v>1078884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10567028</v>
      </c>
      <c r="AB131" s="764"/>
      <c r="AC131" s="764"/>
      <c r="AD131" s="764"/>
      <c r="AE131" s="765"/>
      <c r="AF131" s="766">
        <v>10958715</v>
      </c>
      <c r="AG131" s="764"/>
      <c r="AH131" s="764"/>
      <c r="AI131" s="764"/>
      <c r="AJ131" s="765"/>
      <c r="AK131" s="766">
        <v>11495638</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41.7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10.55530467</v>
      </c>
      <c r="AB132" s="745"/>
      <c r="AC132" s="745"/>
      <c r="AD132" s="745"/>
      <c r="AE132" s="746"/>
      <c r="AF132" s="747">
        <v>10.676060100000001</v>
      </c>
      <c r="AG132" s="745"/>
      <c r="AH132" s="745"/>
      <c r="AI132" s="745"/>
      <c r="AJ132" s="746"/>
      <c r="AK132" s="747">
        <v>10.115541220000001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9.4</v>
      </c>
      <c r="AB133" s="724"/>
      <c r="AC133" s="724"/>
      <c r="AD133" s="724"/>
      <c r="AE133" s="725"/>
      <c r="AF133" s="723">
        <v>10</v>
      </c>
      <c r="AG133" s="724"/>
      <c r="AH133" s="724"/>
      <c r="AI133" s="724"/>
      <c r="AJ133" s="725"/>
      <c r="AK133" s="723">
        <v>10.4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6i7gs8jZM2YaepAsdpSzPhXnMifTlr/maf/JNxt0CvCAtVEKx1Ae4tqTZDxLnvmRG4FR5tUry3xSbPmTq8jiQ==" saltValue="LEj3mpyaQoEUNGaRTVmh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V25" zoomScaleNormal="85" zoomScaleSheetLayoutView="100" workbookViewId="0">
      <selection activeCell="BD76" sqref="BD7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qD/q9NW6blAH9tqrKnzYzvUU1MU1QYAUlGSz7mbHxDRYcavUlIIeilv9kzGEnII3gKf4gw1dFr8Qv1tLjBSew==" saltValue="mCjW3MvozDgk/8PC2YmK2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4"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qB9kvjAqTN5LCKelxc46kS3wHgjDmFlEs05kuvwoIQ4BgoeeCkXqpCTkH8bWcEtxQMrK3Ug6ika/QH81XH39Q==" saltValue="Td6H3QQhy5PjbNHnmEgrt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8"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3665767</v>
      </c>
      <c r="AP9" s="269">
        <v>68269</v>
      </c>
      <c r="AQ9" s="270">
        <v>80646</v>
      </c>
      <c r="AR9" s="271">
        <v>-15.3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283</v>
      </c>
      <c r="AP10" s="272">
        <v>5</v>
      </c>
      <c r="AQ10" s="273">
        <v>6637</v>
      </c>
      <c r="AR10" s="274">
        <v>-99.9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35208</v>
      </c>
      <c r="AP11" s="272">
        <v>656</v>
      </c>
      <c r="AQ11" s="273">
        <v>1119</v>
      </c>
      <c r="AR11" s="274">
        <v>-41.4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v>7098</v>
      </c>
      <c r="AP12" s="272">
        <v>132</v>
      </c>
      <c r="AQ12" s="273">
        <v>8</v>
      </c>
      <c r="AR12" s="274">
        <v>1550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134511</v>
      </c>
      <c r="AP13" s="272">
        <v>2505</v>
      </c>
      <c r="AQ13" s="273">
        <v>2502</v>
      </c>
      <c r="AR13" s="274">
        <v>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51412</v>
      </c>
      <c r="AP14" s="272">
        <v>957</v>
      </c>
      <c r="AQ14" s="273">
        <v>1863</v>
      </c>
      <c r="AR14" s="274">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-247080</v>
      </c>
      <c r="AP15" s="272">
        <v>-4601</v>
      </c>
      <c r="AQ15" s="273">
        <v>-4800</v>
      </c>
      <c r="AR15" s="274">
        <v>-4.0999999999999996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3647199</v>
      </c>
      <c r="AP16" s="272">
        <v>67923</v>
      </c>
      <c r="AQ16" s="273">
        <v>87975</v>
      </c>
      <c r="AR16" s="274">
        <v>-22.8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7.06</v>
      </c>
      <c r="AP21" s="286">
        <v>7.71</v>
      </c>
      <c r="AQ21" s="287">
        <v>-0.65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97.1</v>
      </c>
      <c r="AP22" s="291">
        <v>98.3</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2019191</v>
      </c>
      <c r="AP32" s="300">
        <v>37604</v>
      </c>
      <c r="AQ32" s="301">
        <v>41451</v>
      </c>
      <c r="AR32" s="302">
        <v>-9.3000000000000007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501</v>
      </c>
      <c r="AP33" s="300" t="s">
        <v>501</v>
      </c>
      <c r="AQ33" s="301" t="s">
        <v>501</v>
      </c>
      <c r="AR33" s="302" t="s">
        <v>501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501</v>
      </c>
      <c r="AP34" s="300" t="s">
        <v>501</v>
      </c>
      <c r="AQ34" s="301">
        <v>35</v>
      </c>
      <c r="AR34" s="302" t="s">
        <v>501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458938</v>
      </c>
      <c r="AP35" s="300">
        <v>8547</v>
      </c>
      <c r="AQ35" s="301">
        <v>11775</v>
      </c>
      <c r="AR35" s="302">
        <v>-27.4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501</v>
      </c>
      <c r="AP36" s="300" t="s">
        <v>501</v>
      </c>
      <c r="AQ36" s="301">
        <v>2188</v>
      </c>
      <c r="AR36" s="302" t="s">
        <v>501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501</v>
      </c>
      <c r="AP37" s="300" t="s">
        <v>501</v>
      </c>
      <c r="AQ37" s="301">
        <v>531</v>
      </c>
      <c r="AR37" s="302" t="s">
        <v>501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501</v>
      </c>
      <c r="AP38" s="303" t="s">
        <v>501</v>
      </c>
      <c r="AQ38" s="304">
        <v>1</v>
      </c>
      <c r="AR38" s="292" t="s">
        <v>501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-236399</v>
      </c>
      <c r="AP39" s="300">
        <v>-4403</v>
      </c>
      <c r="AQ39" s="301">
        <v>-5414</v>
      </c>
      <c r="AR39" s="302">
        <v>-18.7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-1078884</v>
      </c>
      <c r="AP40" s="300">
        <v>-20092</v>
      </c>
      <c r="AQ40" s="301">
        <v>-35360</v>
      </c>
      <c r="AR40" s="302">
        <v>-43.2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1162846</v>
      </c>
      <c r="AP41" s="300">
        <v>21656</v>
      </c>
      <c r="AQ41" s="301">
        <v>15207</v>
      </c>
      <c r="AR41" s="302">
        <v>42.4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1999469</v>
      </c>
      <c r="AN51" s="322">
        <v>36820</v>
      </c>
      <c r="AO51" s="323">
        <v>14.1</v>
      </c>
      <c r="AP51" s="324">
        <v>63812</v>
      </c>
      <c r="AQ51" s="325">
        <v>2.2999999999999998</v>
      </c>
      <c r="AR51" s="326">
        <v>11.8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1580424</v>
      </c>
      <c r="AN52" s="330">
        <v>29103</v>
      </c>
      <c r="AO52" s="331">
        <v>20.3</v>
      </c>
      <c r="AP52" s="332">
        <v>33848</v>
      </c>
      <c r="AQ52" s="333">
        <v>-4.2</v>
      </c>
      <c r="AR52" s="334">
        <v>24.5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1662752</v>
      </c>
      <c r="AN53" s="322">
        <v>30763</v>
      </c>
      <c r="AO53" s="323">
        <v>-16.5</v>
      </c>
      <c r="AP53" s="324">
        <v>54225</v>
      </c>
      <c r="AQ53" s="325">
        <v>-15</v>
      </c>
      <c r="AR53" s="326">
        <v>-1.5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1174138</v>
      </c>
      <c r="AN54" s="330">
        <v>21723</v>
      </c>
      <c r="AO54" s="331">
        <v>-25.4</v>
      </c>
      <c r="AP54" s="332">
        <v>27337</v>
      </c>
      <c r="AQ54" s="333">
        <v>-19.2</v>
      </c>
      <c r="AR54" s="334">
        <v>-6.2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2310319</v>
      </c>
      <c r="AN55" s="322">
        <v>42823</v>
      </c>
      <c r="AO55" s="323">
        <v>39.200000000000003</v>
      </c>
      <c r="AP55" s="324">
        <v>54016</v>
      </c>
      <c r="AQ55" s="325">
        <v>-0.4</v>
      </c>
      <c r="AR55" s="326">
        <v>39.6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1468567</v>
      </c>
      <c r="AN56" s="330">
        <v>27220</v>
      </c>
      <c r="AO56" s="331">
        <v>25.3</v>
      </c>
      <c r="AP56" s="332">
        <v>28078</v>
      </c>
      <c r="AQ56" s="333">
        <v>2.7</v>
      </c>
      <c r="AR56" s="334">
        <v>22.6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2600638</v>
      </c>
      <c r="AN57" s="322">
        <v>48290</v>
      </c>
      <c r="AO57" s="323">
        <v>12.8</v>
      </c>
      <c r="AP57" s="324">
        <v>52786</v>
      </c>
      <c r="AQ57" s="325">
        <v>-2.2999999999999998</v>
      </c>
      <c r="AR57" s="326">
        <v>15.1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2026013</v>
      </c>
      <c r="AN58" s="330">
        <v>37620</v>
      </c>
      <c r="AO58" s="331">
        <v>38.200000000000003</v>
      </c>
      <c r="AP58" s="332">
        <v>28742</v>
      </c>
      <c r="AQ58" s="333">
        <v>2.4</v>
      </c>
      <c r="AR58" s="334">
        <v>35.799999999999997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2236239</v>
      </c>
      <c r="AN59" s="322">
        <v>41646</v>
      </c>
      <c r="AO59" s="323">
        <v>-13.8</v>
      </c>
      <c r="AP59" s="324">
        <v>58465</v>
      </c>
      <c r="AQ59" s="325">
        <v>10.8</v>
      </c>
      <c r="AR59" s="326">
        <v>-24.6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1723581</v>
      </c>
      <c r="AN60" s="330">
        <v>32099</v>
      </c>
      <c r="AO60" s="331">
        <v>-14.7</v>
      </c>
      <c r="AP60" s="332">
        <v>34452</v>
      </c>
      <c r="AQ60" s="333">
        <v>19.899999999999999</v>
      </c>
      <c r="AR60" s="334">
        <v>-34.6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2161883</v>
      </c>
      <c r="AN61" s="337">
        <v>40068</v>
      </c>
      <c r="AO61" s="338">
        <v>7.2</v>
      </c>
      <c r="AP61" s="339">
        <v>56661</v>
      </c>
      <c r="AQ61" s="340">
        <v>-0.9</v>
      </c>
      <c r="AR61" s="326">
        <v>8.1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1594545</v>
      </c>
      <c r="AN62" s="330">
        <v>29553</v>
      </c>
      <c r="AO62" s="331">
        <v>8.6999999999999993</v>
      </c>
      <c r="AP62" s="332">
        <v>30491</v>
      </c>
      <c r="AQ62" s="333">
        <v>0.3</v>
      </c>
      <c r="AR62" s="334">
        <v>8.4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r0+aeu0h/Yis9krQ2OIXyUpDEMFdXq+xKmF5iI6aIsGDFL010q/1UnBYUG+4PrTQIOjJKSIKG59AzsnXQucoQ==" saltValue="Bklwwafe8aYta/qEqxfk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85" zoomScaleNormal="85" zoomScaleSheetLayoutView="55" workbookViewId="0">
      <selection activeCell="AE90" sqref="AE9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XssBpajJGg/PdFq6wIPHWA4FH/ktPpsTFzrPXuRQTksCCD+GjiTaY/Vc5Q5mltsH4vVORztUlu/NZhVlssJp3Q==" saltValue="TC1dRtn2uRj42fYPCWYf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85" zoomScaleNormal="85" zoomScaleSheetLayoutView="55" workbookViewId="0">
      <selection activeCell="DA97" sqref="DA9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kHbhfy+dAIFKDrj7ap6a/7wgIN8vJEId7cfDhxe8oj7a383GfzWrjH/LPOTBrxMgpbU0ChwAq0Q6BYGO+dC/Sg==" saltValue="AcvZW1VWBFaj19qAQWrD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70" zoomScaleNormal="7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8.77</v>
      </c>
      <c r="G47" s="12">
        <v>15.42</v>
      </c>
      <c r="H47" s="12">
        <v>15.77</v>
      </c>
      <c r="I47" s="12">
        <v>12.51</v>
      </c>
      <c r="J47" s="13">
        <v>13.06</v>
      </c>
    </row>
    <row r="48" spans="2:10" ht="57.75" customHeight="1" x14ac:dyDescent="0.15">
      <c r="B48" s="14"/>
      <c r="C48" s="1141" t="s">
        <v>4</v>
      </c>
      <c r="D48" s="1141"/>
      <c r="E48" s="1142"/>
      <c r="F48" s="15">
        <v>11.65</v>
      </c>
      <c r="G48" s="16">
        <v>16.66</v>
      </c>
      <c r="H48" s="16">
        <v>14.16</v>
      </c>
      <c r="I48" s="16">
        <v>15.03</v>
      </c>
      <c r="J48" s="17">
        <v>17.03</v>
      </c>
    </row>
    <row r="49" spans="2:10" ht="57.75" customHeight="1" thickBot="1" x14ac:dyDescent="0.2">
      <c r="B49" s="18"/>
      <c r="C49" s="1143" t="s">
        <v>5</v>
      </c>
      <c r="D49" s="1143"/>
      <c r="E49" s="1144"/>
      <c r="F49" s="19">
        <v>1.41</v>
      </c>
      <c r="G49" s="20">
        <v>12.54</v>
      </c>
      <c r="H49" s="20" t="s">
        <v>530</v>
      </c>
      <c r="I49" s="20" t="s">
        <v>531</v>
      </c>
      <c r="J49" s="21">
        <v>3.8</v>
      </c>
    </row>
    <row r="50" spans="2:10" x14ac:dyDescent="0.15"/>
  </sheetData>
  <sheetProtection algorithmName="SHA-512" hashValue="EzF7qL1RlfCnefKhmIJiHA4xAtFO7Dcal8URdasia06y50Y3rHc6SFIZ3ZI1thiy38HaHd8pCnh988O4suqa1g==" saltValue="vaxsHX2WKu9FIVTBsM+E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cp:lastModifiedBy>
  <cp:lastPrinted>2026-03-09T09:42:30Z</cp:lastPrinted>
  <dcterms:created xsi:type="dcterms:W3CDTF">2026-02-23T05:26:17Z</dcterms:created>
  <dcterms:modified xsi:type="dcterms:W3CDTF">2026-03-11T01:28:52Z</dcterms:modified>
  <cp:category/>
</cp:coreProperties>
</file>