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0ksv001\10各課文書\105000_財政課\(050)決算\(050－020)決算状況\090　財政状況資料集\2026.03.03 【埼玉県市町村課】令和６年度財政状況資料集の作成及び提出について（依頼）\03 回答\"/>
    </mc:Choice>
  </mc:AlternateContent>
  <xr:revisionPtr revIDLastSave="0" documentId="13_ncr:1_{B8B5737C-449B-4671-B90D-34AB32410BD6}"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alcChain>
</file>

<file path=xl/sharedStrings.xml><?xml version="1.0" encoding="utf-8"?>
<sst xmlns="http://schemas.openxmlformats.org/spreadsheetml/2006/main" count="1085" uniqueCount="571">
  <si>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</si>
  <si>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</si>
  <si>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</si>
  <si>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</si>
  <si>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</si>
  <si>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</si>
  <si>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</si>
  <si>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</si>
  <si>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</si>
  <si>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</si>
  <si>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</si>
  <si>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</si>
  <si>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</si>
  <si>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</si>
  <si>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</si>
  <si>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</si>
  <si>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</si>
  <si>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</si>
  <si>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</si>
  <si>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</si>
  <si>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</si>
  <si>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</si>
  <si>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</si>
  <si>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</si>
  <si>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</si>
  <si>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</si>
  <si>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</si>
  <si>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</si>
  <si>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</si>
  <si>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</si>
  <si>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</si>
  <si>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</si>
  <si>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</si>
  <si>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</si>
  <si>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</si>
  <si>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</si>
  <si>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</si>
  <si>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</si>
  <si>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</si>
  <si>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</si>
  <si>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</si>
  <si>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</si>
  <si>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</si>
  <si>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</si>
  <si>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</si>
  <si>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</si>
  <si>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</si>
  <si>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</si>
  <si>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</si>
  <si>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</si>
  <si>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</si>
  <si>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</si>
  <si>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</si>
  <si>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</si>
  <si>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</si>
  <si>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</si>
  <si>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</si>
  <si>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</si>
  <si>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</si>
  <si>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</si>
  <si>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</si>
  <si>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</si>
  <si>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</si>
  <si>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</si>
  <si>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</si>
  <si>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</si>
  <si>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</si>
  <si>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</si>
  <si>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</si>
  <si>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</si>
  <si>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</si>
  <si>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</si>
  <si>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</si>
  <si>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</si>
  <si>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</si>
  <si>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</si>
  <si>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</si>
  <si>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</si>
  <si>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</si>
  <si>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</si>
  <si>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</si>
  <si>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</si>
  <si>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</si>
  <si>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</si>
  <si>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</si>
  <si>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</si>
  <si>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</si>
  <si>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</si>
  <si>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</si>
  <si>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</si>
  <si>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</si>
  <si>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</si>
  <si>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</si>
  <si>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</si>
  <si>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加須市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</si>
  <si>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</si>
  <si>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</si>
  <si>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</si>
  <si>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</si>
  <si>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</si>
  <si>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</si>
  <si>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</si>
  <si>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</si>
  <si>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</si>
  <si>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</si>
  <si>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</si>
  <si>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</si>
  <si>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</si>
  <si>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</si>
  <si>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</si>
  <si>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</si>
  <si>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</si>
  <si>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</si>
  <si>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</si>
  <si>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</si>
  <si>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</si>
  <si>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</si>
  <si>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</si>
  <si>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</si>
  <si>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</si>
  <si>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</si>
  <si>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</si>
  <si>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</si>
  <si>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</si>
  <si>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</si>
  <si>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</si>
  <si>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</si>
  <si>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</si>
  <si>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</si>
  <si>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</si>
  <si>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</si>
  <si>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</si>
  <si>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</si>
  <si>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</si>
  <si>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</si>
  <si>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</si>
  <si>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</si>
  <si>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</si>
  <si>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</si>
  <si>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</si>
  <si>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</si>
  <si>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</si>
  <si>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</si>
  <si>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</si>
  <si>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</si>
  <si>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</si>
  <si>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</si>
  <si>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</si>
  <si>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</si>
  <si>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</si>
  <si>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</si>
  <si>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</si>
  <si>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</si>
  <si>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</si>
  <si>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</si>
  <si>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</si>
  <si>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</si>
  <si>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</si>
  <si>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</si>
  <si>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</si>
  <si>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</si>
  <si>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</si>
  <si>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</si>
  <si>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</si>
  <si>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</si>
  <si>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</si>
  <si>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</si>
  <si>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</si>
  <si>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</si>
  <si>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</si>
  <si>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</si>
  <si>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</si>
  <si>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</si>
  <si>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</si>
  <si>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</si>
  <si>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</si>
  <si>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</si>
  <si>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</si>
  <si>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</si>
  <si>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</si>
  <si>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</si>
  <si>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</si>
  <si>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</si>
  <si>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</si>
  <si>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</si>
  <si>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</si>
  <si>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</si>
  <si>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</si>
  <si>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</si>
  <si>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</si>
  <si>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</si>
  <si>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</si>
  <si>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</si>
  <si>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</si>
  <si>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</si>
  <si>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</si>
  <si>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</si>
  <si>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</si>
  <si>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</si>
  <si>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</si>
  <si>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</si>
  <si>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</si>
  <si>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</si>
  <si>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埼玉県加須市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</si>
  <si>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</si>
  <si>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</si>
  <si>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</si>
  <si>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</si>
  <si>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</si>
  <si>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</si>
  <si>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</si>
  <si>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</si>
  <si>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</si>
  <si>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</si>
  <si>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</si>
  <si>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</si>
  <si>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</si>
  <si>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</si>
  <si>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</si>
  <si>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</si>
  <si>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</si>
  <si>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</si>
  <si>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</si>
  <si>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</si>
  <si>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</si>
  <si>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</si>
  <si>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</si>
  <si>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</si>
  <si>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</si>
  <si>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</si>
  <si>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</si>
  <si>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</si>
  <si>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</si>
  <si>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</si>
  <si>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</si>
  <si>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</si>
  <si>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</si>
  <si>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</si>
  <si>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</si>
  <si>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</si>
  <si>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</si>
  <si>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</si>
  <si>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</si>
  <si>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</si>
  <si>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</si>
  <si>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</si>
  <si>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</si>
  <si>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</si>
  <si>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</si>
  <si>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</si>
  <si>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</si>
  <si>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</si>
  <si>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</si>
  <si>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</si>
  <si>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</si>
  <si>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</si>
  <si>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</si>
  <si>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</si>
  <si>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</si>
  <si>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</si>
  <si>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</si>
  <si>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</si>
  <si>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</si>
  <si>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</si>
  <si>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</si>
  <si>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</si>
  <si>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</si>
  <si>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</si>
  <si>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</si>
  <si>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</si>
  <si>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</si>
  <si>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</si>
  <si>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</si>
  <si>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</si>
  <si>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</si>
  <si>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</si>
  <si>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</si>
  <si>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</si>
  <si>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</si>
  <si>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</si>
  <si>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</si>
  <si>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</si>
  <si>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</si>
  <si>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</si>
  <si>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</si>
  <si>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</si>
  <si>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</si>
  <si>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</si>
  <si>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</si>
  <si>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</si>
  <si>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</si>
  <si>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</si>
  <si>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</si>
  <si>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</si>
  <si>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</si>
  <si>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</si>
  <si>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</si>
  <si>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</si>
  <si>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</si>
  <si>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</si>
  <si>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</si>
  <si>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</si>
  <si>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</si>
  <si>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</si>
  <si>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</si>
  <si>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</si>
  <si>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</si>
  <si>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</si>
  <si>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</si>
  <si>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</si>
  <si>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</si>
  <si>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</si>
  <si>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</si>
  <si>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</si>
  <si>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</si>
  <si>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</si>
  <si>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</si>
  <si>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</si>
  <si>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</si>
  <si>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</si>
  <si>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</si>
  <si>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</si>
  <si>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</si>
  <si>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</si>
  <si>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</si>
  <si>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</si>
  <si>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</si>
  <si>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</si>
  <si>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</si>
  <si>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</si>
  <si>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</si>
  <si>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</si>
  <si>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</si>
  <si>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</si>
  <si>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</si>
  <si>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</si>
  <si>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</si>
  <si>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</si>
  <si>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</si>
  <si>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</si>
  <si>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</si>
  <si>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</si>
  <si>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</si>
  <si>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</si>
  <si>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</si>
  <si>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</si>
  <si>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</si>
  <si>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</si>
  <si>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</si>
  <si>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</si>
  <si>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</si>
  <si>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</si>
  <si>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</si>
  <si>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</si>
  <si>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埼玉県加須市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</si>
  <si>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</si>
  <si>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</si>
  <si>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</si>
  <si>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</si>
  <si>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</si>
  <si>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</si>
  <si>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</si>
  <si>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</si>
  <si>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</si>
  <si>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</si>
  <si>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</si>
  <si>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</si>
  <si>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</si>
  <si>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</si>
  <si>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</si>
  <si>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</si>
  <si>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</si>
  <si>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</si>
  <si>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</si>
  <si>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</si>
  <si>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加須都市計画事業野中土地区画整理事業特別会計</t>
    <phoneticPr fontId="5"/>
  </si>
  <si>
    <t>河野博士育英事業特別会計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</si>
  <si>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</si>
  <si>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</si>
  <si>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</si>
  <si>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</si>
  <si>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</si>
  <si>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</si>
  <si>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</si>
  <si>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</si>
  <si>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</si>
  <si>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</si>
  <si>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</si>
  <si>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</si>
  <si>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</si>
  <si>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</si>
  <si>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国民健康保険直営診療所特別会計</t>
    <phoneticPr fontId="5"/>
  </si>
  <si>
    <t>後期高齢者医療特別会計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</si>
  <si>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</si>
  <si>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</si>
  <si>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</si>
  <si>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</si>
  <si>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</si>
  <si>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</si>
  <si>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</si>
  <si>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</si>
  <si>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</si>
  <si>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</si>
  <si>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</si>
  <si>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</si>
  <si>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</si>
  <si>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</si>
  <si>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</si>
  <si>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</si>
  <si>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</si>
  <si>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</si>
  <si>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</si>
  <si>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</si>
  <si>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</si>
  <si>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</si>
  <si>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</si>
  <si>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</si>
  <si>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</si>
  <si>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</si>
  <si>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</si>
  <si>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</si>
  <si>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</si>
  <si>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</si>
  <si>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</si>
  <si>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</si>
  <si>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</si>
  <si>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</si>
  <si>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</si>
  <si>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</si>
  <si>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</si>
  <si>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</si>
  <si>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</si>
  <si>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</si>
  <si>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</si>
  <si>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</si>
  <si>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</si>
  <si>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</si>
  <si>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</si>
  <si>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</si>
  <si>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</si>
  <si>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</si>
  <si>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</si>
  <si>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</si>
  <si>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</si>
  <si>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</si>
  <si>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</si>
  <si>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</si>
  <si>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</si>
  <si>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</si>
  <si>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</si>
  <si>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</si>
  <si>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</si>
  <si>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</si>
  <si>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</si>
  <si>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</si>
  <si>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</si>
  <si>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</si>
  <si>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</si>
  <si>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</si>
  <si>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</si>
  <si>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</si>
  <si>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</si>
  <si>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</si>
  <si>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</si>
  <si>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</si>
  <si>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</si>
  <si>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</si>
  <si>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</si>
  <si>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</si>
  <si>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</si>
  <si>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</si>
  <si>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</si>
  <si>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</si>
  <si>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</si>
  <si>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</si>
  <si>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</si>
  <si>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</si>
  <si>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</si>
  <si>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</si>
  <si>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</si>
  <si>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</si>
  <si>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</si>
  <si>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</si>
  <si>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</si>
  <si>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</si>
  <si>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</si>
  <si>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</si>
  <si>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</si>
  <si>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</si>
  <si>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</si>
  <si>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</si>
  <si>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</si>
  <si>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</si>
  <si>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</si>
  <si>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</si>
  <si>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</si>
  <si>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</si>
  <si>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</si>
  <si>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</si>
  <si>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</si>
  <si>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</si>
  <si>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</si>
  <si>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</si>
  <si>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</si>
  <si>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</si>
  <si>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</si>
  <si>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</si>
  <si>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</si>
  <si>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</si>
  <si>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</si>
  <si>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</si>
  <si>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</si>
  <si>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</si>
  <si>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</si>
  <si>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</si>
  <si>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</si>
  <si>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</si>
  <si>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</si>
  <si>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</si>
  <si>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</si>
  <si>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</si>
  <si>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</si>
  <si>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</si>
  <si>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</si>
  <si>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</si>
  <si>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</si>
  <si>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</si>
  <si>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</si>
  <si>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</si>
  <si>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</si>
  <si>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</si>
  <si>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</si>
  <si>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1.56</t>
  </si>
  <si>
    <t>水道事業会計</t>
  </si>
  <si>
    <t>一般会計</t>
  </si>
  <si>
    <t>介護保険事業特別会計</t>
  </si>
  <si>
    <t>下水道事業会計</t>
  </si>
  <si>
    <t>国民健康保険事業特別会計</t>
  </si>
  <si>
    <t>加須都市計画事業野中土地区画整理事業特別会計</t>
  </si>
  <si>
    <t>▲ 0.26</t>
  </si>
  <si>
    <t>▲ 0.13</t>
  </si>
  <si>
    <t>国民健康保険直営診療所特別会計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</si>
  <si>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</si>
  <si>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</si>
  <si>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</si>
  <si>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</si>
  <si>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</si>
  <si>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</si>
  <si>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</si>
  <si>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</si>
  <si>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</si>
  <si>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加須市・羽生市水防事務組合</t>
    <rPh sb="0" eb="3">
      <t>カゾシ</t>
    </rPh>
    <rPh sb="4" eb="6">
      <t>ハニュウ</t>
    </rPh>
    <rPh sb="6" eb="7">
      <t>シ</t>
    </rPh>
    <rPh sb="7" eb="9">
      <t>スイボウ</t>
    </rPh>
    <rPh sb="9" eb="11">
      <t>ジム</t>
    </rPh>
    <rPh sb="11" eb="13">
      <t>クミアイ</t>
    </rPh>
    <phoneticPr fontId="2"/>
  </si>
  <si>
    <t>広域利根斎場組合</t>
    <rPh sb="0" eb="2">
      <t>コウイキ</t>
    </rPh>
    <rPh sb="2" eb="4">
      <t>トネ</t>
    </rPh>
    <rPh sb="4" eb="6">
      <t>サイジョウ</t>
    </rPh>
    <rPh sb="6" eb="8">
      <t>クミアイ</t>
    </rPh>
    <phoneticPr fontId="2"/>
  </si>
  <si>
    <t>埼玉東部消防組合</t>
    <rPh sb="0" eb="2">
      <t>サイタマ</t>
    </rPh>
    <rPh sb="2" eb="4">
      <t>トウブ</t>
    </rPh>
    <rPh sb="4" eb="6">
      <t>ショウボウ</t>
    </rPh>
    <rPh sb="6" eb="8">
      <t>クミアイ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</si>
  <si>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</si>
  <si>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</si>
  <si>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</si>
  <si>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埼玉県都市ボートレース企業団</t>
    <rPh sb="0" eb="3">
      <t>サイタマケン</t>
    </rPh>
    <rPh sb="3" eb="5">
      <t>トシ</t>
    </rPh>
    <rPh sb="11" eb="13">
      <t>キギョウ</t>
    </rPh>
    <rPh sb="13" eb="14">
      <t>ダン</t>
    </rPh>
    <phoneticPr fontId="2"/>
  </si>
  <si>
    <t>一般会計</t>
    <rPh sb="0" eb="2">
      <t>イッパン</t>
    </rPh>
    <rPh sb="2" eb="4">
      <t>カイケイ</t>
    </rPh>
    <phoneticPr fontId="2"/>
  </si>
  <si>
    <t>特別会計</t>
    <rPh sb="0" eb="2">
      <t>トクベツ</t>
    </rPh>
    <rPh sb="2" eb="4">
      <t>カイケイ</t>
    </rPh>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</si>
  <si>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</si>
  <si>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</si>
  <si>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米米倶楽部</t>
    <rPh sb="0" eb="1">
      <t>コメ</t>
    </rPh>
    <rPh sb="1" eb="2">
      <t>コメ</t>
    </rPh>
    <rPh sb="2" eb="5">
      <t>クラブ</t>
    </rPh>
    <phoneticPr fontId="2"/>
  </si>
  <si>
    <t>かぞ農業公社</t>
    <rPh sb="2" eb="6">
      <t>ノウギョウコウシャ</t>
    </rPh>
    <phoneticPr fontId="2"/>
  </si>
  <si>
    <t>渡良瀬遊水地アクリメーション振興財団</t>
    <rPh sb="0" eb="3">
      <t>ワタラセ</t>
    </rPh>
    <rPh sb="3" eb="6">
      <t>ユウスイチ</t>
    </rPh>
    <rPh sb="14" eb="16">
      <t>シンコウ</t>
    </rPh>
    <rPh sb="16" eb="18">
      <t>ザイダン</t>
    </rPh>
    <phoneticPr fontId="2"/>
  </si>
  <si>
    <t>公共施設等再整備基金</t>
    <rPh sb="0" eb="2">
      <t>コウキョウ</t>
    </rPh>
    <rPh sb="2" eb="4">
      <t>シセツ</t>
    </rPh>
    <rPh sb="4" eb="5">
      <t>ナド</t>
    </rPh>
    <rPh sb="5" eb="8">
      <t>サイセイビ</t>
    </rPh>
    <rPh sb="8" eb="10">
      <t>キキン</t>
    </rPh>
    <phoneticPr fontId="5"/>
  </si>
  <si>
    <t>水と緑と文化のまちづくり基金</t>
    <rPh sb="0" eb="1">
      <t>ミズ</t>
    </rPh>
    <rPh sb="2" eb="3">
      <t>ミドリ</t>
    </rPh>
    <rPh sb="4" eb="6">
      <t>ブンカ</t>
    </rPh>
    <rPh sb="12" eb="14">
      <t>キキン</t>
    </rPh>
    <phoneticPr fontId="5"/>
  </si>
  <si>
    <t>地域福祉基金</t>
    <rPh sb="0" eb="2">
      <t>チイキ</t>
    </rPh>
    <rPh sb="2" eb="4">
      <t>フクシ</t>
    </rPh>
    <rPh sb="4" eb="6">
      <t>キキン</t>
    </rPh>
    <phoneticPr fontId="5"/>
  </si>
  <si>
    <t>河野博士育英基金</t>
    <rPh sb="0" eb="2">
      <t>コウノ</t>
    </rPh>
    <rPh sb="2" eb="4">
      <t>ハクシ</t>
    </rPh>
    <rPh sb="4" eb="6">
      <t>イクエイ</t>
    </rPh>
    <rPh sb="6" eb="8">
      <t>キキン</t>
    </rPh>
    <phoneticPr fontId="5"/>
  </si>
  <si>
    <t>交通遺児支援基金</t>
    <rPh sb="0" eb="2">
      <t>コウツウ</t>
    </rPh>
    <rPh sb="2" eb="4">
      <t>イジ</t>
    </rPh>
    <rPh sb="4" eb="6">
      <t>シエン</t>
    </rPh>
    <rPh sb="6" eb="8">
      <t>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</si>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</sst>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85E-47AB-8936-B16E945044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32573</c:v>
                </c:pt>
                <c:pt idx="1">
                  <c:v>47073</c:v>
                </c:pt>
                <c:pt idx="2">
                  <c:v>17927</c:v>
                </c:pt>
                <c:pt idx="3">
                  <c:v>14293</c:v>
                </c:pt>
                <c:pt idx="4">
                  <c:v>25469</c:v>
                </c:pt>
              </c:numCache>
            </c:numRef>
          </c:val>
          <c:smooth val="0"/>
          <c:extLst>
            <c:ext xmlns:c16="http://schemas.microsoft.com/office/drawing/2014/chart" uri="{C3380CC4-5D6E-409C-BE32-E72D297353CC}">
              <c16:uniqueId val="{00000001-085E-47AB-8936-B16E945044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18.43</c:v>
                </c:pt>
                <c:pt idx="1">
                  <c:v>19.29</c:v>
                </c:pt>
                <c:pt idx="2">
                  <c:v>19.57</c:v>
                </c:pt>
                <c:pt idx="3">
                  <c:v>8.65</c:v>
                </c:pt>
                <c:pt idx="4">
                  <c:v>9.91</c:v>
                </c:pt>
              </c:numCache>
            </c:numRef>
          </c:val>
          <c:extLst>
            <c:ext xmlns:c16="http://schemas.microsoft.com/office/drawing/2014/chart" uri="{C3380CC4-5D6E-409C-BE32-E72D297353CC}">
              <c16:uniqueId val="{00000000-8E5F-4008-9400-6B27DBAE42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10.89</c:v>
                </c:pt>
                <c:pt idx="1">
                  <c:v>10.39</c:v>
                </c:pt>
                <c:pt idx="2">
                  <c:v>10.54</c:v>
                </c:pt>
                <c:pt idx="3">
                  <c:v>19.32</c:v>
                </c:pt>
                <c:pt idx="4">
                  <c:v>18.52</c:v>
                </c:pt>
              </c:numCache>
            </c:numRef>
          </c:val>
          <c:extLst>
            <c:ext xmlns:c16="http://schemas.microsoft.com/office/drawing/2014/chart" uri="{C3380CC4-5D6E-409C-BE32-E72D297353CC}">
              <c16:uniqueId val="{00000001-8E5F-4008-9400-6B27DBAE42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2.84</c:v>
                </c:pt>
                <c:pt idx="1">
                  <c:v>2.38</c:v>
                </c:pt>
                <c:pt idx="2">
                  <c:v>0.01</c:v>
                </c:pt>
                <c:pt idx="3">
                  <c:v>-1.56</c:v>
                </c:pt>
                <c:pt idx="4">
                  <c:v>1.19</c:v>
                </c:pt>
              </c:numCache>
            </c:numRef>
          </c:val>
          <c:smooth val="0"/>
          <c:extLst>
            <c:ext xmlns:c16="http://schemas.microsoft.com/office/drawing/2014/chart" uri="{C3380CC4-5D6E-409C-BE32-E72D297353CC}">
              <c16:uniqueId val="{00000002-8E5F-4008-9400-6B27DBAE42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0.94</c:v>
                </c:pt>
                <c:pt idx="2">
                  <c:v>#N/A</c:v>
                </c:pt>
                <c:pt idx="3">
                  <c:v>0.22</c:v>
                </c:pt>
                <c:pt idx="4">
                  <c:v>#N/A</c:v>
                </c:pt>
                <c:pt idx="5">
                  <c:v>0.26</c:v>
                </c:pt>
                <c:pt idx="6">
                  <c:v>#N/A</c:v>
                </c:pt>
                <c:pt idx="7">
                  <c:v>0.28000000000000003</c:v>
                </c:pt>
                <c:pt idx="8">
                  <c:v>#N/A</c:v>
                </c:pt>
                <c:pt idx="9">
                  <c:v>0</c:v>
                </c:pt>
              </c:numCache>
            </c:numRef>
          </c:val>
          <c:extLst>
            <c:ext xmlns:c16="http://schemas.microsoft.com/office/drawing/2014/chart" uri="{C3380CC4-5D6E-409C-BE32-E72D297353CC}">
              <c16:uniqueId val="{00000000-27E1-4F4A-8233-6E6B690984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1-4F4A-8233-6E6B690984C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0.05</c:v>
                </c:pt>
                <c:pt idx="6">
                  <c:v>#N/A</c:v>
                </c:pt>
                <c:pt idx="7">
                  <c:v>0.03</c:v>
                </c:pt>
                <c:pt idx="8">
                  <c:v>#N/A</c:v>
                </c:pt>
                <c:pt idx="9">
                  <c:v>0.06</c:v>
                </c:pt>
              </c:numCache>
            </c:numRef>
          </c:val>
          <c:extLst>
            <c:ext xmlns:c16="http://schemas.microsoft.com/office/drawing/2014/chart" uri="{C3380CC4-5D6E-409C-BE32-E72D297353CC}">
              <c16:uniqueId val="{00000002-27E1-4F4A-8233-6E6B690984C6}"/>
            </c:ext>
          </c:extLst>
        </c:ser>
        <c:ser>
          <c:idx val="3"/>
          <c:order val="3"/>
          <c:tx>
            <c:strRef>
              <c:f>データシート!$A$30</c:f>
              <c:strCache>
                <c:ptCount val="1"/>
                <c:pt idx="0">
                  <c:v>国民健康保険直営診療所特別会計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0.11</c:v>
                </c:pt>
                <c:pt idx="4">
                  <c:v>#N/A</c:v>
                </c:pt>
                <c:pt idx="5">
                  <c:v>0.1</c:v>
                </c:pt>
                <c:pt idx="6">
                  <c:v>#N/A</c:v>
                </c:pt>
                <c:pt idx="7">
                  <c:v>0.08</c:v>
                </c:pt>
                <c:pt idx="8">
                  <c:v>#N/A</c:v>
                </c:pt>
                <c:pt idx="9">
                  <c:v>7.0000000000000007E-2</c:v>
                </c:pt>
              </c:numCache>
            </c:numRef>
          </c:val>
          <c:extLst>
            <c:ext xmlns:c16="http://schemas.microsoft.com/office/drawing/2014/chart" uri="{C3380CC4-5D6E-409C-BE32-E72D297353CC}">
              <c16:uniqueId val="{00000003-27E1-4F4A-8233-6E6B690984C6}"/>
            </c:ext>
          </c:extLst>
        </c:ser>
        <c:ser>
          <c:idx val="4"/>
          <c:order val="4"/>
          <c:tx>
            <c:strRef>
              <c:f>データシート!$A$31</c:f>
              <c:strCache>
                <c:ptCount val="1"/>
                <c:pt idx="0">
                  <c:v>加須都市計画事業野中土地区画整理事業特別会計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0.26</c:v>
                </c:pt>
                <c:pt idx="1">
                  <c:v>#N/A</c:v>
                </c:pt>
                <c:pt idx="2">
                  <c:v>0.13</c:v>
                </c:pt>
                <c:pt idx="3">
                  <c:v>#N/A</c:v>
                </c:pt>
                <c:pt idx="4">
                  <c:v>#N/A</c:v>
                </c:pt>
                <c:pt idx="5">
                  <c:v>0.12</c:v>
                </c:pt>
                <c:pt idx="6">
                  <c:v>#N/A</c:v>
                </c:pt>
                <c:pt idx="7">
                  <c:v>0.08</c:v>
                </c:pt>
                <c:pt idx="8">
                  <c:v>#N/A</c:v>
                </c:pt>
                <c:pt idx="9">
                  <c:v>0.17</c:v>
                </c:pt>
              </c:numCache>
            </c:numRef>
          </c:val>
          <c:extLst>
            <c:ext xmlns:c16="http://schemas.microsoft.com/office/drawing/2014/chart" uri="{C3380CC4-5D6E-409C-BE32-E72D297353CC}">
              <c16:uniqueId val="{00000004-27E1-4F4A-8233-6E6B690984C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0.35</c:v>
                </c:pt>
                <c:pt idx="4">
                  <c:v>#N/A</c:v>
                </c:pt>
                <c:pt idx="5">
                  <c:v>0.28999999999999998</c:v>
                </c:pt>
                <c:pt idx="6">
                  <c:v>#N/A</c:v>
                </c:pt>
                <c:pt idx="7">
                  <c:v>0.32</c:v>
                </c:pt>
                <c:pt idx="8">
                  <c:v>#N/A</c:v>
                </c:pt>
                <c:pt idx="9">
                  <c:v>0.81</c:v>
                </c:pt>
              </c:numCache>
            </c:numRef>
          </c:val>
          <c:extLst>
            <c:ext xmlns:c16="http://schemas.microsoft.com/office/drawing/2014/chart" uri="{C3380CC4-5D6E-409C-BE32-E72D297353CC}">
              <c16:uniqueId val="{00000005-27E1-4F4A-8233-6E6B690984C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2.35</c:v>
                </c:pt>
                <c:pt idx="2">
                  <c:v>#N/A</c:v>
                </c:pt>
                <c:pt idx="3">
                  <c:v>1.66</c:v>
                </c:pt>
                <c:pt idx="4">
                  <c:v>#N/A</c:v>
                </c:pt>
                <c:pt idx="5">
                  <c:v>1.22</c:v>
                </c:pt>
                <c:pt idx="6">
                  <c:v>#N/A</c:v>
                </c:pt>
                <c:pt idx="7">
                  <c:v>0.96</c:v>
                </c:pt>
                <c:pt idx="8">
                  <c:v>#N/A</c:v>
                </c:pt>
                <c:pt idx="9">
                  <c:v>1.63</c:v>
                </c:pt>
              </c:numCache>
            </c:numRef>
          </c:val>
          <c:extLst>
            <c:ext xmlns:c16="http://schemas.microsoft.com/office/drawing/2014/chart" uri="{C3380CC4-5D6E-409C-BE32-E72D297353CC}">
              <c16:uniqueId val="{00000006-27E1-4F4A-8233-6E6B690984C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1.29</c:v>
                </c:pt>
                <c:pt idx="2">
                  <c:v>#N/A</c:v>
                </c:pt>
                <c:pt idx="3">
                  <c:v>1.42</c:v>
                </c:pt>
                <c:pt idx="4">
                  <c:v>#N/A</c:v>
                </c:pt>
                <c:pt idx="5">
                  <c:v>2.65</c:v>
                </c:pt>
                <c:pt idx="6">
                  <c:v>#N/A</c:v>
                </c:pt>
                <c:pt idx="7">
                  <c:v>2.12</c:v>
                </c:pt>
                <c:pt idx="8">
                  <c:v>#N/A</c:v>
                </c:pt>
                <c:pt idx="9">
                  <c:v>2.2999999999999998</c:v>
                </c:pt>
              </c:numCache>
            </c:numRef>
          </c:val>
          <c:extLst>
            <c:ext xmlns:c16="http://schemas.microsoft.com/office/drawing/2014/chart" uri="{C3380CC4-5D6E-409C-BE32-E72D297353CC}">
              <c16:uniqueId val="{00000007-27E1-4F4A-8233-6E6B690984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18.61</c:v>
                </c:pt>
                <c:pt idx="2">
                  <c:v>#N/A</c:v>
                </c:pt>
                <c:pt idx="3">
                  <c:v>19.399999999999999</c:v>
                </c:pt>
                <c:pt idx="4">
                  <c:v>#N/A</c:v>
                </c:pt>
                <c:pt idx="5">
                  <c:v>19.559999999999999</c:v>
                </c:pt>
                <c:pt idx="6">
                  <c:v>#N/A</c:v>
                </c:pt>
                <c:pt idx="7">
                  <c:v>8.66</c:v>
                </c:pt>
                <c:pt idx="8">
                  <c:v>#N/A</c:v>
                </c:pt>
                <c:pt idx="9">
                  <c:v>9.7799999999999994</c:v>
                </c:pt>
              </c:numCache>
            </c:numRef>
          </c:val>
          <c:extLst>
            <c:ext xmlns:c16="http://schemas.microsoft.com/office/drawing/2014/chart" uri="{C3380CC4-5D6E-409C-BE32-E72D297353CC}">
              <c16:uniqueId val="{00000008-27E1-4F4A-8233-6E6B690984C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10.15</c:v>
                </c:pt>
                <c:pt idx="2">
                  <c:v>#N/A</c:v>
                </c:pt>
                <c:pt idx="3">
                  <c:v>10.210000000000001</c:v>
                </c:pt>
                <c:pt idx="4">
                  <c:v>#N/A</c:v>
                </c:pt>
                <c:pt idx="5">
                  <c:v>10.78</c:v>
                </c:pt>
                <c:pt idx="6">
                  <c:v>#N/A</c:v>
                </c:pt>
                <c:pt idx="7">
                  <c:v>11.27</c:v>
                </c:pt>
                <c:pt idx="8">
                  <c:v>#N/A</c:v>
                </c:pt>
                <c:pt idx="9">
                  <c:v>10.72</c:v>
                </c:pt>
              </c:numCache>
            </c:numRef>
          </c:val>
          <c:extLst>
            <c:ext xmlns:c16="http://schemas.microsoft.com/office/drawing/2014/chart" uri="{C3380CC4-5D6E-409C-BE32-E72D297353CC}">
              <c16:uniqueId val="{00000009-27E1-4F4A-8233-6E6B690984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3310</c:v>
                </c:pt>
                <c:pt idx="5">
                  <c:v>3318</c:v>
                </c:pt>
                <c:pt idx="8">
                  <c:v>3348</c:v>
                </c:pt>
                <c:pt idx="11">
                  <c:v>3259</c:v>
                </c:pt>
                <c:pt idx="14">
                  <c:v>3109</c:v>
                </c:pt>
              </c:numCache>
            </c:numRef>
          </c:val>
          <c:extLst>
            <c:ext xmlns:c16="http://schemas.microsoft.com/office/drawing/2014/chart" uri="{C3380CC4-5D6E-409C-BE32-E72D297353CC}">
              <c16:uniqueId val="{00000000-0A19-4AA1-B2D1-CCCB7505EE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19-4AA1-B2D1-CCCB7505EE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9</c:v>
                </c:pt>
                <c:pt idx="6">
                  <c:v>5</c:v>
                </c:pt>
                <c:pt idx="9">
                  <c:v>3</c:v>
                </c:pt>
                <c:pt idx="12">
                  <c:v>2</c:v>
                </c:pt>
              </c:numCache>
            </c:numRef>
          </c:val>
          <c:extLst>
            <c:ext xmlns:c16="http://schemas.microsoft.com/office/drawing/2014/chart" uri="{C3380CC4-5D6E-409C-BE32-E72D297353CC}">
              <c16:uniqueId val="{00000002-0A19-4AA1-B2D1-CCCB7505EE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49</c:v>
                </c:pt>
                <c:pt idx="6">
                  <c:v>48</c:v>
                </c:pt>
                <c:pt idx="9">
                  <c:v>54</c:v>
                </c:pt>
                <c:pt idx="12">
                  <c:v>46</c:v>
                </c:pt>
              </c:numCache>
            </c:numRef>
          </c:val>
          <c:extLst>
            <c:ext xmlns:c16="http://schemas.microsoft.com/office/drawing/2014/chart" uri="{C3380CC4-5D6E-409C-BE32-E72D297353CC}">
              <c16:uniqueId val="{00000003-0A19-4AA1-B2D1-CCCB7505EE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975</c:v>
                </c:pt>
                <c:pt idx="3">
                  <c:v>969</c:v>
                </c:pt>
                <c:pt idx="6">
                  <c:v>959</c:v>
                </c:pt>
                <c:pt idx="9">
                  <c:v>947</c:v>
                </c:pt>
                <c:pt idx="12">
                  <c:v>1070</c:v>
                </c:pt>
              </c:numCache>
            </c:numRef>
          </c:val>
          <c:extLst>
            <c:ext xmlns:c16="http://schemas.microsoft.com/office/drawing/2014/chart" uri="{C3380CC4-5D6E-409C-BE32-E72D297353CC}">
              <c16:uniqueId val="{00000004-0A19-4AA1-B2D1-CCCB7505EE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19-4AA1-B2D1-CCCB7505EE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19-4AA1-B2D1-CCCB7505EE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3210</c:v>
                </c:pt>
                <c:pt idx="3">
                  <c:v>3562</c:v>
                </c:pt>
                <c:pt idx="6">
                  <c:v>3667</c:v>
                </c:pt>
                <c:pt idx="9">
                  <c:v>3571</c:v>
                </c:pt>
                <c:pt idx="12">
                  <c:v>3344</c:v>
                </c:pt>
              </c:numCache>
            </c:numRef>
          </c:val>
          <c:extLst>
            <c:ext xmlns:c16="http://schemas.microsoft.com/office/drawing/2014/chart" uri="{C3380CC4-5D6E-409C-BE32-E72D297353CC}">
              <c16:uniqueId val="{00000007-0A19-4AA1-B2D1-CCCB7505EE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933</c:v>
                </c:pt>
                <c:pt idx="2">
                  <c:v>#N/A</c:v>
                </c:pt>
                <c:pt idx="3">
                  <c:v>#N/A</c:v>
                </c:pt>
                <c:pt idx="4">
                  <c:v>1271</c:v>
                </c:pt>
                <c:pt idx="5">
                  <c:v>#N/A</c:v>
                </c:pt>
                <c:pt idx="6">
                  <c:v>#N/A</c:v>
                </c:pt>
                <c:pt idx="7">
                  <c:v>1331</c:v>
                </c:pt>
                <c:pt idx="8">
                  <c:v>#N/A</c:v>
                </c:pt>
                <c:pt idx="9">
                  <c:v>#N/A</c:v>
                </c:pt>
                <c:pt idx="10">
                  <c:v>1316</c:v>
                </c:pt>
                <c:pt idx="11">
                  <c:v>#N/A</c:v>
                </c:pt>
                <c:pt idx="12">
                  <c:v>#N/A</c:v>
                </c:pt>
                <c:pt idx="13">
                  <c:v>1353</c:v>
                </c:pt>
                <c:pt idx="14">
                  <c:v>#N/A</c:v>
                </c:pt>
              </c:numCache>
            </c:numRef>
          </c:val>
          <c:smooth val="0"/>
          <c:extLst>
            <c:ext xmlns:c16="http://schemas.microsoft.com/office/drawing/2014/chart" uri="{C3380CC4-5D6E-409C-BE32-E72D297353CC}">
              <c16:uniqueId val="{00000008-0A19-4AA1-B2D1-CCCB7505EE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32869</c:v>
                </c:pt>
                <c:pt idx="5">
                  <c:v>32004</c:v>
                </c:pt>
                <c:pt idx="8">
                  <c:v>30044</c:v>
                </c:pt>
                <c:pt idx="11">
                  <c:v>27870</c:v>
                </c:pt>
                <c:pt idx="14">
                  <c:v>25652</c:v>
                </c:pt>
              </c:numCache>
            </c:numRef>
          </c:val>
          <c:extLst>
            <c:ext xmlns:c16="http://schemas.microsoft.com/office/drawing/2014/chart" uri="{C3380CC4-5D6E-409C-BE32-E72D297353CC}">
              <c16:uniqueId val="{00000000-6CD4-4B90-A93C-09446071BB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4173</c:v>
                </c:pt>
                <c:pt idx="5">
                  <c:v>3858</c:v>
                </c:pt>
                <c:pt idx="8">
                  <c:v>3713</c:v>
                </c:pt>
                <c:pt idx="11">
                  <c:v>3858</c:v>
                </c:pt>
                <c:pt idx="14">
                  <c:v>3717</c:v>
                </c:pt>
              </c:numCache>
            </c:numRef>
          </c:val>
          <c:extLst>
            <c:ext xmlns:c16="http://schemas.microsoft.com/office/drawing/2014/chart" uri="{C3380CC4-5D6E-409C-BE32-E72D297353CC}">
              <c16:uniqueId val="{00000001-6CD4-4B90-A93C-09446071BB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10314</c:v>
                </c:pt>
                <c:pt idx="5">
                  <c:v>7717</c:v>
                </c:pt>
                <c:pt idx="8">
                  <c:v>9555</c:v>
                </c:pt>
                <c:pt idx="11">
                  <c:v>12810</c:v>
                </c:pt>
                <c:pt idx="14">
                  <c:v>12240</c:v>
                </c:pt>
              </c:numCache>
            </c:numRef>
          </c:val>
          <c:extLst>
            <c:ext xmlns:c16="http://schemas.microsoft.com/office/drawing/2014/chart" uri="{C3380CC4-5D6E-409C-BE32-E72D297353CC}">
              <c16:uniqueId val="{00000002-6CD4-4B90-A93C-09446071BB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D4-4B90-A93C-09446071BB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D4-4B90-A93C-09446071BB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7</c:v>
                </c:pt>
                <c:pt idx="6">
                  <c:v>6</c:v>
                </c:pt>
                <c:pt idx="9">
                  <c:v>8</c:v>
                </c:pt>
                <c:pt idx="12">
                  <c:v>7</c:v>
                </c:pt>
              </c:numCache>
            </c:numRef>
          </c:val>
          <c:extLst>
            <c:ext xmlns:c16="http://schemas.microsoft.com/office/drawing/2014/chart" uri="{C3380CC4-5D6E-409C-BE32-E72D297353CC}">
              <c16:uniqueId val="{00000005-6CD4-4B90-A93C-09446071BB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6862</c:v>
                </c:pt>
                <c:pt idx="3">
                  <c:v>6781</c:v>
                </c:pt>
                <c:pt idx="6">
                  <c:v>6727</c:v>
                </c:pt>
                <c:pt idx="9">
                  <c:v>6724</c:v>
                </c:pt>
                <c:pt idx="12">
                  <c:v>6819</c:v>
                </c:pt>
              </c:numCache>
            </c:numRef>
          </c:val>
          <c:extLst>
            <c:ext xmlns:c16="http://schemas.microsoft.com/office/drawing/2014/chart" uri="{C3380CC4-5D6E-409C-BE32-E72D297353CC}">
              <c16:uniqueId val="{00000006-6CD4-4B90-A93C-09446071BB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270</c:v>
                </c:pt>
                <c:pt idx="3">
                  <c:v>209</c:v>
                </c:pt>
                <c:pt idx="6">
                  <c:v>150</c:v>
                </c:pt>
                <c:pt idx="9">
                  <c:v>117</c:v>
                </c:pt>
                <c:pt idx="12">
                  <c:v>261</c:v>
                </c:pt>
              </c:numCache>
            </c:numRef>
          </c:val>
          <c:extLst>
            <c:ext xmlns:c16="http://schemas.microsoft.com/office/drawing/2014/chart" uri="{C3380CC4-5D6E-409C-BE32-E72D297353CC}">
              <c16:uniqueId val="{00000007-6CD4-4B90-A93C-09446071BB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5669</c:v>
                </c:pt>
                <c:pt idx="3">
                  <c:v>5357</c:v>
                </c:pt>
                <c:pt idx="6">
                  <c:v>5228</c:v>
                </c:pt>
                <c:pt idx="9">
                  <c:v>4924</c:v>
                </c:pt>
                <c:pt idx="12">
                  <c:v>5504</c:v>
                </c:pt>
              </c:numCache>
            </c:numRef>
          </c:val>
          <c:extLst>
            <c:ext xmlns:c16="http://schemas.microsoft.com/office/drawing/2014/chart" uri="{C3380CC4-5D6E-409C-BE32-E72D297353CC}">
              <c16:uniqueId val="{00000008-6CD4-4B90-A93C-09446071BB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c:v>
                </c:pt>
                <c:pt idx="3">
                  <c:v>11</c:v>
                </c:pt>
                <c:pt idx="6">
                  <c:v>7</c:v>
                </c:pt>
                <c:pt idx="9">
                  <c:v>4</c:v>
                </c:pt>
                <c:pt idx="12">
                  <c:v>1</c:v>
                </c:pt>
              </c:numCache>
            </c:numRef>
          </c:val>
          <c:extLst>
            <c:ext xmlns:c16="http://schemas.microsoft.com/office/drawing/2014/chart" uri="{C3380CC4-5D6E-409C-BE32-E72D297353CC}">
              <c16:uniqueId val="{00000009-6CD4-4B90-A93C-09446071BB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32924</c:v>
                </c:pt>
                <c:pt idx="3">
                  <c:v>31166</c:v>
                </c:pt>
                <c:pt idx="6">
                  <c:v>28761</c:v>
                </c:pt>
                <c:pt idx="9">
                  <c:v>25504</c:v>
                </c:pt>
                <c:pt idx="12">
                  <c:v>22525</c:v>
                </c:pt>
              </c:numCache>
            </c:numRef>
          </c:val>
          <c:extLst>
            <c:ext xmlns:c16="http://schemas.microsoft.com/office/drawing/2014/chart" uri="{C3380CC4-5D6E-409C-BE32-E72D297353CC}">
              <c16:uniqueId val="{0000000A-6CD4-4B90-A93C-09446071BB3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D4-4B90-A93C-09446071BB3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2728</c:v>
                </c:pt>
                <c:pt idx="1">
                  <c:v>5097</c:v>
                </c:pt>
                <c:pt idx="2">
                  <c:v>5017</c:v>
                </c:pt>
              </c:numCache>
            </c:numRef>
          </c:val>
          <c:extLst>
            <c:ext xmlns:c16="http://schemas.microsoft.com/office/drawing/2014/chart" uri="{C3380CC4-5D6E-409C-BE32-E72D297353CC}">
              <c16:uniqueId val="{00000000-1A71-44EE-AF4B-F1A4945A90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137</c:v>
                </c:pt>
                <c:pt idx="1">
                  <c:v>137</c:v>
                </c:pt>
                <c:pt idx="2">
                  <c:v>137</c:v>
                </c:pt>
              </c:numCache>
            </c:numRef>
          </c:val>
          <c:extLst>
            <c:ext xmlns:c16="http://schemas.microsoft.com/office/drawing/2014/chart" uri="{C3380CC4-5D6E-409C-BE32-E72D297353CC}">
              <c16:uniqueId val="{00000001-1A71-44EE-AF4B-F1A4945A90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5439</c:v>
                </c:pt>
                <c:pt idx="1">
                  <c:v>6166</c:v>
                </c:pt>
                <c:pt idx="2">
                  <c:v>5693</c:v>
                </c:pt>
              </c:numCache>
            </c:numRef>
          </c:val>
          <c:extLst>
            <c:ext xmlns:c16="http://schemas.microsoft.com/office/drawing/2014/chart" uri="{C3380CC4-5D6E-409C-BE32-E72D297353CC}">
              <c16:uniqueId val="{00000002-1A71-44EE-AF4B-F1A4945A90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最も大きな割合を占める元利償還金は、令和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年度の元利償還開始額よりも令和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年度の償還終了による減額が上回り、</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実質公債費比率の算出に用いる年度を比較した場合、令和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年度の元利償還金よりも令和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年度の元利償還金が減少しており、比率の算出に当たってはマイナス（改善）要因となっている。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しかし、今後は多くの公共施設の再整備による公債費の増が見込まれることから、適債事業を見極め、起債額についても必要最小限に留めることで、公債費負担の軽減に努める。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一般会計等に係る地方債の現在高は、小学校施設整備事業債や旧川緊急浚渫推進事業債などの令和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年度起債額よりも元金償還額が大きかったため、</a:t>
          </a:r>
          <a:r>
            <a:rPr kumimoji="1" lang="en-US" altLang="ja-JP" sz="1400">
              <a:latin typeface="ＭＳ ゴシック" pitchFamily="49" charset="-128"/>
              <a:ea typeface="ＭＳ ゴシック" pitchFamily="49" charset="-128"/>
            </a:rPr>
            <a:t>2,979</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また、公営企業債等繰入見込額は、下水道事業会計の増などにより、</a:t>
          </a:r>
          <a:r>
            <a:rPr kumimoji="1" lang="en-US" altLang="ja-JP" sz="1400">
              <a:latin typeface="ＭＳ ゴシック" pitchFamily="49" charset="-128"/>
              <a:ea typeface="ＭＳ ゴシック" pitchFamily="49" charset="-128"/>
            </a:rPr>
            <a:t>580</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充当可能基金は、財政調整基金や公共施設等再整備基金の減などに伴い</a:t>
          </a:r>
          <a:r>
            <a:rPr kumimoji="1" lang="en-US" altLang="ja-JP" sz="1400">
              <a:latin typeface="ＭＳ ゴシック" pitchFamily="49" charset="-128"/>
              <a:ea typeface="ＭＳ ゴシック" pitchFamily="49" charset="-128"/>
            </a:rPr>
            <a:t>570</a:t>
          </a:r>
          <a:r>
            <a:rPr kumimoji="1" lang="ja-JP" altLang="en-US" sz="1400">
              <a:latin typeface="ＭＳ ゴシック" pitchFamily="49" charset="-128"/>
              <a:ea typeface="ＭＳ ゴシック" pitchFamily="49" charset="-128"/>
            </a:rPr>
            <a:t>百万円の減となり、基準財政需要額算入見込額については、公債費の減などに伴い全体で</a:t>
          </a:r>
          <a:r>
            <a:rPr kumimoji="1" lang="en-US" altLang="ja-JP" sz="1400">
              <a:latin typeface="ＭＳ ゴシック" pitchFamily="49" charset="-128"/>
              <a:ea typeface="ＭＳ ゴシック" pitchFamily="49" charset="-128"/>
            </a:rPr>
            <a:t>2,218</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今後も引き続き適債事業を見極めるとともに、起債額についても必要最小限に留めることで、将来負担額の軽減に努める。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埼玉県加須市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財政調整基金は、決算剰余金を活用して財政調整基金等へ積立てを行ったが、取崩額の方が大きかったため、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百万円の減となった。また、公共施設等再整備基金は歳出における不用見込額を減額補正し、これにより生じた財源を活用して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百万円の積立てを行ったが、公共施設等の工事や修繕等に要する経費として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百万円の減となった。寄付金などによる各基金への積立てを行ったが、取崩し額の方が大きかったため、基金全体では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公共施設等再整備基金は、公共施設等の修繕等に要する財源として取崩しが見込まれている。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今後、多くの公共施設が更新時期を迎えることから、大規模改修や再整備等に要する財源確保のため、計画的に積立てを行っていく必要がある。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公共施設等再整備基金：公共施設等の再整備に要する経費に充てるため。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水と緑と文化のまちづくり基金：ふるさと納税又は企業版ふるさと納税として寄付された寄附金を活用し、寄付者の加須市に対する思いが具現されるための事業に要する経費の財源に充てるため。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地域福祉基金：在宅福祉の推進等、地域における保健福祉活動の振興を図るため。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河野博士育英基金：河野博士育英事業に要する経費の財源に充てるため。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公共施設等再整備基金：歳出における不用見込額を減額補正し、これにより生じた財源を活用して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百万円の積立てを行ったが、公共施設等の工事や修繕等に要する経費として、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水と緑と文化のまちづくり基金：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百万円取崩したが、寄付された額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百万円取崩したが、寄付された額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を積立てたため増加。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河野博士育英：河野博士育英事業に要する経費として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整備基金：公共施設等の再整備に要する財源として取崩しが見込まれている。今後、多くの公共施設が更新時期を迎えることから、大規模改修や再整備等に要する財源確保のため、計画的に積立て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年度は、決算剰余金を活用して財政調整基金等へ積立てを行ったが、取崩し額の方が大きかったため、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当初予算後の財政調整基金の残高の目安を標準財政規模の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とし、適正な水準の確保に努める。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年度は、取崩しを行わず、利子の積立てのみを実施したため、大きな増減はなし。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今後、見込んでいる繰上償還は無いため、公債費の状況を見極めながら、必要に応じて市債の償還財源として活用する。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112,018
108,175
133.30
49,845,105
46,532,206
2,684,630
27,097,202
22,525,286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前年度からほぼ変わらず（</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ポイント上昇）であり、埼玉県平均とは同一となっているが、類似団体平均を</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推移としては上昇に転じており、今後も徴収率の向上や企業誘致、移住・定住の促進による人口減の抑制など、様々な手法により税収の確保に努め、財政力の向上を目指す。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780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り、埼玉県平均よりは下回っているが、類似団体平均及び全国平均を上回っている結果となった。これは、比率算式の分母である地方特例交付金や普通交付税が増となったが、比率算式の分子である人件費や補助費等がそれを上回る増であ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今後も市税等の自主財源の確保に努めるとともに、更なる行財政改革の推進により、経常経費の削減に努める。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976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64</xdr:row>
      <xdr:rowOff>24892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79176"/>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62</xdr:row>
      <xdr:rowOff>49276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5100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62</xdr:row>
      <xdr:rowOff>97536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100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13208</xdr:rowOff>
    </xdr:from>
    <xdr:to>
      <xdr:col>11</xdr:col>
      <xdr:colOff>82550</xdr:colOff>
      <xdr:row>60</xdr:row>
      <xdr:rowOff>114808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99585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8,969</a:t>
          </a:r>
          <a:r>
            <a:rPr kumimoji="1" lang="ja-JP" altLang="en-US" sz="1300">
              <a:latin typeface="ＭＳ Ｐゴシック" panose="020B0600070205080204" pitchFamily="50" charset="-128"/>
              <a:ea typeface="ＭＳ Ｐゴシック" panose="020B0600070205080204" pitchFamily="50" charset="-128"/>
            </a:rPr>
            <a:t>円の増となった。これは、パートタイム会計年度任用職員報酬の増や期末・勤勉手当の増が要因として考えられる。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類似団体平均、全国平均よりも低い状況であるが、埼玉県平均を</a:t>
          </a:r>
          <a:r>
            <a:rPr kumimoji="1" lang="en-US" altLang="ja-JP" sz="1300">
              <a:latin typeface="ＭＳ Ｐゴシック" panose="020B0600070205080204" pitchFamily="50" charset="-128"/>
              <a:ea typeface="ＭＳ Ｐゴシック" panose="020B0600070205080204" pitchFamily="50" charset="-128"/>
            </a:rPr>
            <a:t>3,085</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今後、多くの公共施設が更新時期を迎えるため、計画的な再整備により、物件費・維持補修費などの削減に努める。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131547</xdr:rowOff>
    </xdr:from>
    <xdr:to>
      <xdr:col>23</xdr:col>
      <xdr:colOff>133350</xdr:colOff>
      <xdr:row>83</xdr:row>
      <xdr:rowOff>114684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0447"/>
          <a:ext cx="838200" cy="15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131547</xdr:rowOff>
    </xdr:from>
    <xdr:to>
      <xdr:col>19</xdr:col>
      <xdr:colOff>133350</xdr:colOff>
      <xdr:row>83</xdr:row>
      <xdr:rowOff>57203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90447"/>
          <a:ext cx="889000" cy="9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102487</xdr:rowOff>
    </xdr:from>
    <xdr:to>
      <xdr:col>15</xdr:col>
      <xdr:colOff>82550</xdr:colOff>
      <xdr:row>83</xdr:row>
      <xdr:rowOff>57203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1387"/>
          <a:ext cx="889000" cy="1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102487</xdr:rowOff>
    </xdr:from>
    <xdr:to>
      <xdr:col>11</xdr:col>
      <xdr:colOff>31750</xdr:colOff>
      <xdr:row>82</xdr:row>
      <xdr:rowOff>129581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61387"/>
          <a:ext cx="889000" cy="2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63884</xdr:rowOff>
    </xdr:from>
    <xdr:to>
      <xdr:col>23</xdr:col>
      <xdr:colOff>184150</xdr:colOff>
      <xdr:row>83</xdr:row>
      <xdr:rowOff>165484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80411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80747</xdr:rowOff>
    </xdr:from>
    <xdr:to>
      <xdr:col>19</xdr:col>
      <xdr:colOff>184150</xdr:colOff>
      <xdr:row>83</xdr:row>
      <xdr:rowOff>10897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21074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0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6403</xdr:rowOff>
    </xdr:from>
    <xdr:to>
      <xdr:col>15</xdr:col>
      <xdr:colOff>133350</xdr:colOff>
      <xdr:row>83</xdr:row>
      <xdr:rowOff>108003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118180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51687</xdr:rowOff>
    </xdr:from>
    <xdr:to>
      <xdr:col>11</xdr:col>
      <xdr:colOff>82550</xdr:colOff>
      <xdr:row>82</xdr:row>
      <xdr:rowOff>153287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163464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7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78781</xdr:rowOff>
    </xdr:from>
    <xdr:to>
      <xdr:col>7</xdr:col>
      <xdr:colOff>31750</xdr:colOff>
      <xdr:row>83</xdr:row>
      <xdr:rowOff>8931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165158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ポイント下回り、全国市平均を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ポイント下回っている。以前として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未満を保っていることから、今後も適正な給与水準の維持に努めていく。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51859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2456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61384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251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81491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86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4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人減少となり、類似団体平均を</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人、埼玉県平均を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人下回っている。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これまで、定員適正化計画に基づいて定員の削減を図ってきたが、加須市の人口も減少していることから、「人口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人当たり職員数」は、減少している。定員適正化計画は令和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月に終えたが、今後も引き続き事務事業や組織の見直し、民間委託等の推進を図るとともに、多様化する住民ニーズ等に対応するため、真に必要な職員数を見極めながら、適正な定員管理に努める。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10704</xdr:rowOff>
    </xdr:from>
    <xdr:to>
      <xdr:col>81</xdr:col>
      <xdr:colOff>44450</xdr:colOff>
      <xdr:row>59</xdr:row>
      <xdr:rowOff>34834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12625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34834</xdr:rowOff>
    </xdr:from>
    <xdr:to>
      <xdr:col>77</xdr:col>
      <xdr:colOff>44450</xdr:colOff>
      <xdr:row>59</xdr:row>
      <xdr:rowOff>41728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5038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41728</xdr:rowOff>
    </xdr:from>
    <xdr:to>
      <xdr:col>72</xdr:col>
      <xdr:colOff>203200</xdr:colOff>
      <xdr:row>59</xdr:row>
      <xdr:rowOff>52070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1572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41728</xdr:rowOff>
    </xdr:from>
    <xdr:to>
      <xdr:col>68</xdr:col>
      <xdr:colOff>152400</xdr:colOff>
      <xdr:row>59</xdr:row>
      <xdr:rowOff>52070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572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131354</xdr:rowOff>
    </xdr:from>
    <xdr:to>
      <xdr:col>81</xdr:col>
      <xdr:colOff>95250</xdr:colOff>
      <xdr:row>59</xdr:row>
      <xdr:rowOff>61504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147881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155484</xdr:rowOff>
    </xdr:from>
    <xdr:to>
      <xdr:col>77</xdr:col>
      <xdr:colOff>95250</xdr:colOff>
      <xdr:row>59</xdr:row>
      <xdr:rowOff>85634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95811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162378</xdr:rowOff>
    </xdr:from>
    <xdr:to>
      <xdr:col>73</xdr:col>
      <xdr:colOff>44450</xdr:colOff>
      <xdr:row>59</xdr:row>
      <xdr:rowOff>92528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162378</xdr:rowOff>
    </xdr:from>
    <xdr:to>
      <xdr:col>64</xdr:col>
      <xdr:colOff>152400</xdr:colOff>
      <xdr:row>59</xdr:row>
      <xdr:rowOff>92528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102705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前年度と同一であるが、類似団体平均、埼玉県平均を上回る結果となった。これは、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元金償還開始額が</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元金償還終了額を上回ったが、微増であったためである。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くの公共施設が更新時期を迎え、計画的な再整備による公債費の増加見込まれるため、適債事業を見極めるとともに、起債額についても必要最小額に留めることで、債務残高の増嵩を防ぎ、公債費負担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73378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3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73378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6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40</xdr:row>
      <xdr:rowOff>6350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39</xdr:row>
      <xdr:rowOff>97367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166105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5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33161</xdr:rowOff>
    </xdr:from>
    <xdr:to>
      <xdr:col>64</xdr:col>
      <xdr:colOff>152400</xdr:colOff>
      <xdr:row>39</xdr:row>
      <xdr:rowOff>134761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144938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将来の負担額よりも、将来負担額に充当できる基金などの金額のほうが大きいため算定されていない。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金の積立額よりも取崩額の方が大きかったため、基金残高が減少したが、普通建設事業費の適切な取捨選択により事業費を抑制し、その財源となる市債の新規借入を圧縮するなど、引き続き、将来負担額の軽減に努めるとともに、将来への備えとして、決算見込みにより生じる財源を活用しながら基金の積立を行うことで、財源の確保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112,018
108,175
133.30
49,845,105
46,532,206
2,684,630
27,097,202
22,525,286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ポイント、埼玉県平均を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ポイント下回っている。これは、人事院勧告に基づく給与改定等による任期の定めのない職員の手当や給料の増加に加え、会計年度任用職員人件費の増加によるものである。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今後は、事務事業の見直しや民間委託等の推進、</a:t>
          </a:r>
          <a:r>
            <a:rPr kumimoji="1" lang="en-US" altLang="ja-JP" sz="1300">
              <a:latin typeface="ＭＳ Ｐゴシック" panose="020B0600070205080204" pitchFamily="50" charset="-128"/>
              <a:ea typeface="ＭＳ Ｐゴシック" panose="020B0600070205080204" pitchFamily="50" charset="-128"/>
            </a:rPr>
            <a:t>A</a:t>
          </a:r>
          <a:r>
            <a:rPr kumimoji="1" lang="ja-JP" altLang="en-US" sz="1300">
              <a:latin typeface="ＭＳ Ｐゴシック" panose="020B0600070205080204" pitchFamily="50" charset="-128"/>
              <a:ea typeface="ＭＳ Ｐゴシック" panose="020B0600070205080204" pitchFamily="50" charset="-128"/>
            </a:rPr>
            <a:t>Ｉや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などの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技術・デジタル化などを活用した業務改善により人件費の抑制に努める。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101600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101600</xdr:rowOff>
    </xdr:from>
    <xdr:to>
      <xdr:col>15</xdr:col>
      <xdr:colOff>98425</xdr:colOff>
      <xdr:row>36</xdr:row>
      <xdr:rowOff>139700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139700</xdr:rowOff>
    </xdr:from>
    <xdr:to>
      <xdr:col>11</xdr:col>
      <xdr:colOff>9525</xdr:colOff>
      <xdr:row>37</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11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50800</xdr:rowOff>
    </xdr:from>
    <xdr:to>
      <xdr:col>15</xdr:col>
      <xdr:colOff>149225</xdr:colOff>
      <xdr:row>36</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88900</xdr:rowOff>
    </xdr:from>
    <xdr:to>
      <xdr:col>11</xdr:col>
      <xdr:colOff>60325</xdr:colOff>
      <xdr:row>37</xdr:row>
      <xdr:rowOff>19050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82550</xdr:rowOff>
    </xdr:from>
    <xdr:to>
      <xdr:col>6</xdr:col>
      <xdr:colOff>171450</xdr:colOff>
      <xdr:row>38</xdr:row>
      <xdr:rowOff>12700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これは、物価高騰の影響等に伴う学校給食における賄材料費の増のほか、ふるさと納税の増加による手数料や委託料の増、がん検診や子宮頸がん予防接種に係る委託料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今後は、多くの公共施設が更新時期を迎えるため、計画的な再整備等により維持管理経費などの物件費の抑制に努める。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76200</xdr:rowOff>
    </xdr:from>
    <xdr:to>
      <xdr:col>78</xdr:col>
      <xdr:colOff>69850</xdr:colOff>
      <xdr:row>16</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9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90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16</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908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139700</xdr:rowOff>
    </xdr:from>
    <xdr:to>
      <xdr:col>69</xdr:col>
      <xdr:colOff>142875</xdr:colOff>
      <xdr:row>15</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一になっている。これは、障害児通所給付費や障害者福祉サービス費等は増加したものの、生活保護費負担金や児童保護費等負担金の過年度精算分の増などにより、特定財源が増加し、一般財源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高齢化の進展等により、社会保障関連経費の増加が見込まれるため、事業の見直しや内容の精査等により、上昇の抑制を図る。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58</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221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58</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ポイント減少したが、依然として、類似団体平均、埼玉県平均、全国平均を上回っている。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要因としては、公共施設等の維持補修費や基金への積立金が減少したためである。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合併により公共施設が多く、その維持には多額の経費を要するため、公共施設の再整備等により、経費の削減を努める。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60</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203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133350</xdr:rowOff>
    </xdr:from>
    <xdr:to>
      <xdr:col>73</xdr:col>
      <xdr:colOff>180975</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4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0</xdr:rowOff>
    </xdr:from>
    <xdr:to>
      <xdr:col>78</xdr:col>
      <xdr:colOff>120650</xdr:colOff>
      <xdr:row>60</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これは、埼玉東部消防組合負担金の増のほか、ふるさと納税の増加による返礼品の増、下水道事業会計負担金の増や住宅用再生可能エネルギー設備等設置補助金の増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今後も引き続き、補助金等の適正化を図っていく。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38</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3677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303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239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37</xdr:row>
      <xdr:rowOff>42418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3976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ポイント減少し、類似団体平均、埼玉県平均、全国平均をいずれも下回っている。これは、教育債や消防債などの元金償還金の減少などによるものである。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くの公共施設が更新時期を迎え、計画的な再整備により公債費の増加が見込まれるところであるが、普通建設事業費の取捨選択により事業費を抑制することで、その財源となる市債の新規借入を抑制し、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122101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38843"/>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122101</xdr:rowOff>
    </xdr:from>
    <xdr:to>
      <xdr:col>19</xdr:col>
      <xdr:colOff>187325</xdr:colOff>
      <xdr:row>77</xdr:row>
      <xdr:rowOff>141695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2375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141695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172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76381</xdr:rowOff>
    </xdr:from>
    <xdr:to>
      <xdr:col>11</xdr:col>
      <xdr:colOff>9525</xdr:colOff>
      <xdr:row>77</xdr:row>
      <xdr:rowOff>115570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780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71301</xdr:rowOff>
    </xdr:from>
    <xdr:to>
      <xdr:col>20</xdr:col>
      <xdr:colOff>38100</xdr:colOff>
      <xdr:row>78</xdr:row>
      <xdr:rowOff>1451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90895</xdr:rowOff>
    </xdr:from>
    <xdr:to>
      <xdr:col>15</xdr:col>
      <xdr:colOff>149225</xdr:colOff>
      <xdr:row>78</xdr:row>
      <xdr:rowOff>21045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31222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ポイント増加し、類似団体平均、埼玉県平均、全国平均をいずれも上回っている。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扶助費や人件費などの義務的経費の増、公共施設の管理運営経費の増加に伴う物件費や維持補修費の増などが見込まれるが、事務事業の見直しや内容の精査、公共施設の再整備等により、効率的な財政運営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70561"/>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66039</xdr:rowOff>
    </xdr:from>
    <xdr:to>
      <xdr:col>78</xdr:col>
      <xdr:colOff>69850</xdr:colOff>
      <xdr:row>77</xdr:row>
      <xdr:rowOff>168911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962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xdr:rowOff>
    </xdr:from>
    <xdr:to>
      <xdr:col>73</xdr:col>
      <xdr:colOff>180975</xdr:colOff>
      <xdr:row>76</xdr:row>
      <xdr:rowOff>66039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67640"/>
          <a:ext cx="8890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xdr:rowOff>
    </xdr:from>
    <xdr:to>
      <xdr:col>69</xdr:col>
      <xdr:colOff>92075</xdr:colOff>
      <xdr:row>77</xdr:row>
      <xdr:rowOff>8889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676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68580</xdr:rowOff>
    </xdr:from>
    <xdr:to>
      <xdr:col>82</xdr:col>
      <xdr:colOff>158750</xdr:colOff>
      <xdr:row>78</xdr:row>
      <xdr:rowOff>170180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40657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15239</xdr:rowOff>
    </xdr:from>
    <xdr:to>
      <xdr:col>74</xdr:col>
      <xdr:colOff>31750</xdr:colOff>
      <xdr:row>76</xdr:row>
      <xdr:rowOff>116839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129540</xdr:rowOff>
    </xdr:from>
    <xdr:to>
      <xdr:col>69</xdr:col>
      <xdr:colOff>142875</xdr:colOff>
      <xdr:row>75</xdr:row>
      <xdr:rowOff>59690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44467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91437</xdr:rowOff>
    </xdr:from>
    <xdr:to>
      <xdr:col>29</xdr:col>
      <xdr:colOff>127000</xdr:colOff>
      <xdr:row>18</xdr:row>
      <xdr:rowOff>83185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3712"/>
          <a:ext cx="647700" cy="163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83185</xdr:rowOff>
    </xdr:from>
    <xdr:to>
      <xdr:col>26</xdr:col>
      <xdr:colOff>50800</xdr:colOff>
      <xdr:row>18</xdr:row>
      <xdr:rowOff>136015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6910"/>
          <a:ext cx="698500" cy="5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118824</xdr:rowOff>
    </xdr:from>
    <xdr:to>
      <xdr:col>22</xdr:col>
      <xdr:colOff>114300</xdr:colOff>
      <xdr:row>18</xdr:row>
      <xdr:rowOff>136015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52549"/>
          <a:ext cx="698500" cy="1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118824</xdr:rowOff>
    </xdr:from>
    <xdr:to>
      <xdr:col>18</xdr:col>
      <xdr:colOff>177800</xdr:colOff>
      <xdr:row>18</xdr:row>
      <xdr:rowOff>125819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2549"/>
          <a:ext cx="698500" cy="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40637</xdr:rowOff>
    </xdr:from>
    <xdr:to>
      <xdr:col>29</xdr:col>
      <xdr:colOff>177800</xdr:colOff>
      <xdr:row>17</xdr:row>
      <xdr:rowOff>142237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02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12714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32385</xdr:rowOff>
    </xdr:from>
    <xdr:to>
      <xdr:col>26</xdr:col>
      <xdr:colOff>101600</xdr:colOff>
      <xdr:row>18</xdr:row>
      <xdr:rowOff>133985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118762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85214</xdr:rowOff>
    </xdr:from>
    <xdr:to>
      <xdr:col>22</xdr:col>
      <xdr:colOff>165100</xdr:colOff>
      <xdr:row>19</xdr:row>
      <xdr:rowOff>15364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8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0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68024</xdr:rowOff>
    </xdr:from>
    <xdr:to>
      <xdr:col>19</xdr:col>
      <xdr:colOff>38100</xdr:colOff>
      <xdr:row>18</xdr:row>
      <xdr:rowOff>169624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1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154401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75019</xdr:rowOff>
    </xdr:from>
    <xdr:to>
      <xdr:col>15</xdr:col>
      <xdr:colOff>101600</xdr:colOff>
      <xdr:row>19</xdr:row>
      <xdr:rowOff>5169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8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7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104826</xdr:rowOff>
    </xdr:from>
    <xdr:to>
      <xdr:col>29</xdr:col>
      <xdr:colOff>127000</xdr:colOff>
      <xdr:row>35</xdr:row>
      <xdr:rowOff>118199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15176"/>
          <a:ext cx="647700" cy="1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89602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112903</xdr:rowOff>
    </xdr:from>
    <xdr:to>
      <xdr:col>26</xdr:col>
      <xdr:colOff>50800</xdr:colOff>
      <xdr:row>35</xdr:row>
      <xdr:rowOff>118199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23253"/>
          <a:ext cx="698500" cy="5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112903</xdr:rowOff>
    </xdr:from>
    <xdr:to>
      <xdr:col>22</xdr:col>
      <xdr:colOff>114300</xdr:colOff>
      <xdr:row>35</xdr:row>
      <xdr:rowOff>133629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3253"/>
          <a:ext cx="698500" cy="20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133629</xdr:rowOff>
    </xdr:from>
    <xdr:to>
      <xdr:col>18</xdr:col>
      <xdr:colOff>177800</xdr:colOff>
      <xdr:row>35</xdr:row>
      <xdr:rowOff>250672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43979"/>
          <a:ext cx="698500" cy="117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54026</xdr:rowOff>
    </xdr:from>
    <xdr:to>
      <xdr:col>29</xdr:col>
      <xdr:colOff>177800</xdr:colOff>
      <xdr:row>35</xdr:row>
      <xdr:rowOff>155626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6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242003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0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67399</xdr:rowOff>
    </xdr:from>
    <xdr:to>
      <xdr:col>26</xdr:col>
      <xdr:colOff>101600</xdr:colOff>
      <xdr:row>35</xdr:row>
      <xdr:rowOff>168999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179176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4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62103</xdr:rowOff>
    </xdr:from>
    <xdr:to>
      <xdr:col>22</xdr:col>
      <xdr:colOff>165100</xdr:colOff>
      <xdr:row>35</xdr:row>
      <xdr:rowOff>163703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2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173880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41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82829</xdr:rowOff>
    </xdr:from>
    <xdr:to>
      <xdr:col>19</xdr:col>
      <xdr:colOff>38100</xdr:colOff>
      <xdr:row>35</xdr:row>
      <xdr:rowOff>184429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194606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6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199872</xdr:rowOff>
    </xdr:from>
    <xdr:to>
      <xdr:col>15</xdr:col>
      <xdr:colOff>101600</xdr:colOff>
      <xdr:row>35</xdr:row>
      <xdr:rowOff>301472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0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286249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112,018
108,175
133.30
49,845,105
46,532,206
2,684,630
27,097,202
22,525,286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144762</xdr:rowOff>
    </xdr:from>
    <xdr:to>
      <xdr:col>24</xdr:col>
      <xdr:colOff>63500</xdr:colOff>
      <xdr:row>37</xdr:row>
      <xdr:rowOff>56686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5512"/>
          <a:ext cx="838200" cy="25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56686</xdr:rowOff>
    </xdr:from>
    <xdr:to>
      <xdr:col>19</xdr:col>
      <xdr:colOff>177800</xdr:colOff>
      <xdr:row>37</xdr:row>
      <xdr:rowOff>110831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0336"/>
          <a:ext cx="889000" cy="5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75431</xdr:rowOff>
    </xdr:from>
    <xdr:to>
      <xdr:col>15</xdr:col>
      <xdr:colOff>50800</xdr:colOff>
      <xdr:row>37</xdr:row>
      <xdr:rowOff>110831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9081"/>
          <a:ext cx="889000" cy="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75431</xdr:rowOff>
    </xdr:from>
    <xdr:to>
      <xdr:col>10</xdr:col>
      <xdr:colOff>114300</xdr:colOff>
      <xdr:row>37</xdr:row>
      <xdr:rowOff>101034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908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93962</xdr:rowOff>
    </xdr:from>
    <xdr:to>
      <xdr:col>24</xdr:col>
      <xdr:colOff>114300</xdr:colOff>
      <xdr:row>36</xdr:row>
      <xdr:rowOff>24112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72389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5886</xdr:rowOff>
    </xdr:from>
    <xdr:to>
      <xdr:col>20</xdr:col>
      <xdr:colOff>38100</xdr:colOff>
      <xdr:row>37</xdr:row>
      <xdr:rowOff>107486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98613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60031</xdr:rowOff>
    </xdr:from>
    <xdr:to>
      <xdr:col>15</xdr:col>
      <xdr:colOff>101600</xdr:colOff>
      <xdr:row>37</xdr:row>
      <xdr:rowOff>161631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152758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24631</xdr:rowOff>
    </xdr:from>
    <xdr:to>
      <xdr:col>10</xdr:col>
      <xdr:colOff>165100</xdr:colOff>
      <xdr:row>37</xdr:row>
      <xdr:rowOff>126231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117358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50234</xdr:rowOff>
    </xdr:from>
    <xdr:to>
      <xdr:col>6</xdr:col>
      <xdr:colOff>38100</xdr:colOff>
      <xdr:row>37</xdr:row>
      <xdr:rowOff>151834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142961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74344</xdr:rowOff>
    </xdr:from>
    <xdr:to>
      <xdr:col>24</xdr:col>
      <xdr:colOff>63500</xdr:colOff>
      <xdr:row>56</xdr:row>
      <xdr:rowOff>134602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5544"/>
          <a:ext cx="838200" cy="6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144935</xdr:rowOff>
    </xdr:from>
    <xdr:to>
      <xdr:col>19</xdr:col>
      <xdr:colOff>177800</xdr:colOff>
      <xdr:row>56</xdr:row>
      <xdr:rowOff>134602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74685"/>
          <a:ext cx="889000" cy="16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144935</xdr:rowOff>
    </xdr:from>
    <xdr:to>
      <xdr:col>15</xdr:col>
      <xdr:colOff>50800</xdr:colOff>
      <xdr:row>56</xdr:row>
      <xdr:rowOff>102027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74685"/>
          <a:ext cx="889000" cy="1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10472</xdr:rowOff>
    </xdr:from>
    <xdr:to>
      <xdr:col>10</xdr:col>
      <xdr:colOff>114300</xdr:colOff>
      <xdr:row>56</xdr:row>
      <xdr:rowOff>102027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11672"/>
          <a:ext cx="889000" cy="9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23544</xdr:rowOff>
    </xdr:from>
    <xdr:to>
      <xdr:col>24</xdr:col>
      <xdr:colOff>114300</xdr:colOff>
      <xdr:row>56</xdr:row>
      <xdr:rowOff>125144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83802</xdr:rowOff>
    </xdr:from>
    <xdr:to>
      <xdr:col>20</xdr:col>
      <xdr:colOff>38100</xdr:colOff>
      <xdr:row>57</xdr:row>
      <xdr:rowOff>13952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94135</xdr:rowOff>
    </xdr:from>
    <xdr:to>
      <xdr:col>15</xdr:col>
      <xdr:colOff>101600</xdr:colOff>
      <xdr:row>56</xdr:row>
      <xdr:rowOff>24285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2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51227</xdr:rowOff>
    </xdr:from>
    <xdr:to>
      <xdr:col>10</xdr:col>
      <xdr:colOff>165100</xdr:colOff>
      <xdr:row>56</xdr:row>
      <xdr:rowOff>152827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143954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131122</xdr:rowOff>
    </xdr:from>
    <xdr:to>
      <xdr:col>6</xdr:col>
      <xdr:colOff>38100</xdr:colOff>
      <xdr:row>56</xdr:row>
      <xdr:rowOff>61272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77799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170180</xdr:rowOff>
    </xdr:from>
    <xdr:to>
      <xdr:col>24</xdr:col>
      <xdr:colOff>63500</xdr:colOff>
      <xdr:row>71</xdr:row>
      <xdr:rowOff>97663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000230"/>
          <a:ext cx="838200" cy="2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170180</xdr:rowOff>
    </xdr:from>
    <xdr:to>
      <xdr:col>19</xdr:col>
      <xdr:colOff>177800</xdr:colOff>
      <xdr:row>70</xdr:row>
      <xdr:rowOff>1397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00023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1397</xdr:rowOff>
    </xdr:from>
    <xdr:to>
      <xdr:col>15</xdr:col>
      <xdr:colOff>50800</xdr:colOff>
      <xdr:row>71</xdr:row>
      <xdr:rowOff>146177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002897"/>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146177</xdr:rowOff>
    </xdr:from>
    <xdr:to>
      <xdr:col>10</xdr:col>
      <xdr:colOff>114300</xdr:colOff>
      <xdr:row>73</xdr:row>
      <xdr:rowOff>83947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319127"/>
          <a:ext cx="889000" cy="2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46863</xdr:rowOff>
    </xdr:from>
    <xdr:to>
      <xdr:col>24</xdr:col>
      <xdr:colOff>114300</xdr:colOff>
      <xdr:row>71</xdr:row>
      <xdr:rowOff>148463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2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69740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0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119380</xdr:rowOff>
    </xdr:from>
    <xdr:to>
      <xdr:col>20</xdr:col>
      <xdr:colOff>38100</xdr:colOff>
      <xdr:row>70</xdr:row>
      <xdr:rowOff>49530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194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68</xdr:row>
      <xdr:rowOff>66057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17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122047</xdr:rowOff>
    </xdr:from>
    <xdr:to>
      <xdr:col>15</xdr:col>
      <xdr:colOff>101600</xdr:colOff>
      <xdr:row>70</xdr:row>
      <xdr:rowOff>52197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195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68724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172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95377</xdr:rowOff>
    </xdr:from>
    <xdr:to>
      <xdr:col>10</xdr:col>
      <xdr:colOff>165100</xdr:colOff>
      <xdr:row>72</xdr:row>
      <xdr:rowOff>25527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2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42054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0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33147</xdr:rowOff>
    </xdr:from>
    <xdr:to>
      <xdr:col>6</xdr:col>
      <xdr:colOff>38100</xdr:colOff>
      <xdr:row>73</xdr:row>
      <xdr:rowOff>134747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54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151274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32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105896</xdr:rowOff>
    </xdr:from>
    <xdr:to>
      <xdr:col>24</xdr:col>
      <xdr:colOff>62865</xdr:colOff>
      <xdr:row>96</xdr:row>
      <xdr:rowOff>96810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36396"/>
          <a:ext cx="1270" cy="101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100637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5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96810</xdr:rowOff>
    </xdr:from>
    <xdr:to>
      <xdr:col>24</xdr:col>
      <xdr:colOff>152400</xdr:colOff>
      <xdr:row>96</xdr:row>
      <xdr:rowOff>96810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55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52573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105896</xdr:rowOff>
    </xdr:from>
    <xdr:to>
      <xdr:col>24</xdr:col>
      <xdr:colOff>152400</xdr:colOff>
      <xdr:row>90</xdr:row>
      <xdr:rowOff>105896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84550</xdr:rowOff>
    </xdr:from>
    <xdr:to>
      <xdr:col>24</xdr:col>
      <xdr:colOff>63500</xdr:colOff>
      <xdr:row>95</xdr:row>
      <xdr:rowOff>108096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00850"/>
          <a:ext cx="838200" cy="1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82145</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8555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59268</xdr:rowOff>
    </xdr:from>
    <xdr:to>
      <xdr:col>24</xdr:col>
      <xdr:colOff>114300</xdr:colOff>
      <xdr:row>93</xdr:row>
      <xdr:rowOff>160868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0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108096</xdr:rowOff>
    </xdr:from>
    <xdr:to>
      <xdr:col>19</xdr:col>
      <xdr:colOff>177800</xdr:colOff>
      <xdr:row>97</xdr:row>
      <xdr:rowOff>111840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95846"/>
          <a:ext cx="889000" cy="34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121075</xdr:rowOff>
    </xdr:from>
    <xdr:to>
      <xdr:col>20</xdr:col>
      <xdr:colOff>38100</xdr:colOff>
      <xdr:row>95</xdr:row>
      <xdr:rowOff>51225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3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67752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1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125755</xdr:rowOff>
    </xdr:from>
    <xdr:to>
      <xdr:col>15</xdr:col>
      <xdr:colOff>50800</xdr:colOff>
      <xdr:row>97</xdr:row>
      <xdr:rowOff>111840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13505"/>
          <a:ext cx="889000" cy="32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19605</xdr:rowOff>
    </xdr:from>
    <xdr:to>
      <xdr:col>15</xdr:col>
      <xdr:colOff>101600</xdr:colOff>
      <xdr:row>96</xdr:row>
      <xdr:rowOff>121205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137732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5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125755</xdr:rowOff>
    </xdr:from>
    <xdr:to>
      <xdr:col>10</xdr:col>
      <xdr:colOff>114300</xdr:colOff>
      <xdr:row>98</xdr:row>
      <xdr:rowOff>140557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13505"/>
          <a:ext cx="889000" cy="52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14148</xdr:rowOff>
    </xdr:from>
    <xdr:to>
      <xdr:col>10</xdr:col>
      <xdr:colOff>165100</xdr:colOff>
      <xdr:row>94</xdr:row>
      <xdr:rowOff>115748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1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132275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590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2318</xdr:rowOff>
    </xdr:from>
    <xdr:to>
      <xdr:col>6</xdr:col>
      <xdr:colOff>38100</xdr:colOff>
      <xdr:row>98</xdr:row>
      <xdr:rowOff>103918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120445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7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33750</xdr:rowOff>
    </xdr:from>
    <xdr:to>
      <xdr:col>24</xdr:col>
      <xdr:colOff>114300</xdr:colOff>
      <xdr:row>94</xdr:row>
      <xdr:rowOff>135350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12177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2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57296</xdr:rowOff>
    </xdr:from>
    <xdr:to>
      <xdr:col>20</xdr:col>
      <xdr:colOff>38100</xdr:colOff>
      <xdr:row>95</xdr:row>
      <xdr:rowOff>158896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150023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3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61040</xdr:rowOff>
    </xdr:from>
    <xdr:to>
      <xdr:col>15</xdr:col>
      <xdr:colOff>101600</xdr:colOff>
      <xdr:row>97</xdr:row>
      <xdr:rowOff>162640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153767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74955</xdr:rowOff>
    </xdr:from>
    <xdr:to>
      <xdr:col>10</xdr:col>
      <xdr:colOff>165100</xdr:colOff>
      <xdr:row>96</xdr:row>
      <xdr:rowOff>5105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167682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5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89757</xdr:rowOff>
    </xdr:from>
    <xdr:to>
      <xdr:col>6</xdr:col>
      <xdr:colOff>38100</xdr:colOff>
      <xdr:row>99</xdr:row>
      <xdr:rowOff>19907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11034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100559</xdr:rowOff>
    </xdr:from>
    <xdr:to>
      <xdr:col>55</xdr:col>
      <xdr:colOff>0</xdr:colOff>
      <xdr:row>38</xdr:row>
      <xdr:rowOff>49238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44209"/>
          <a:ext cx="838200" cy="1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49238</xdr:rowOff>
    </xdr:from>
    <xdr:to>
      <xdr:col>50</xdr:col>
      <xdr:colOff>114300</xdr:colOff>
      <xdr:row>38</xdr:row>
      <xdr:rowOff>85611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64338"/>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85611</xdr:rowOff>
    </xdr:from>
    <xdr:to>
      <xdr:col>45</xdr:col>
      <xdr:colOff>177800</xdr:colOff>
      <xdr:row>38</xdr:row>
      <xdr:rowOff>113805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00711"/>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153060</xdr:rowOff>
    </xdr:from>
    <xdr:to>
      <xdr:col>41</xdr:col>
      <xdr:colOff>50800</xdr:colOff>
      <xdr:row>38</xdr:row>
      <xdr:rowOff>113805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6560"/>
          <a:ext cx="889000" cy="133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49759</xdr:rowOff>
    </xdr:from>
    <xdr:to>
      <xdr:col>55</xdr:col>
      <xdr:colOff>50800</xdr:colOff>
      <xdr:row>37</xdr:row>
      <xdr:rowOff>151359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28186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169888</xdr:rowOff>
    </xdr:from>
    <xdr:to>
      <xdr:col>50</xdr:col>
      <xdr:colOff>165100</xdr:colOff>
      <xdr:row>38</xdr:row>
      <xdr:rowOff>100038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91165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34811</xdr:rowOff>
    </xdr:from>
    <xdr:to>
      <xdr:col>46</xdr:col>
      <xdr:colOff>38100</xdr:colOff>
      <xdr:row>38</xdr:row>
      <xdr:rowOff>136411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127538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63005</xdr:rowOff>
    </xdr:from>
    <xdr:to>
      <xdr:col>41</xdr:col>
      <xdr:colOff>101600</xdr:colOff>
      <xdr:row>38</xdr:row>
      <xdr:rowOff>164605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155732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7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102260</xdr:rowOff>
    </xdr:from>
    <xdr:to>
      <xdr:col>36</xdr:col>
      <xdr:colOff>165100</xdr:colOff>
      <xdr:row>31</xdr:row>
      <xdr:rowOff>32410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23537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3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18204</xdr:rowOff>
    </xdr:from>
    <xdr:to>
      <xdr:col>54</xdr:col>
      <xdr:colOff>189865</xdr:colOff>
      <xdr:row>57</xdr:row>
      <xdr:rowOff>164530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2154"/>
          <a:ext cx="1270" cy="117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168357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164530</xdr:rowOff>
    </xdr:from>
    <xdr:to>
      <xdr:col>55</xdr:col>
      <xdr:colOff>88900</xdr:colOff>
      <xdr:row>57</xdr:row>
      <xdr:rowOff>164530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3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136331</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18204</xdr:rowOff>
    </xdr:from>
    <xdr:to>
      <xdr:col>55</xdr:col>
      <xdr:colOff>88900</xdr:colOff>
      <xdr:row>51</xdr:row>
      <xdr:rowOff>18204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164530</xdr:rowOff>
    </xdr:from>
    <xdr:to>
      <xdr:col>55</xdr:col>
      <xdr:colOff>0</xdr:colOff>
      <xdr:row>58</xdr:row>
      <xdr:rowOff>114739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37180"/>
          <a:ext cx="838200" cy="1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25693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83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2816</xdr:rowOff>
    </xdr:from>
    <xdr:to>
      <xdr:col>55</xdr:col>
      <xdr:colOff>50800</xdr:colOff>
      <xdr:row>55</xdr:row>
      <xdr:rowOff>104416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43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75181</xdr:rowOff>
    </xdr:from>
    <xdr:to>
      <xdr:col>50</xdr:col>
      <xdr:colOff>114300</xdr:colOff>
      <xdr:row>58</xdr:row>
      <xdr:rowOff>114739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19281"/>
          <a:ext cx="889000" cy="3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170673</xdr:rowOff>
    </xdr:from>
    <xdr:to>
      <xdr:col>50</xdr:col>
      <xdr:colOff>165100</xdr:colOff>
      <xdr:row>56</xdr:row>
      <xdr:rowOff>100823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0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117350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7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100805</xdr:rowOff>
    </xdr:from>
    <xdr:to>
      <xdr:col>45</xdr:col>
      <xdr:colOff>177800</xdr:colOff>
      <xdr:row>58</xdr:row>
      <xdr:rowOff>75181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02005"/>
          <a:ext cx="889000" cy="3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26732</xdr:rowOff>
    </xdr:from>
    <xdr:to>
      <xdr:col>46</xdr:col>
      <xdr:colOff>38100</xdr:colOff>
      <xdr:row>56</xdr:row>
      <xdr:rowOff>128332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144859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100805</xdr:rowOff>
    </xdr:from>
    <xdr:to>
      <xdr:col>41</xdr:col>
      <xdr:colOff>50800</xdr:colOff>
      <xdr:row>57</xdr:row>
      <xdr:rowOff>87199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2005"/>
          <a:ext cx="889000" cy="15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26667</xdr:rowOff>
    </xdr:from>
    <xdr:to>
      <xdr:col>41</xdr:col>
      <xdr:colOff>101600</xdr:colOff>
      <xdr:row>56</xdr:row>
      <xdr:rowOff>128267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2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144794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119750</xdr:rowOff>
    </xdr:from>
    <xdr:to>
      <xdr:col>36</xdr:col>
      <xdr:colOff>165100</xdr:colOff>
      <xdr:row>56</xdr:row>
      <xdr:rowOff>49900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4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66427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2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113730</xdr:rowOff>
    </xdr:from>
    <xdr:to>
      <xdr:col>55</xdr:col>
      <xdr:colOff>50800</xdr:colOff>
      <xdr:row>58</xdr:row>
      <xdr:rowOff>43880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28657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63939</xdr:rowOff>
    </xdr:from>
    <xdr:to>
      <xdr:col>50</xdr:col>
      <xdr:colOff>165100</xdr:colOff>
      <xdr:row>58</xdr:row>
      <xdr:rowOff>165539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156666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24381</xdr:rowOff>
    </xdr:from>
    <xdr:to>
      <xdr:col>46</xdr:col>
      <xdr:colOff>38100</xdr:colOff>
      <xdr:row>58</xdr:row>
      <xdr:rowOff>125981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6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117108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50005</xdr:rowOff>
    </xdr:from>
    <xdr:to>
      <xdr:col>41</xdr:col>
      <xdr:colOff>101600</xdr:colOff>
      <xdr:row>56</xdr:row>
      <xdr:rowOff>151605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142732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7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36399</xdr:rowOff>
    </xdr:from>
    <xdr:to>
      <xdr:col>36</xdr:col>
      <xdr:colOff>165100</xdr:colOff>
      <xdr:row>57</xdr:row>
      <xdr:rowOff>137999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129126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109640</xdr:rowOff>
    </xdr:from>
    <xdr:to>
      <xdr:col>55</xdr:col>
      <xdr:colOff>0</xdr:colOff>
      <xdr:row>79</xdr:row>
      <xdr:rowOff>17579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82740"/>
          <a:ext cx="838200" cy="7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17579</xdr:rowOff>
    </xdr:from>
    <xdr:to>
      <xdr:col>50</xdr:col>
      <xdr:colOff>114300</xdr:colOff>
      <xdr:row>79</xdr:row>
      <xdr:rowOff>71872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562129"/>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28894</xdr:rowOff>
    </xdr:from>
    <xdr:to>
      <xdr:col>45</xdr:col>
      <xdr:colOff>177800</xdr:colOff>
      <xdr:row>79</xdr:row>
      <xdr:rowOff>71872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73444"/>
          <a:ext cx="889000" cy="4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168357</xdr:rowOff>
    </xdr:from>
    <xdr:to>
      <xdr:col>41</xdr:col>
      <xdr:colOff>50800</xdr:colOff>
      <xdr:row>79</xdr:row>
      <xdr:rowOff>28894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41457"/>
          <a:ext cx="889000" cy="3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58840</xdr:rowOff>
    </xdr:from>
    <xdr:to>
      <xdr:col>55</xdr:col>
      <xdr:colOff>50800</xdr:colOff>
      <xdr:row>78</xdr:row>
      <xdr:rowOff>160440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37267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138229</xdr:rowOff>
    </xdr:from>
    <xdr:to>
      <xdr:col>50</xdr:col>
      <xdr:colOff>165100</xdr:colOff>
      <xdr:row>79</xdr:row>
      <xdr:rowOff>68379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59506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60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21072</xdr:rowOff>
    </xdr:from>
    <xdr:to>
      <xdr:col>46</xdr:col>
      <xdr:colOff>38100</xdr:colOff>
      <xdr:row>79</xdr:row>
      <xdr:rowOff>122672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113799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149544</xdr:rowOff>
    </xdr:from>
    <xdr:to>
      <xdr:col>41</xdr:col>
      <xdr:colOff>101600</xdr:colOff>
      <xdr:row>79</xdr:row>
      <xdr:rowOff>79694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70821</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6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117557</xdr:rowOff>
    </xdr:from>
    <xdr:to>
      <xdr:col>36</xdr:col>
      <xdr:colOff>165100</xdr:colOff>
      <xdr:row>79</xdr:row>
      <xdr:rowOff>47707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38834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39255</xdr:rowOff>
    </xdr:from>
    <xdr:to>
      <xdr:col>55</xdr:col>
      <xdr:colOff>0</xdr:colOff>
      <xdr:row>98</xdr:row>
      <xdr:rowOff>136500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41355"/>
          <a:ext cx="838200" cy="9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15494</xdr:rowOff>
    </xdr:from>
    <xdr:to>
      <xdr:col>50</xdr:col>
      <xdr:colOff>114300</xdr:colOff>
      <xdr:row>98</xdr:row>
      <xdr:rowOff>136500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17594"/>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15494</xdr:rowOff>
    </xdr:from>
    <xdr:to>
      <xdr:col>45</xdr:col>
      <xdr:colOff>177800</xdr:colOff>
      <xdr:row>98</xdr:row>
      <xdr:rowOff>90385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17594"/>
          <a:ext cx="889000" cy="7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43231</xdr:rowOff>
    </xdr:from>
    <xdr:to>
      <xdr:col>41</xdr:col>
      <xdr:colOff>50800</xdr:colOff>
      <xdr:row>98</xdr:row>
      <xdr:rowOff>90385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45331"/>
          <a:ext cx="889000" cy="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159905</xdr:rowOff>
    </xdr:from>
    <xdr:to>
      <xdr:col>55</xdr:col>
      <xdr:colOff>50800</xdr:colOff>
      <xdr:row>98</xdr:row>
      <xdr:rowOff>90055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74832</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85700</xdr:rowOff>
    </xdr:from>
    <xdr:to>
      <xdr:col>50</xdr:col>
      <xdr:colOff>165100</xdr:colOff>
      <xdr:row>99</xdr:row>
      <xdr:rowOff>15850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6977</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404428" y="169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136144</xdr:rowOff>
    </xdr:from>
    <xdr:to>
      <xdr:col>46</xdr:col>
      <xdr:colOff>38100</xdr:colOff>
      <xdr:row>98</xdr:row>
      <xdr:rowOff>66294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57421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39585</xdr:rowOff>
    </xdr:from>
    <xdr:to>
      <xdr:col>41</xdr:col>
      <xdr:colOff>101600</xdr:colOff>
      <xdr:row>98</xdr:row>
      <xdr:rowOff>141185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132312</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93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163881</xdr:rowOff>
    </xdr:from>
    <xdr:to>
      <xdr:col>36</xdr:col>
      <xdr:colOff>165100</xdr:colOff>
      <xdr:row>98</xdr:row>
      <xdr:rowOff>94031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85158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79611</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6161"/>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28811</xdr:rowOff>
    </xdr:from>
    <xdr:to>
      <xdr:col>67</xdr:col>
      <xdr:colOff>101600</xdr:colOff>
      <xdr:row>39</xdr:row>
      <xdr:rowOff>130411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121538</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08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123736</xdr:rowOff>
    </xdr:from>
    <xdr:to>
      <xdr:col>85</xdr:col>
      <xdr:colOff>127000</xdr:colOff>
      <xdr:row>75</xdr:row>
      <xdr:rowOff>161589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982486"/>
          <a:ext cx="838200" cy="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107448</xdr:rowOff>
    </xdr:from>
    <xdr:to>
      <xdr:col>81</xdr:col>
      <xdr:colOff>50800</xdr:colOff>
      <xdr:row>75</xdr:row>
      <xdr:rowOff>123736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966198"/>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87122</xdr:rowOff>
    </xdr:from>
    <xdr:to>
      <xdr:col>76</xdr:col>
      <xdr:colOff>114300</xdr:colOff>
      <xdr:row>75</xdr:row>
      <xdr:rowOff>107448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94587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87122</xdr:rowOff>
    </xdr:from>
    <xdr:to>
      <xdr:col>71</xdr:col>
      <xdr:colOff>177800</xdr:colOff>
      <xdr:row>75</xdr:row>
      <xdr:rowOff>167190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945872"/>
          <a:ext cx="889000" cy="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110789</xdr:rowOff>
    </xdr:from>
    <xdr:to>
      <xdr:col>85</xdr:col>
      <xdr:colOff>177800</xdr:colOff>
      <xdr:row>76</xdr:row>
      <xdr:rowOff>40939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89216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72936</xdr:rowOff>
    </xdr:from>
    <xdr:to>
      <xdr:col>81</xdr:col>
      <xdr:colOff>101600</xdr:colOff>
      <xdr:row>76</xdr:row>
      <xdr:rowOff>3085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93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165664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02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56648</xdr:rowOff>
    </xdr:from>
    <xdr:to>
      <xdr:col>76</xdr:col>
      <xdr:colOff>165100</xdr:colOff>
      <xdr:row>75</xdr:row>
      <xdr:rowOff>158248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9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149375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0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36322</xdr:rowOff>
    </xdr:from>
    <xdr:to>
      <xdr:col>72</xdr:col>
      <xdr:colOff>38100</xdr:colOff>
      <xdr:row>75</xdr:row>
      <xdr:rowOff>137922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129049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9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116389</xdr:rowOff>
    </xdr:from>
    <xdr:to>
      <xdr:col>67</xdr:col>
      <xdr:colOff>101600</xdr:colOff>
      <xdr:row>76</xdr:row>
      <xdr:rowOff>46540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9751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37667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0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98715</xdr:rowOff>
    </xdr:from>
    <xdr:to>
      <xdr:col>85</xdr:col>
      <xdr:colOff>127000</xdr:colOff>
      <xdr:row>97</xdr:row>
      <xdr:rowOff>114162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557915"/>
          <a:ext cx="838200" cy="18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98715</xdr:rowOff>
    </xdr:from>
    <xdr:to>
      <xdr:col>81</xdr:col>
      <xdr:colOff>50800</xdr:colOff>
      <xdr:row>97</xdr:row>
      <xdr:rowOff>110995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557915"/>
          <a:ext cx="889000" cy="18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110995</xdr:rowOff>
    </xdr:from>
    <xdr:to>
      <xdr:col>76</xdr:col>
      <xdr:colOff>114300</xdr:colOff>
      <xdr:row>98</xdr:row>
      <xdr:rowOff>29907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741645"/>
          <a:ext cx="889000" cy="9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29907</xdr:rowOff>
    </xdr:from>
    <xdr:to>
      <xdr:col>71</xdr:col>
      <xdr:colOff>177800</xdr:colOff>
      <xdr:row>98</xdr:row>
      <xdr:rowOff>159245</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832007"/>
          <a:ext cx="889000" cy="1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63362</xdr:rowOff>
    </xdr:from>
    <xdr:to>
      <xdr:col>85</xdr:col>
      <xdr:colOff>177800</xdr:colOff>
      <xdr:row>97</xdr:row>
      <xdr:rowOff>164962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6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41789</xdr:rowOff>
    </xdr:from>
    <xdr:ext cx="534377"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6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47915</xdr:rowOff>
    </xdr:from>
    <xdr:to>
      <xdr:col>81</xdr:col>
      <xdr:colOff>101600</xdr:colOff>
      <xdr:row>96</xdr:row>
      <xdr:rowOff>149515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5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166042</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60195</xdr:rowOff>
    </xdr:from>
    <xdr:to>
      <xdr:col>76</xdr:col>
      <xdr:colOff>165100</xdr:colOff>
      <xdr:row>97</xdr:row>
      <xdr:rowOff>161795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6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152922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25111" y="1678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150557</xdr:rowOff>
    </xdr:from>
    <xdr:to>
      <xdr:col>72</xdr:col>
      <xdr:colOff>38100</xdr:colOff>
      <xdr:row>98</xdr:row>
      <xdr:rowOff>80707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78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71834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687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108445</xdr:rowOff>
    </xdr:from>
    <xdr:to>
      <xdr:col>67</xdr:col>
      <xdr:colOff>101600</xdr:colOff>
      <xdr:row>99</xdr:row>
      <xdr:rowOff>38595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29722</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70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69977</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756527"/>
          <a:ext cx="889000" cy="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19177</xdr:rowOff>
    </xdr:from>
    <xdr:to>
      <xdr:col>98</xdr:col>
      <xdr:colOff>38100</xdr:colOff>
      <xdr:row>39</xdr:row>
      <xdr:rowOff>120777</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111904</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67017" y="6798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37059</xdr:rowOff>
    </xdr:from>
    <xdr:to>
      <xdr:col>116</xdr:col>
      <xdr:colOff>63500</xdr:colOff>
      <xdr:row>59</xdr:row>
      <xdr:rowOff>37821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15260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29134</xdr:rowOff>
    </xdr:from>
    <xdr:to>
      <xdr:col>111</xdr:col>
      <xdr:colOff>177800</xdr:colOff>
      <xdr:row>59</xdr:row>
      <xdr:rowOff>37821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14468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21819</xdr:rowOff>
    </xdr:from>
    <xdr:to>
      <xdr:col>107</xdr:col>
      <xdr:colOff>50800</xdr:colOff>
      <xdr:row>59</xdr:row>
      <xdr:rowOff>29134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13736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9627</xdr:rowOff>
    </xdr:from>
    <xdr:to>
      <xdr:col>102</xdr:col>
      <xdr:colOff>114300</xdr:colOff>
      <xdr:row>59</xdr:row>
      <xdr:rowOff>21819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12517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157709</xdr:rowOff>
    </xdr:from>
    <xdr:to>
      <xdr:col>116</xdr:col>
      <xdr:colOff>114300</xdr:colOff>
      <xdr:row>59</xdr:row>
      <xdr:rowOff>87859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1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72636</xdr:rowOff>
    </xdr:from>
    <xdr:ext cx="313932"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10016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158471</xdr:rowOff>
    </xdr:from>
    <xdr:to>
      <xdr:col>112</xdr:col>
      <xdr:colOff>38100</xdr:colOff>
      <xdr:row>59</xdr:row>
      <xdr:rowOff>88621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1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79748</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66333" y="10195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149784</xdr:rowOff>
    </xdr:from>
    <xdr:to>
      <xdr:col>107</xdr:col>
      <xdr:colOff>101600</xdr:colOff>
      <xdr:row>59</xdr:row>
      <xdr:rowOff>79934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71061</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86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142469</xdr:rowOff>
    </xdr:from>
    <xdr:to>
      <xdr:col>102</xdr:col>
      <xdr:colOff>165100</xdr:colOff>
      <xdr:row>59</xdr:row>
      <xdr:rowOff>72619</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63746</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130277</xdr:rowOff>
    </xdr:from>
    <xdr:to>
      <xdr:col>98</xdr:col>
      <xdr:colOff>38100</xdr:colOff>
      <xdr:row>59</xdr:row>
      <xdr:rowOff>60427</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51554</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76286</xdr:rowOff>
    </xdr:from>
    <xdr:to>
      <xdr:col>116</xdr:col>
      <xdr:colOff>63500</xdr:colOff>
      <xdr:row>74</xdr:row>
      <xdr:rowOff>22154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1323300" y="12592136"/>
          <a:ext cx="8382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45288</xdr:rowOff>
    </xdr:from>
    <xdr:to>
      <xdr:col>111</xdr:col>
      <xdr:colOff>177800</xdr:colOff>
      <xdr:row>73</xdr:row>
      <xdr:rowOff>76286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0434300" y="12561138"/>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45288</xdr:rowOff>
    </xdr:from>
    <xdr:to>
      <xdr:col>107</xdr:col>
      <xdr:colOff>50800</xdr:colOff>
      <xdr:row>73</xdr:row>
      <xdr:rowOff>99330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2561138"/>
          <a:ext cx="889000" cy="5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99330</xdr:rowOff>
    </xdr:from>
    <xdr:to>
      <xdr:col>102</xdr:col>
      <xdr:colOff>114300</xdr:colOff>
      <xdr:row>74</xdr:row>
      <xdr:rowOff>60696</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2615180"/>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142804</xdr:rowOff>
    </xdr:from>
    <xdr:to>
      <xdr:col>116</xdr:col>
      <xdr:colOff>114300</xdr:colOff>
      <xdr:row>74</xdr:row>
      <xdr:rowOff>72954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26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121231</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6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25486</xdr:rowOff>
    </xdr:from>
    <xdr:to>
      <xdr:col>112</xdr:col>
      <xdr:colOff>38100</xdr:colOff>
      <xdr:row>73</xdr:row>
      <xdr:rowOff>127086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25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143613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31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165938</xdr:rowOff>
    </xdr:from>
    <xdr:to>
      <xdr:col>107</xdr:col>
      <xdr:colOff>101600</xdr:colOff>
      <xdr:row>73</xdr:row>
      <xdr:rowOff>96088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25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112615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2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48530</xdr:rowOff>
    </xdr:from>
    <xdr:to>
      <xdr:col>102</xdr:col>
      <xdr:colOff>165100</xdr:colOff>
      <xdr:row>73</xdr:row>
      <xdr:rowOff>150130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256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166657</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33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9896</xdr:rowOff>
    </xdr:from>
    <xdr:to>
      <xdr:col>98</xdr:col>
      <xdr:colOff>38100</xdr:colOff>
      <xdr:row>74</xdr:row>
      <xdr:rowOff>111496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26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128023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4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2,636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57,859</a:t>
          </a:r>
          <a:r>
            <a:rPr kumimoji="1" lang="ja-JP" altLang="en-US" sz="1300">
              <a:latin typeface="ＭＳ Ｐゴシック" panose="020B0600070205080204" pitchFamily="50" charset="-128"/>
              <a:ea typeface="ＭＳ Ｐゴシック" panose="020B0600070205080204" pitchFamily="50" charset="-128"/>
            </a:rPr>
            <a:t>円となっている。これは、子宮頸がんワクチン接種費や教師用指導書購入費の増が主な要因である。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扶助費の住民一人当たりのコストは、前年度より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6,824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111,930</a:t>
          </a:r>
          <a:r>
            <a:rPr kumimoji="1" lang="ja-JP" altLang="en-US" sz="1300">
              <a:latin typeface="ＭＳ Ｐゴシック" panose="020B0600070205080204" pitchFamily="50" charset="-128"/>
              <a:ea typeface="ＭＳ Ｐゴシック" panose="020B0600070205080204" pitchFamily="50" charset="-128"/>
            </a:rPr>
            <a:t>円となっている。これは、定額減額調整給付金を実施したことが主な要因である。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の住民一人当たりのコストは減少に転じたが、依然として、類似団体平均、埼玉県平均、全国平均をいずれも大きく上回っている。これは、合併により多数の公共施設を抱えているとともに、その多くが老朽化し、維持管理に多額の経費を要するためである。今後は、公共施設の再整備等により、維持管理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埼玉県加須市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112,018
108,175
133.30
49,845,105
46,532,206
2,684,630
27,097,202
22,525,286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153851</xdr:rowOff>
    </xdr:from>
    <xdr:to>
      <xdr:col>24</xdr:col>
      <xdr:colOff>63500</xdr:colOff>
      <xdr:row>34</xdr:row>
      <xdr:rowOff>160383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8315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49349</xdr:rowOff>
    </xdr:from>
    <xdr:to>
      <xdr:col>19</xdr:col>
      <xdr:colOff>177800</xdr:colOff>
      <xdr:row>34</xdr:row>
      <xdr:rowOff>160383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7864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44994</xdr:rowOff>
    </xdr:from>
    <xdr:to>
      <xdr:col>15</xdr:col>
      <xdr:colOff>50800</xdr:colOff>
      <xdr:row>34</xdr:row>
      <xdr:rowOff>49349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742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91258</xdr:rowOff>
    </xdr:from>
    <xdr:to>
      <xdr:col>10</xdr:col>
      <xdr:colOff>114300</xdr:colOff>
      <xdr:row>34</xdr:row>
      <xdr:rowOff>44994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49108"/>
          <a:ext cx="8890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103051</xdr:rowOff>
    </xdr:from>
    <xdr:to>
      <xdr:col>24</xdr:col>
      <xdr:colOff>114300</xdr:colOff>
      <xdr:row>35</xdr:row>
      <xdr:rowOff>33201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81478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109583</xdr:rowOff>
    </xdr:from>
    <xdr:to>
      <xdr:col>20</xdr:col>
      <xdr:colOff>38100</xdr:colOff>
      <xdr:row>35</xdr:row>
      <xdr:rowOff>39733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56260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1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169999</xdr:rowOff>
    </xdr:from>
    <xdr:to>
      <xdr:col>15</xdr:col>
      <xdr:colOff>101600</xdr:colOff>
      <xdr:row>34</xdr:row>
      <xdr:rowOff>100149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116676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165644</xdr:rowOff>
    </xdr:from>
    <xdr:to>
      <xdr:col>10</xdr:col>
      <xdr:colOff>165100</xdr:colOff>
      <xdr:row>34</xdr:row>
      <xdr:rowOff>95794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40458</xdr:rowOff>
    </xdr:from>
    <xdr:to>
      <xdr:col>6</xdr:col>
      <xdr:colOff>38100</xdr:colOff>
      <xdr:row>33</xdr:row>
      <xdr:rowOff>142058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158585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7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74930</xdr:rowOff>
    </xdr:from>
    <xdr:to>
      <xdr:col>24</xdr:col>
      <xdr:colOff>63500</xdr:colOff>
      <xdr:row>57</xdr:row>
      <xdr:rowOff>9843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676130"/>
          <a:ext cx="838200" cy="10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74930</xdr:rowOff>
    </xdr:from>
    <xdr:to>
      <xdr:col>19</xdr:col>
      <xdr:colOff>177800</xdr:colOff>
      <xdr:row>57</xdr:row>
      <xdr:rowOff>53721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676130"/>
          <a:ext cx="889000" cy="1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46448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53721</xdr:rowOff>
    </xdr:from>
    <xdr:to>
      <xdr:col>15</xdr:col>
      <xdr:colOff>50800</xdr:colOff>
      <xdr:row>57</xdr:row>
      <xdr:rowOff>127698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26371"/>
          <a:ext cx="889000" cy="7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35420</xdr:rowOff>
    </xdr:from>
    <xdr:to>
      <xdr:col>10</xdr:col>
      <xdr:colOff>114300</xdr:colOff>
      <xdr:row>57</xdr:row>
      <xdr:rowOff>127698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79370"/>
          <a:ext cx="889000" cy="11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130493</xdr:rowOff>
    </xdr:from>
    <xdr:to>
      <xdr:col>24</xdr:col>
      <xdr:colOff>114300</xdr:colOff>
      <xdr:row>57</xdr:row>
      <xdr:rowOff>60643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108920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24130</xdr:rowOff>
    </xdr:from>
    <xdr:to>
      <xdr:col>20</xdr:col>
      <xdr:colOff>38100</xdr:colOff>
      <xdr:row>56</xdr:row>
      <xdr:rowOff>125730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142257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2921</xdr:rowOff>
    </xdr:from>
    <xdr:to>
      <xdr:col>15</xdr:col>
      <xdr:colOff>101600</xdr:colOff>
      <xdr:row>57</xdr:row>
      <xdr:rowOff>104521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95648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6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76898</xdr:rowOff>
    </xdr:from>
    <xdr:to>
      <xdr:col>10</xdr:col>
      <xdr:colOff>165100</xdr:colOff>
      <xdr:row>58</xdr:row>
      <xdr:rowOff>7048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169625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9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156070</xdr:rowOff>
    </xdr:from>
    <xdr:to>
      <xdr:col>6</xdr:col>
      <xdr:colOff>38100</xdr:colOff>
      <xdr:row>51</xdr:row>
      <xdr:rowOff>86220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2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77347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2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162236</xdr:rowOff>
    </xdr:from>
    <xdr:to>
      <xdr:col>24</xdr:col>
      <xdr:colOff>63500</xdr:colOff>
      <xdr:row>76</xdr:row>
      <xdr:rowOff>101924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49536"/>
          <a:ext cx="838200" cy="28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39635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55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101924</xdr:rowOff>
    </xdr:from>
    <xdr:to>
      <xdr:col>19</xdr:col>
      <xdr:colOff>177800</xdr:colOff>
      <xdr:row>77</xdr:row>
      <xdr:rowOff>108877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32124"/>
          <a:ext cx="889000" cy="17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53656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127203</xdr:rowOff>
    </xdr:from>
    <xdr:to>
      <xdr:col>15</xdr:col>
      <xdr:colOff>50800</xdr:colOff>
      <xdr:row>77</xdr:row>
      <xdr:rowOff>108877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57403"/>
          <a:ext cx="889000" cy="15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53694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127203</xdr:rowOff>
    </xdr:from>
    <xdr:to>
      <xdr:col>10</xdr:col>
      <xdr:colOff>114300</xdr:colOff>
      <xdr:row>78</xdr:row>
      <xdr:rowOff>122689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57403"/>
          <a:ext cx="889000" cy="33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56951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4602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111436</xdr:rowOff>
    </xdr:from>
    <xdr:to>
      <xdr:col>24</xdr:col>
      <xdr:colOff>114300</xdr:colOff>
      <xdr:row>75</xdr:row>
      <xdr:rowOff>41586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9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89863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51124</xdr:rowOff>
    </xdr:from>
    <xdr:to>
      <xdr:col>20</xdr:col>
      <xdr:colOff>38100</xdr:colOff>
      <xdr:row>76</xdr:row>
      <xdr:rowOff>152724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143851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58077</xdr:rowOff>
    </xdr:from>
    <xdr:to>
      <xdr:col>15</xdr:col>
      <xdr:colOff>101600</xdr:colOff>
      <xdr:row>77</xdr:row>
      <xdr:rowOff>159677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5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5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76403</xdr:rowOff>
    </xdr:from>
    <xdr:to>
      <xdr:col>10</xdr:col>
      <xdr:colOff>165100</xdr:colOff>
      <xdr:row>77</xdr:row>
      <xdr:rowOff>6553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0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169130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9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71889</xdr:rowOff>
    </xdr:from>
    <xdr:to>
      <xdr:col>6</xdr:col>
      <xdr:colOff>38100</xdr:colOff>
      <xdr:row>79</xdr:row>
      <xdr:rowOff>2039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4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164616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53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163361</xdr:rowOff>
    </xdr:from>
    <xdr:to>
      <xdr:col>24</xdr:col>
      <xdr:colOff>62865</xdr:colOff>
      <xdr:row>99</xdr:row>
      <xdr:rowOff>52794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65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56621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52794</xdr:rowOff>
    </xdr:from>
    <xdr:to>
      <xdr:col>24</xdr:col>
      <xdr:colOff>152400</xdr:colOff>
      <xdr:row>99</xdr:row>
      <xdr:rowOff>52794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110038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163361</xdr:rowOff>
    </xdr:from>
    <xdr:to>
      <xdr:col>24</xdr:col>
      <xdr:colOff>152400</xdr:colOff>
      <xdr:row>91</xdr:row>
      <xdr:rowOff>163361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65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117563</xdr:rowOff>
    </xdr:from>
    <xdr:to>
      <xdr:col>24</xdr:col>
      <xdr:colOff>63500</xdr:colOff>
      <xdr:row>98</xdr:row>
      <xdr:rowOff>21971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48213"/>
          <a:ext cx="838200" cy="7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2391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90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150964</xdr:rowOff>
    </xdr:from>
    <xdr:to>
      <xdr:col>24</xdr:col>
      <xdr:colOff>114300</xdr:colOff>
      <xdr:row>96</xdr:row>
      <xdr:rowOff>81114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3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99580</xdr:rowOff>
    </xdr:from>
    <xdr:to>
      <xdr:col>19</xdr:col>
      <xdr:colOff>177800</xdr:colOff>
      <xdr:row>97</xdr:row>
      <xdr:rowOff>117563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30230"/>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139915</xdr:rowOff>
    </xdr:from>
    <xdr:to>
      <xdr:col>20</xdr:col>
      <xdr:colOff>38100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86592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0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158217</xdr:rowOff>
    </xdr:from>
    <xdr:to>
      <xdr:col>15</xdr:col>
      <xdr:colOff>50800</xdr:colOff>
      <xdr:row>97</xdr:row>
      <xdr:rowOff>99580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588717"/>
          <a:ext cx="889000" cy="1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118618</xdr:rowOff>
    </xdr:from>
    <xdr:to>
      <xdr:col>15</xdr:col>
      <xdr:colOff>101600</xdr:colOff>
      <xdr:row>96</xdr:row>
      <xdr:rowOff>48768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65295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158217</xdr:rowOff>
    </xdr:from>
    <xdr:to>
      <xdr:col>10</xdr:col>
      <xdr:colOff>114300</xdr:colOff>
      <xdr:row>96</xdr:row>
      <xdr:rowOff>164960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588717"/>
          <a:ext cx="889000" cy="103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108789</xdr:rowOff>
    </xdr:from>
    <xdr:to>
      <xdr:col>10</xdr:col>
      <xdr:colOff>165100</xdr:colOff>
      <xdr:row>96</xdr:row>
      <xdr:rowOff>38939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30066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87300</xdr:rowOff>
    </xdr:from>
    <xdr:to>
      <xdr:col>6</xdr:col>
      <xdr:colOff>38100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142621</xdr:rowOff>
    </xdr:from>
    <xdr:to>
      <xdr:col>24</xdr:col>
      <xdr:colOff>114300</xdr:colOff>
      <xdr:row>98</xdr:row>
      <xdr:rowOff>72771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121048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66763</xdr:rowOff>
    </xdr:from>
    <xdr:to>
      <xdr:col>20</xdr:col>
      <xdr:colOff>38100</xdr:colOff>
      <xdr:row>97</xdr:row>
      <xdr:rowOff>168363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159490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48780</xdr:rowOff>
    </xdr:from>
    <xdr:to>
      <xdr:col>15</xdr:col>
      <xdr:colOff>101600</xdr:colOff>
      <xdr:row>97</xdr:row>
      <xdr:rowOff>150380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141507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107417</xdr:rowOff>
    </xdr:from>
    <xdr:to>
      <xdr:col>10</xdr:col>
      <xdr:colOff>165100</xdr:colOff>
      <xdr:row>91</xdr:row>
      <xdr:rowOff>37567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5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54094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3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114160</xdr:rowOff>
    </xdr:from>
    <xdr:to>
      <xdr:col>6</xdr:col>
      <xdr:colOff>38100</xdr:colOff>
      <xdr:row>97</xdr:row>
      <xdr:rowOff>44310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60837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69566</xdr:rowOff>
    </xdr:from>
    <xdr:to>
      <xdr:col>55</xdr:col>
      <xdr:colOff>0</xdr:colOff>
      <xdr:row>38</xdr:row>
      <xdr:rowOff>74046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84666"/>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69566</xdr:rowOff>
    </xdr:from>
    <xdr:to>
      <xdr:col>50</xdr:col>
      <xdr:colOff>114300</xdr:colOff>
      <xdr:row>38</xdr:row>
      <xdr:rowOff>69931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84666"/>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69931</xdr:rowOff>
    </xdr:from>
    <xdr:to>
      <xdr:col>45</xdr:col>
      <xdr:colOff>177800</xdr:colOff>
      <xdr:row>38</xdr:row>
      <xdr:rowOff>69931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85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59324</xdr:rowOff>
    </xdr:from>
    <xdr:to>
      <xdr:col>41</xdr:col>
      <xdr:colOff>50800</xdr:colOff>
      <xdr:row>38</xdr:row>
      <xdr:rowOff>69931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7442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23246</xdr:rowOff>
    </xdr:from>
    <xdr:to>
      <xdr:col>55</xdr:col>
      <xdr:colOff>50800</xdr:colOff>
      <xdr:row>38</xdr:row>
      <xdr:rowOff>124846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3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109623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5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18766</xdr:rowOff>
    </xdr:from>
    <xdr:to>
      <xdr:col>50</xdr:col>
      <xdr:colOff>165100</xdr:colOff>
      <xdr:row>38</xdr:row>
      <xdr:rowOff>120366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111493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2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19131</xdr:rowOff>
    </xdr:from>
    <xdr:to>
      <xdr:col>46</xdr:col>
      <xdr:colOff>38100</xdr:colOff>
      <xdr:row>38</xdr:row>
      <xdr:rowOff>120731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111858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26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19131</xdr:rowOff>
    </xdr:from>
    <xdr:to>
      <xdr:col>41</xdr:col>
      <xdr:colOff>101600</xdr:colOff>
      <xdr:row>38</xdr:row>
      <xdr:rowOff>120731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111858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26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8524</xdr:rowOff>
    </xdr:from>
    <xdr:to>
      <xdr:col>36</xdr:col>
      <xdr:colOff>165100</xdr:colOff>
      <xdr:row>38</xdr:row>
      <xdr:rowOff>110124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101251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79426</xdr:rowOff>
    </xdr:from>
    <xdr:to>
      <xdr:col>55</xdr:col>
      <xdr:colOff>0</xdr:colOff>
      <xdr:row>56</xdr:row>
      <xdr:rowOff>81635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680626"/>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79426</xdr:rowOff>
    </xdr:from>
    <xdr:to>
      <xdr:col>50</xdr:col>
      <xdr:colOff>114300</xdr:colOff>
      <xdr:row>56</xdr:row>
      <xdr:rowOff>97371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80626"/>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58928</xdr:rowOff>
    </xdr:from>
    <xdr:to>
      <xdr:col>45</xdr:col>
      <xdr:colOff>177800</xdr:colOff>
      <xdr:row>56</xdr:row>
      <xdr:rowOff>97371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0128"/>
          <a:ext cx="8890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41173</xdr:rowOff>
    </xdr:from>
    <xdr:to>
      <xdr:col>41</xdr:col>
      <xdr:colOff>50800</xdr:colOff>
      <xdr:row>56</xdr:row>
      <xdr:rowOff>58928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42373"/>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30835</xdr:rowOff>
    </xdr:from>
    <xdr:to>
      <xdr:col>55</xdr:col>
      <xdr:colOff>50800</xdr:colOff>
      <xdr:row>56</xdr:row>
      <xdr:rowOff>132435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53712</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28626</xdr:rowOff>
    </xdr:from>
    <xdr:to>
      <xdr:col>50</xdr:col>
      <xdr:colOff>165100</xdr:colOff>
      <xdr:row>56</xdr:row>
      <xdr:rowOff>130226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2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146753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46571</xdr:rowOff>
    </xdr:from>
    <xdr:to>
      <xdr:col>46</xdr:col>
      <xdr:colOff>38100</xdr:colOff>
      <xdr:row>56</xdr:row>
      <xdr:rowOff>148171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164698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8128</xdr:rowOff>
    </xdr:from>
    <xdr:to>
      <xdr:col>41</xdr:col>
      <xdr:colOff>101600</xdr:colOff>
      <xdr:row>56</xdr:row>
      <xdr:rowOff>109728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126255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161823</xdr:rowOff>
    </xdr:from>
    <xdr:to>
      <xdr:col>36</xdr:col>
      <xdr:colOff>165100</xdr:colOff>
      <xdr:row>56</xdr:row>
      <xdr:rowOff>91973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108500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139798</xdr:rowOff>
    </xdr:from>
    <xdr:to>
      <xdr:col>55</xdr:col>
      <xdr:colOff>0</xdr:colOff>
      <xdr:row>79</xdr:row>
      <xdr:rowOff>30527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12898"/>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131731</xdr:rowOff>
    </xdr:from>
    <xdr:to>
      <xdr:col>50</xdr:col>
      <xdr:colOff>114300</xdr:colOff>
      <xdr:row>79</xdr:row>
      <xdr:rowOff>30527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04831"/>
          <a:ext cx="889000" cy="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131731</xdr:rowOff>
    </xdr:from>
    <xdr:to>
      <xdr:col>45</xdr:col>
      <xdr:colOff>177800</xdr:colOff>
      <xdr:row>78</xdr:row>
      <xdr:rowOff>165303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04831"/>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95417</xdr:rowOff>
    </xdr:from>
    <xdr:to>
      <xdr:col>41</xdr:col>
      <xdr:colOff>50800</xdr:colOff>
      <xdr:row>78</xdr:row>
      <xdr:rowOff>165303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68517"/>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88998</xdr:rowOff>
    </xdr:from>
    <xdr:to>
      <xdr:col>55</xdr:col>
      <xdr:colOff>50800</xdr:colOff>
      <xdr:row>79</xdr:row>
      <xdr:rowOff>19148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3925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151177</xdr:rowOff>
    </xdr:from>
    <xdr:to>
      <xdr:col>50</xdr:col>
      <xdr:colOff>165100</xdr:colOff>
      <xdr:row>79</xdr:row>
      <xdr:rowOff>81327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72454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80931</xdr:rowOff>
    </xdr:from>
    <xdr:to>
      <xdr:col>46</xdr:col>
      <xdr:colOff>38100</xdr:colOff>
      <xdr:row>79</xdr:row>
      <xdr:rowOff>11081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5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2208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4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114503</xdr:rowOff>
    </xdr:from>
    <xdr:to>
      <xdr:col>41</xdr:col>
      <xdr:colOff>101600</xdr:colOff>
      <xdr:row>79</xdr:row>
      <xdr:rowOff>44653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35780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8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44617</xdr:rowOff>
    </xdr:from>
    <xdr:to>
      <xdr:col>36</xdr:col>
      <xdr:colOff>165100</xdr:colOff>
      <xdr:row>78</xdr:row>
      <xdr:rowOff>146217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137344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96103</xdr:rowOff>
    </xdr:from>
    <xdr:to>
      <xdr:col>55</xdr:col>
      <xdr:colOff>0</xdr:colOff>
      <xdr:row>99</xdr:row>
      <xdr:rowOff>23000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898203"/>
          <a:ext cx="838200" cy="9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9430</xdr:rowOff>
    </xdr:from>
    <xdr:to>
      <xdr:col>50</xdr:col>
      <xdr:colOff>114300</xdr:colOff>
      <xdr:row>99</xdr:row>
      <xdr:rowOff>23000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982980"/>
          <a:ext cx="8890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9430</xdr:rowOff>
    </xdr:from>
    <xdr:to>
      <xdr:col>45</xdr:col>
      <xdr:colOff>177800</xdr:colOff>
      <xdr:row>99</xdr:row>
      <xdr:rowOff>22101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982980"/>
          <a:ext cx="8890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22101</xdr:rowOff>
    </xdr:from>
    <xdr:to>
      <xdr:col>41</xdr:col>
      <xdr:colOff>50800</xdr:colOff>
      <xdr:row>99</xdr:row>
      <xdr:rowOff>46627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995651"/>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45303</xdr:rowOff>
    </xdr:from>
    <xdr:to>
      <xdr:col>55</xdr:col>
      <xdr:colOff>50800</xdr:colOff>
      <xdr:row>98</xdr:row>
      <xdr:rowOff>146903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8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131680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76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143650</xdr:rowOff>
    </xdr:from>
    <xdr:to>
      <xdr:col>50</xdr:col>
      <xdr:colOff>165100</xdr:colOff>
      <xdr:row>99</xdr:row>
      <xdr:rowOff>73800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9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64927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703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130080</xdr:rowOff>
    </xdr:from>
    <xdr:to>
      <xdr:col>46</xdr:col>
      <xdr:colOff>38100</xdr:colOff>
      <xdr:row>99</xdr:row>
      <xdr:rowOff>60230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9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51357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70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142751</xdr:rowOff>
    </xdr:from>
    <xdr:to>
      <xdr:col>41</xdr:col>
      <xdr:colOff>101600</xdr:colOff>
      <xdr:row>99</xdr:row>
      <xdr:rowOff>72901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9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64028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70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167277</xdr:rowOff>
    </xdr:from>
    <xdr:to>
      <xdr:col>36</xdr:col>
      <xdr:colOff>165100</xdr:colOff>
      <xdr:row>99</xdr:row>
      <xdr:rowOff>97427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96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88554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06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49814</xdr:rowOff>
    </xdr:from>
    <xdr:to>
      <xdr:col>85</xdr:col>
      <xdr:colOff>127000</xdr:colOff>
      <xdr:row>37</xdr:row>
      <xdr:rowOff>80310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93464"/>
          <a:ext cx="838200" cy="3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80310</xdr:rowOff>
    </xdr:from>
    <xdr:to>
      <xdr:col>81</xdr:col>
      <xdr:colOff>50800</xdr:colOff>
      <xdr:row>37</xdr:row>
      <xdr:rowOff>135585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23960"/>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124887</xdr:rowOff>
    </xdr:from>
    <xdr:to>
      <xdr:col>76</xdr:col>
      <xdr:colOff>114300</xdr:colOff>
      <xdr:row>37</xdr:row>
      <xdr:rowOff>135585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68537"/>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168321</xdr:rowOff>
    </xdr:from>
    <xdr:to>
      <xdr:col>71</xdr:col>
      <xdr:colOff>177800</xdr:colOff>
      <xdr:row>37</xdr:row>
      <xdr:rowOff>124887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40521"/>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170464</xdr:rowOff>
    </xdr:from>
    <xdr:to>
      <xdr:col>85</xdr:col>
      <xdr:colOff>177800</xdr:colOff>
      <xdr:row>37</xdr:row>
      <xdr:rowOff>100614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148891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29510</xdr:rowOff>
    </xdr:from>
    <xdr:to>
      <xdr:col>81</xdr:col>
      <xdr:colOff>101600</xdr:colOff>
      <xdr:row>37</xdr:row>
      <xdr:rowOff>131110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7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122237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84785</xdr:rowOff>
    </xdr:from>
    <xdr:to>
      <xdr:col>76</xdr:col>
      <xdr:colOff>165100</xdr:colOff>
      <xdr:row>38</xdr:row>
      <xdr:rowOff>14936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74087</xdr:rowOff>
    </xdr:from>
    <xdr:to>
      <xdr:col>72</xdr:col>
      <xdr:colOff>38100</xdr:colOff>
      <xdr:row>38</xdr:row>
      <xdr:rowOff>4237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1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166814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1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117521</xdr:rowOff>
    </xdr:from>
    <xdr:to>
      <xdr:col>67</xdr:col>
      <xdr:colOff>101600</xdr:colOff>
      <xdr:row>37</xdr:row>
      <xdr:rowOff>47671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8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64198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98824</xdr:rowOff>
    </xdr:from>
    <xdr:to>
      <xdr:col>85</xdr:col>
      <xdr:colOff>127000</xdr:colOff>
      <xdr:row>59</xdr:row>
      <xdr:rowOff>23255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10042924"/>
          <a:ext cx="838200" cy="9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163453</xdr:rowOff>
    </xdr:from>
    <xdr:to>
      <xdr:col>81</xdr:col>
      <xdr:colOff>50800</xdr:colOff>
      <xdr:row>59</xdr:row>
      <xdr:rowOff>23255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10107553"/>
          <a:ext cx="889000" cy="3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163453</xdr:rowOff>
    </xdr:from>
    <xdr:to>
      <xdr:col>76</xdr:col>
      <xdr:colOff>114300</xdr:colOff>
      <xdr:row>59</xdr:row>
      <xdr:rowOff>66319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10107553"/>
          <a:ext cx="889000" cy="7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75006</xdr:rowOff>
    </xdr:from>
    <xdr:to>
      <xdr:col>71</xdr:col>
      <xdr:colOff>177800</xdr:colOff>
      <xdr:row>59</xdr:row>
      <xdr:rowOff>66319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19106"/>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48024</xdr:rowOff>
    </xdr:from>
    <xdr:to>
      <xdr:col>85</xdr:col>
      <xdr:colOff>177800</xdr:colOff>
      <xdr:row>58</xdr:row>
      <xdr:rowOff>149624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134401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9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143905</xdr:rowOff>
    </xdr:from>
    <xdr:to>
      <xdr:col>81</xdr:col>
      <xdr:colOff>101600</xdr:colOff>
      <xdr:row>59</xdr:row>
      <xdr:rowOff>74055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65182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112653</xdr:rowOff>
    </xdr:from>
    <xdr:to>
      <xdr:col>76</xdr:col>
      <xdr:colOff>165100</xdr:colOff>
      <xdr:row>59</xdr:row>
      <xdr:rowOff>42803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5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33930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15519</xdr:rowOff>
    </xdr:from>
    <xdr:to>
      <xdr:col>72</xdr:col>
      <xdr:colOff>38100</xdr:colOff>
      <xdr:row>59</xdr:row>
      <xdr:rowOff>117119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13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108246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22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24206</xdr:rowOff>
    </xdr:from>
    <xdr:to>
      <xdr:col>67</xdr:col>
      <xdr:colOff>101600</xdr:colOff>
      <xdr:row>58</xdr:row>
      <xdr:rowOff>125806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6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116933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79611</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24161"/>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28811</xdr:rowOff>
    </xdr:from>
    <xdr:to>
      <xdr:col>67</xdr:col>
      <xdr:colOff>101600</xdr:colOff>
      <xdr:row>79</xdr:row>
      <xdr:rowOff>130411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7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121538</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66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123737</xdr:rowOff>
    </xdr:from>
    <xdr:to>
      <xdr:col>85</xdr:col>
      <xdr:colOff>127000</xdr:colOff>
      <xdr:row>95</xdr:row>
      <xdr:rowOff>161589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11487"/>
          <a:ext cx="838200" cy="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107448</xdr:rowOff>
    </xdr:from>
    <xdr:to>
      <xdr:col>81</xdr:col>
      <xdr:colOff>50800</xdr:colOff>
      <xdr:row>95</xdr:row>
      <xdr:rowOff>123737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395198"/>
          <a:ext cx="889000" cy="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87122</xdr:rowOff>
    </xdr:from>
    <xdr:to>
      <xdr:col>76</xdr:col>
      <xdr:colOff>114300</xdr:colOff>
      <xdr:row>95</xdr:row>
      <xdr:rowOff>107448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374872"/>
          <a:ext cx="889000" cy="2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87122</xdr:rowOff>
    </xdr:from>
    <xdr:to>
      <xdr:col>71</xdr:col>
      <xdr:colOff>177800</xdr:colOff>
      <xdr:row>95</xdr:row>
      <xdr:rowOff>167190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74872"/>
          <a:ext cx="889000" cy="8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110789</xdr:rowOff>
    </xdr:from>
    <xdr:to>
      <xdr:col>85</xdr:col>
      <xdr:colOff>177800</xdr:colOff>
      <xdr:row>96</xdr:row>
      <xdr:rowOff>40939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89216</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72937</xdr:rowOff>
    </xdr:from>
    <xdr:to>
      <xdr:col>81</xdr:col>
      <xdr:colOff>101600</xdr:colOff>
      <xdr:row>96</xdr:row>
      <xdr:rowOff>3087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165664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5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56648</xdr:rowOff>
    </xdr:from>
    <xdr:to>
      <xdr:col>76</xdr:col>
      <xdr:colOff>165100</xdr:colOff>
      <xdr:row>95</xdr:row>
      <xdr:rowOff>158248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149375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36322</xdr:rowOff>
    </xdr:from>
    <xdr:to>
      <xdr:col>72</xdr:col>
      <xdr:colOff>38100</xdr:colOff>
      <xdr:row>95</xdr:row>
      <xdr:rowOff>137922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2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129049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116390</xdr:rowOff>
    </xdr:from>
    <xdr:to>
      <xdr:col>67</xdr:col>
      <xdr:colOff>101600</xdr:colOff>
      <xdr:row>96</xdr:row>
      <xdr:rowOff>46540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0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37667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9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8,375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59,725</a:t>
          </a:r>
          <a:r>
            <a:rPr kumimoji="1" lang="ja-JP" altLang="en-US" sz="1300">
              <a:latin typeface="ＭＳ Ｐゴシック" panose="020B0600070205080204" pitchFamily="50" charset="-128"/>
              <a:ea typeface="ＭＳ Ｐゴシック" panose="020B0600070205080204" pitchFamily="50" charset="-128"/>
            </a:rPr>
            <a:t>円となっている。これは、財政調整基金や公共施設等再整備基金積立金の減少が主な要因である。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14,834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178,817</a:t>
          </a:r>
          <a:r>
            <a:rPr kumimoji="1" lang="ja-JP" altLang="en-US" sz="1300">
              <a:latin typeface="ＭＳ Ｐゴシック" panose="020B0600070205080204" pitchFamily="50" charset="-128"/>
              <a:ea typeface="ＭＳ Ｐゴシック" panose="020B0600070205080204" pitchFamily="50" charset="-128"/>
            </a:rPr>
            <a:t>円となっている。これは、定額減税調整給付金を実施したことが主な要因である。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6,023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30,670</a:t>
          </a:r>
          <a:r>
            <a:rPr kumimoji="1" lang="ja-JP" altLang="en-US" sz="1300">
              <a:latin typeface="ＭＳ Ｐゴシック" panose="020B0600070205080204" pitchFamily="50" charset="-128"/>
              <a:ea typeface="ＭＳ Ｐゴシック" panose="020B0600070205080204" pitchFamily="50" charset="-128"/>
            </a:rPr>
            <a:t>円となっている。これは、公共下水道事業繰出金や踏切改良事業負担金の増加が主な要因である。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教育費の住民一人当たりのコストは、前年度よりも</a:t>
          </a:r>
          <a:r>
            <a:rPr kumimoji="1" lang="en-US" altLang="ja-JP" sz="1300">
              <a:latin typeface="ＭＳ Ｐゴシック" panose="020B0600070205080204" pitchFamily="50" charset="-128"/>
              <a:ea typeface="ＭＳ Ｐゴシック" panose="020B0600070205080204" pitchFamily="50" charset="-128"/>
            </a:rPr>
            <a:t>8,808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45,755</a:t>
          </a:r>
          <a:r>
            <a:rPr kumimoji="1" lang="ja-JP" altLang="en-US" sz="1300">
              <a:latin typeface="ＭＳ Ｐゴシック" panose="020B0600070205080204" pitchFamily="50" charset="-128"/>
              <a:ea typeface="ＭＳ Ｐゴシック" panose="020B0600070205080204" pitchFamily="50" charset="-128"/>
            </a:rPr>
            <a:t>円となっている。これは、元和小学校校舎増築工事を実施したことが主な要因である。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今後においても、子育て世帯や高齢者・障がい者等に対する支援を継続的に行うため、民生費は増加傾向が続くことが見込まれる。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年度は、地方特例交付金や地方交付税等の増加により、実質収支額は増加した。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財政調整基金残高は、決算剰余金を活用し積立を行ったが、予算全体調整による財源不足額の取崩額の方が大きかったため、減少した。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今後も不断の行財政改革等により、経費削減に努めるとともに、安定的な市民サービスの提供に向けて、健全な財政運営に努める。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埼玉県加須市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年度も前年度と同様に全ての会計において赤字はなかった。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今後も、標準財政規模に見合った財政運営に努める。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なお、下水道事業会計は、平成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年度から実施し、令和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年度中に完了予定の川口地区における公共下水道管渠工事など、大規模な事業が数年にわたり続くことから、より一層の経営努力の必要性がある。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49845105</v>
      </c>
      <c r="BO4" s="436"/>
      <c r="BP4" s="436"/>
      <c r="BQ4" s="436"/>
      <c r="BR4" s="436"/>
      <c r="BS4" s="436"/>
      <c r="BT4" s="436"/>
      <c r="BU4" s="437"/>
      <c r="BV4" s="435">
        <v>47596339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9.9</v>
      </c>
      <c r="CU4" s="576"/>
      <c r="CV4" s="576"/>
      <c r="CW4" s="576"/>
      <c r="CX4" s="576"/>
      <c r="CY4" s="576"/>
      <c r="CZ4" s="576"/>
      <c r="DA4" s="577"/>
      <c r="DB4" s="575">
        <v>8.6999999999999993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46532206</v>
      </c>
      <c r="BO5" s="407"/>
      <c r="BP5" s="407"/>
      <c r="BQ5" s="407"/>
      <c r="BR5" s="407"/>
      <c r="BS5" s="407"/>
      <c r="BT5" s="407"/>
      <c r="BU5" s="408"/>
      <c r="BV5" s="406">
        <v>44373627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94.6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3312899</v>
      </c>
      <c r="BO6" s="407"/>
      <c r="BP6" s="407"/>
      <c r="BQ6" s="407"/>
      <c r="BR6" s="407"/>
      <c r="BS6" s="407"/>
      <c r="BT6" s="407"/>
      <c r="BU6" s="408"/>
      <c r="BV6" s="406">
        <v>3222712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95</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628269</v>
      </c>
      <c r="BO7" s="407"/>
      <c r="BP7" s="407"/>
      <c r="BQ7" s="407"/>
      <c r="BR7" s="407"/>
      <c r="BS7" s="407"/>
      <c r="BT7" s="407"/>
      <c r="BU7" s="408"/>
      <c r="BV7" s="406">
        <v>939629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27097202</v>
      </c>
      <c r="CU7" s="407"/>
      <c r="CV7" s="407"/>
      <c r="CW7" s="407"/>
      <c r="CX7" s="407"/>
      <c r="CY7" s="407"/>
      <c r="CZ7" s="407"/>
      <c r="DA7" s="408"/>
      <c r="DB7" s="406">
        <v>26386099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2684630</v>
      </c>
      <c r="BO8" s="407"/>
      <c r="BP8" s="407"/>
      <c r="BQ8" s="407"/>
      <c r="BR8" s="407"/>
      <c r="BS8" s="407"/>
      <c r="BT8" s="407"/>
      <c r="BU8" s="408"/>
      <c r="BV8" s="406">
        <v>2283083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0.73</v>
      </c>
      <c r="CU8" s="510"/>
      <c r="CV8" s="510"/>
      <c r="CW8" s="510"/>
      <c r="CX8" s="510"/>
      <c r="CY8" s="510"/>
      <c r="CZ8" s="510"/>
      <c r="DA8" s="511"/>
      <c r="DB8" s="509">
        <v>0.72</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111623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401547</v>
      </c>
      <c r="BO9" s="407"/>
      <c r="BP9" s="407"/>
      <c r="BQ9" s="407"/>
      <c r="BR9" s="407"/>
      <c r="BS9" s="407"/>
      <c r="BT9" s="407"/>
      <c r="BU9" s="408"/>
      <c r="BV9" s="406">
        <v>-2780025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9.3000000000000007</v>
      </c>
      <c r="CU9" s="404"/>
      <c r="CV9" s="404"/>
      <c r="CW9" s="404"/>
      <c r="CX9" s="404"/>
      <c r="CY9" s="404"/>
      <c r="CZ9" s="404"/>
      <c r="DA9" s="405"/>
      <c r="DB9" s="403">
        <v>10</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112229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1481294</v>
      </c>
      <c r="BO10" s="407"/>
      <c r="BP10" s="407"/>
      <c r="BQ10" s="407"/>
      <c r="BR10" s="407"/>
      <c r="BS10" s="407"/>
      <c r="BT10" s="407"/>
      <c r="BU10" s="408"/>
      <c r="BV10" s="406">
        <v>2368872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112018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1560955</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108175</v>
      </c>
      <c r="S13" s="494"/>
      <c r="T13" s="494"/>
      <c r="U13" s="494"/>
      <c r="V13" s="495"/>
      <c r="W13" s="496" t="s">
        <v>131</v>
      </c>
      <c r="X13" s="392"/>
      <c r="Y13" s="392"/>
      <c r="Z13" s="392"/>
      <c r="AA13" s="392"/>
      <c r="AB13" s="393"/>
      <c r="AC13" s="359">
        <v>2463</v>
      </c>
      <c r="AD13" s="360"/>
      <c r="AE13" s="360"/>
      <c r="AF13" s="360"/>
      <c r="AG13" s="361"/>
      <c r="AH13" s="359">
        <v>2631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321886</v>
      </c>
      <c r="BO13" s="407"/>
      <c r="BP13" s="407"/>
      <c r="BQ13" s="407"/>
      <c r="BR13" s="407"/>
      <c r="BS13" s="407"/>
      <c r="BT13" s="407"/>
      <c r="BU13" s="408"/>
      <c r="BV13" s="406">
        <v>-411153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5.6</v>
      </c>
      <c r="CU13" s="404"/>
      <c r="CV13" s="404"/>
      <c r="CW13" s="404"/>
      <c r="CX13" s="404"/>
      <c r="CY13" s="404"/>
      <c r="CZ13" s="404"/>
      <c r="DA13" s="405"/>
      <c r="DB13" s="403">
        <v>5.6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112163</v>
      </c>
      <c r="S14" s="494"/>
      <c r="T14" s="494"/>
      <c r="U14" s="494"/>
      <c r="V14" s="495"/>
      <c r="W14" s="497"/>
      <c r="X14" s="395"/>
      <c r="Y14" s="395"/>
      <c r="Z14" s="395"/>
      <c r="AA14" s="395"/>
      <c r="AB14" s="396"/>
      <c r="AC14" s="486">
        <v>4.7</v>
      </c>
      <c r="AD14" s="487"/>
      <c r="AE14" s="487"/>
      <c r="AF14" s="487"/>
      <c r="AG14" s="488"/>
      <c r="AH14" s="486">
        <v>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108786</v>
      </c>
      <c r="S15" s="494"/>
      <c r="T15" s="494"/>
      <c r="U15" s="494"/>
      <c r="V15" s="495"/>
      <c r="W15" s="496" t="s">
        <v>137</v>
      </c>
      <c r="X15" s="392"/>
      <c r="Y15" s="392"/>
      <c r="Z15" s="392"/>
      <c r="AA15" s="392"/>
      <c r="AB15" s="393"/>
      <c r="AC15" s="359">
        <v>15323</v>
      </c>
      <c r="AD15" s="360"/>
      <c r="AE15" s="360"/>
      <c r="AF15" s="360"/>
      <c r="AG15" s="361"/>
      <c r="AH15" s="359">
        <v>16350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16355685</v>
      </c>
      <c r="BO15" s="436"/>
      <c r="BP15" s="436"/>
      <c r="BQ15" s="436"/>
      <c r="BR15" s="436"/>
      <c r="BS15" s="436"/>
      <c r="BT15" s="436"/>
      <c r="BU15" s="437"/>
      <c r="BV15" s="435">
        <v>15896428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v>
      </c>
      <c r="AD16" s="487"/>
      <c r="AE16" s="487"/>
      <c r="AF16" s="487"/>
      <c r="AG16" s="488"/>
      <c r="AH16" s="486">
        <v>29.8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22601773</v>
      </c>
      <c r="BO16" s="407"/>
      <c r="BP16" s="407"/>
      <c r="BQ16" s="407"/>
      <c r="BR16" s="407"/>
      <c r="BS16" s="407"/>
      <c r="BT16" s="407"/>
      <c r="BU16" s="408"/>
      <c r="BV16" s="406">
        <v>21891164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35072</v>
      </c>
      <c r="AD17" s="360"/>
      <c r="AE17" s="360"/>
      <c r="AF17" s="360"/>
      <c r="AG17" s="361"/>
      <c r="AH17" s="359">
        <v>35818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20733321</v>
      </c>
      <c r="BO17" s="407"/>
      <c r="BP17" s="407"/>
      <c r="BQ17" s="407"/>
      <c r="BR17" s="407"/>
      <c r="BS17" s="407"/>
      <c r="BT17" s="407"/>
      <c r="BU17" s="408"/>
      <c r="BV17" s="406">
        <v>20123760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133.30000000000001</v>
      </c>
      <c r="M18" s="459"/>
      <c r="N18" s="459"/>
      <c r="O18" s="459"/>
      <c r="P18" s="459"/>
      <c r="Q18" s="459"/>
      <c r="R18" s="460"/>
      <c r="S18" s="460"/>
      <c r="T18" s="460"/>
      <c r="U18" s="460"/>
      <c r="V18" s="461"/>
      <c r="W18" s="477"/>
      <c r="X18" s="478"/>
      <c r="Y18" s="478"/>
      <c r="Z18" s="478"/>
      <c r="AA18" s="478"/>
      <c r="AB18" s="502"/>
      <c r="AC18" s="376">
        <v>66.400000000000006</v>
      </c>
      <c r="AD18" s="377"/>
      <c r="AE18" s="377"/>
      <c r="AF18" s="377"/>
      <c r="AG18" s="462"/>
      <c r="AH18" s="376">
        <v>65.400000000000006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26110898</v>
      </c>
      <c r="BO18" s="407"/>
      <c r="BP18" s="407"/>
      <c r="BQ18" s="407"/>
      <c r="BR18" s="407"/>
      <c r="BS18" s="407"/>
      <c r="BT18" s="407"/>
      <c r="BU18" s="408"/>
      <c r="BV18" s="406">
        <v>25138410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837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35469907</v>
      </c>
      <c r="BO19" s="407"/>
      <c r="BP19" s="407"/>
      <c r="BQ19" s="407"/>
      <c r="BR19" s="407"/>
      <c r="BS19" s="407"/>
      <c r="BT19" s="407"/>
      <c r="BU19" s="408"/>
      <c r="BV19" s="406">
        <v>35369652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44295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22525286</v>
      </c>
      <c r="BO22" s="436"/>
      <c r="BP22" s="436"/>
      <c r="BQ22" s="436"/>
      <c r="BR22" s="436"/>
      <c r="BS22" s="436"/>
      <c r="BT22" s="436"/>
      <c r="BU22" s="437"/>
      <c r="BV22" s="435">
        <v>25504066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17853980</v>
      </c>
      <c r="BO23" s="407"/>
      <c r="BP23" s="407"/>
      <c r="BQ23" s="407"/>
      <c r="BR23" s="407"/>
      <c r="BS23" s="407"/>
      <c r="BT23" s="407"/>
      <c r="BU23" s="408"/>
      <c r="BV23" s="406">
        <v>19937608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9100</v>
      </c>
      <c r="R24" s="360"/>
      <c r="S24" s="360"/>
      <c r="T24" s="360"/>
      <c r="U24" s="360"/>
      <c r="V24" s="361"/>
      <c r="W24" s="449"/>
      <c r="X24" s="386"/>
      <c r="Y24" s="387"/>
      <c r="Z24" s="362" t="s">
        <v>162</v>
      </c>
      <c r="AA24" s="363"/>
      <c r="AB24" s="363"/>
      <c r="AC24" s="363"/>
      <c r="AD24" s="363"/>
      <c r="AE24" s="363"/>
      <c r="AF24" s="363"/>
      <c r="AG24" s="364"/>
      <c r="AH24" s="359">
        <v>573</v>
      </c>
      <c r="AI24" s="360"/>
      <c r="AJ24" s="360"/>
      <c r="AK24" s="360"/>
      <c r="AL24" s="361"/>
      <c r="AM24" s="359">
        <v>1883451</v>
      </c>
      <c r="AN24" s="360"/>
      <c r="AO24" s="360"/>
      <c r="AP24" s="360"/>
      <c r="AQ24" s="360"/>
      <c r="AR24" s="361"/>
      <c r="AS24" s="359">
        <v>3287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6664117</v>
      </c>
      <c r="BO24" s="407"/>
      <c r="BP24" s="407"/>
      <c r="BQ24" s="407"/>
      <c r="BR24" s="407"/>
      <c r="BS24" s="407"/>
      <c r="BT24" s="407"/>
      <c r="BU24" s="408"/>
      <c r="BV24" s="406">
        <v>7842090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7820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3816715</v>
      </c>
      <c r="BO25" s="436"/>
      <c r="BP25" s="436"/>
      <c r="BQ25" s="436"/>
      <c r="BR25" s="436"/>
      <c r="BS25" s="436"/>
      <c r="BT25" s="436"/>
      <c r="BU25" s="437"/>
      <c r="BV25" s="435">
        <v>3622491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7190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23768</v>
      </c>
      <c r="AN26" s="360"/>
      <c r="AO26" s="360"/>
      <c r="AP26" s="360"/>
      <c r="AQ26" s="360"/>
      <c r="AR26" s="361"/>
      <c r="AS26" s="359">
        <v>2971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70000</v>
      </c>
      <c r="BO26" s="407"/>
      <c r="BP26" s="407"/>
      <c r="BQ26" s="407"/>
      <c r="BR26" s="407"/>
      <c r="BS26" s="407"/>
      <c r="BT26" s="407"/>
      <c r="BU26" s="408"/>
      <c r="BV26" s="406">
        <v>70000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4520</v>
      </c>
      <c r="R27" s="360"/>
      <c r="S27" s="360"/>
      <c r="T27" s="360"/>
      <c r="U27" s="360"/>
      <c r="V27" s="361"/>
      <c r="W27" s="449"/>
      <c r="X27" s="386"/>
      <c r="Y27" s="387"/>
      <c r="Z27" s="362" t="s">
        <v>171</v>
      </c>
      <c r="AA27" s="363"/>
      <c r="AB27" s="363"/>
      <c r="AC27" s="363"/>
      <c r="AD27" s="363"/>
      <c r="AE27" s="363"/>
      <c r="AF27" s="363"/>
      <c r="AG27" s="364"/>
      <c r="AH27" s="359">
        <v>50</v>
      </c>
      <c r="AI27" s="360"/>
      <c r="AJ27" s="360"/>
      <c r="AK27" s="360"/>
      <c r="AL27" s="361"/>
      <c r="AM27" s="359">
        <v>157884</v>
      </c>
      <c r="AN27" s="360"/>
      <c r="AO27" s="360"/>
      <c r="AP27" s="360"/>
      <c r="AQ27" s="360"/>
      <c r="AR27" s="361"/>
      <c r="AS27" s="359">
        <v>3158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485796</v>
      </c>
      <c r="BO27" s="441"/>
      <c r="BP27" s="441"/>
      <c r="BQ27" s="441"/>
      <c r="BR27" s="441"/>
      <c r="BS27" s="441"/>
      <c r="BT27" s="441"/>
      <c r="BU27" s="442"/>
      <c r="BV27" s="440">
        <v>485722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4040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5017121</v>
      </c>
      <c r="BO28" s="436"/>
      <c r="BP28" s="436"/>
      <c r="BQ28" s="436"/>
      <c r="BR28" s="436"/>
      <c r="BS28" s="436"/>
      <c r="BT28" s="436"/>
      <c r="BU28" s="437"/>
      <c r="BV28" s="435">
        <v>5096781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23</v>
      </c>
      <c r="M29" s="360"/>
      <c r="N29" s="360"/>
      <c r="O29" s="360"/>
      <c r="P29" s="361"/>
      <c r="Q29" s="359">
        <v>3780</v>
      </c>
      <c r="R29" s="360"/>
      <c r="S29" s="360"/>
      <c r="T29" s="360"/>
      <c r="U29" s="360"/>
      <c r="V29" s="361"/>
      <c r="W29" s="450"/>
      <c r="X29" s="451"/>
      <c r="Y29" s="452"/>
      <c r="Z29" s="362" t="s">
        <v>177</v>
      </c>
      <c r="AA29" s="363"/>
      <c r="AB29" s="363"/>
      <c r="AC29" s="363"/>
      <c r="AD29" s="363"/>
      <c r="AE29" s="363"/>
      <c r="AF29" s="363"/>
      <c r="AG29" s="364"/>
      <c r="AH29" s="359">
        <v>623</v>
      </c>
      <c r="AI29" s="360"/>
      <c r="AJ29" s="360"/>
      <c r="AK29" s="360"/>
      <c r="AL29" s="361"/>
      <c r="AM29" s="359">
        <v>2041335</v>
      </c>
      <c r="AN29" s="360"/>
      <c r="AO29" s="360"/>
      <c r="AP29" s="360"/>
      <c r="AQ29" s="360"/>
      <c r="AR29" s="361"/>
      <c r="AS29" s="359">
        <v>3277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137352</v>
      </c>
      <c r="BO29" s="407"/>
      <c r="BP29" s="407"/>
      <c r="BQ29" s="407"/>
      <c r="BR29" s="407"/>
      <c r="BS29" s="407"/>
      <c r="BT29" s="407"/>
      <c r="BU29" s="408"/>
      <c r="BV29" s="406">
        <v>137339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5693180</v>
      </c>
      <c r="BO30" s="441"/>
      <c r="BP30" s="441"/>
      <c r="BQ30" s="441"/>
      <c r="BR30" s="441"/>
      <c r="BS30" s="441"/>
      <c r="BT30" s="441"/>
      <c r="BU30" s="442"/>
      <c r="BV30" s="440">
        <v>6165877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加須市・羽生市水防事務組合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米米倶楽部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加須都市計画事業野中土地区画整理事業特別会計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国民健康保険直営診療所特別会計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広域利根斎場組合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かぞ農業公社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河野博士育英事業特別会計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埼玉東部消防組合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渡良瀬遊水地アクリメーション振興財団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〇</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埼玉県後期高齢者医療広域連合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埼玉県後期高齢者医療広域連合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埼玉県市町村総合事務組合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埼玉県市町村総合事務組合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彩の国さいたま人づくり広域連合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埼玉県都市ボートレース企業団</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TEdHUJ4uy01a/61f463pRs2QWTf9DhkTzgK3EPKYs5GwF1ob0sj1OKwVI92eoYjQc0KVUY8mGi/Qw7VyXYZoWg==" saltValue="INcT1owTkvnMlCAbhfP9R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10.15</v>
      </c>
      <c r="G34" s="33">
        <v>10.210000000000001</v>
      </c>
      <c r="H34" s="33">
        <v>10.78</v>
      </c>
      <c r="I34" s="33">
        <v>11.27</v>
      </c>
      <c r="J34" s="34">
        <v>10.72</v>
      </c>
      <c r="K34" s="22"/>
      <c r="L34" s="22"/>
      <c r="M34" s="22"/>
      <c r="N34" s="22"/>
      <c r="O34" s="22"/>
      <c r="P34" s="22"/>
    </row>
    <row r="35" spans="1:16" ht="39" customHeight="1" x14ac:dyDescent="0.2">
      <c r="A35" s="22"/>
      <c r="B35" s="35"/>
      <c r="C35" s="1132" t="s">
        <v>534</v>
      </c>
      <c r="D35" s="1132"/>
      <c r="E35" s="1133"/>
      <c r="F35" s="36">
        <v>18.61</v>
      </c>
      <c r="G35" s="37">
        <v>19.399999999999999</v>
      </c>
      <c r="H35" s="37">
        <v>19.559999999999999</v>
      </c>
      <c r="I35" s="37">
        <v>8.66</v>
      </c>
      <c r="J35" s="38">
        <v>9.7799999999999994</v>
      </c>
      <c r="K35" s="22"/>
      <c r="L35" s="22"/>
      <c r="M35" s="22"/>
      <c r="N35" s="22"/>
      <c r="O35" s="22"/>
      <c r="P35" s="22"/>
    </row>
    <row r="36" spans="1:16" ht="39" customHeight="1" x14ac:dyDescent="0.2">
      <c r="A36" s="22"/>
      <c r="B36" s="35"/>
      <c r="C36" s="1132" t="s">
        <v>535</v>
      </c>
      <c r="D36" s="1132"/>
      <c r="E36" s="1133"/>
      <c r="F36" s="36">
        <v>1.29</v>
      </c>
      <c r="G36" s="37">
        <v>1.42</v>
      </c>
      <c r="H36" s="37">
        <v>2.65</v>
      </c>
      <c r="I36" s="37">
        <v>2.12</v>
      </c>
      <c r="J36" s="38">
        <v>2.2999999999999998</v>
      </c>
      <c r="K36" s="22"/>
      <c r="L36" s="22"/>
      <c r="M36" s="22"/>
      <c r="N36" s="22"/>
      <c r="O36" s="22"/>
      <c r="P36" s="22"/>
    </row>
    <row r="37" spans="1:16" ht="39" customHeight="1" x14ac:dyDescent="0.2">
      <c r="A37" s="22"/>
      <c r="B37" s="35"/>
      <c r="C37" s="1132" t="s">
        <v>536</v>
      </c>
      <c r="D37" s="1132"/>
      <c r="E37" s="1133"/>
      <c r="F37" s="36">
        <v>2.35</v>
      </c>
      <c r="G37" s="37">
        <v>1.66</v>
      </c>
      <c r="H37" s="37">
        <v>1.22</v>
      </c>
      <c r="I37" s="37">
        <v>0.96</v>
      </c>
      <c r="J37" s="38">
        <v>1.63</v>
      </c>
      <c r="K37" s="22"/>
      <c r="L37" s="22"/>
      <c r="M37" s="22"/>
      <c r="N37" s="22"/>
      <c r="O37" s="22"/>
      <c r="P37" s="22"/>
    </row>
    <row r="38" spans="1:16" ht="39" customHeight="1" x14ac:dyDescent="0.2">
      <c r="A38" s="22"/>
      <c r="B38" s="35"/>
      <c r="C38" s="1132" t="s">
        <v>537</v>
      </c>
      <c r="D38" s="1132"/>
      <c r="E38" s="1133"/>
      <c r="F38" s="36">
        <v>0.18</v>
      </c>
      <c r="G38" s="37">
        <v>0.35</v>
      </c>
      <c r="H38" s="37">
        <v>0.28999999999999998</v>
      </c>
      <c r="I38" s="37">
        <v>0.32</v>
      </c>
      <c r="J38" s="38">
        <v>0.81</v>
      </c>
      <c r="K38" s="22"/>
      <c r="L38" s="22"/>
      <c r="M38" s="22"/>
      <c r="N38" s="22"/>
      <c r="O38" s="22"/>
      <c r="P38" s="22"/>
    </row>
    <row r="39" spans="1:16" ht="39" customHeight="1" x14ac:dyDescent="0.2">
      <c r="A39" s="22"/>
      <c r="B39" s="35"/>
      <c r="C39" s="1132" t="s">
        <v>538</v>
      </c>
      <c r="D39" s="1132"/>
      <c r="E39" s="1133"/>
      <c r="F39" s="36" t="s">
        <v>539</v>
      </c>
      <c r="G39" s="37" t="s">
        <v>540</v>
      </c>
      <c r="H39" s="37">
        <v>0.12</v>
      </c>
      <c r="I39" s="37">
        <v>0.08</v>
      </c>
      <c r="J39" s="38">
        <v>0.17</v>
      </c>
      <c r="K39" s="22"/>
      <c r="L39" s="22"/>
      <c r="M39" s="22"/>
      <c r="N39" s="22"/>
      <c r="O39" s="22"/>
      <c r="P39" s="22"/>
    </row>
    <row r="40" spans="1:16" ht="39" customHeight="1" x14ac:dyDescent="0.2">
      <c r="A40" s="22"/>
      <c r="B40" s="35"/>
      <c r="C40" s="1132" t="s">
        <v>541</v>
      </c>
      <c r="D40" s="1132"/>
      <c r="E40" s="1133"/>
      <c r="F40" s="36">
        <v>0.1</v>
      </c>
      <c r="G40" s="37">
        <v>0.11</v>
      </c>
      <c r="H40" s="37">
        <v>0.1</v>
      </c>
      <c r="I40" s="37">
        <v>0.08</v>
      </c>
      <c r="J40" s="38">
        <v>7.0000000000000007E-2</v>
      </c>
      <c r="K40" s="22"/>
      <c r="L40" s="22"/>
      <c r="M40" s="22"/>
      <c r="N40" s="22"/>
      <c r="O40" s="22"/>
      <c r="P40" s="22"/>
    </row>
    <row r="41" spans="1:16" ht="39" customHeight="1" x14ac:dyDescent="0.2">
      <c r="A41" s="22"/>
      <c r="B41" s="35"/>
      <c r="C41" s="1132" t="s">
        <v>542</v>
      </c>
      <c r="D41" s="1132"/>
      <c r="E41" s="1133"/>
      <c r="F41" s="36">
        <v>0.05</v>
      </c>
      <c r="G41" s="37">
        <v>0.05</v>
      </c>
      <c r="H41" s="37">
        <v>0.05</v>
      </c>
      <c r="I41" s="37">
        <v>0.03</v>
      </c>
      <c r="J41" s="38">
        <v>0.06</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0.94</v>
      </c>
      <c r="G43" s="42">
        <v>0.22</v>
      </c>
      <c r="H43" s="42">
        <v>0.26</v>
      </c>
      <c r="I43" s="42">
        <v>0.28000000000000003</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hjjT+PKEFvcVJGNALlmdMT+xVDoZxVAjMV8Y9dKtdPosNpW7GRfIar0M/9xZKxT5LBAu/omV51cS7XlntRhjA==" saltValue="/UtITs8BLRklJRm6PQ6c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3210</v>
      </c>
      <c r="L45" s="58">
        <v>3562</v>
      </c>
      <c r="M45" s="58">
        <v>3667</v>
      </c>
      <c r="N45" s="58">
        <v>3571</v>
      </c>
      <c r="O45" s="59">
        <v>3344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975</v>
      </c>
      <c r="L48" s="62">
        <v>969</v>
      </c>
      <c r="M48" s="62">
        <v>959</v>
      </c>
      <c r="N48" s="62">
        <v>947</v>
      </c>
      <c r="O48" s="63">
        <v>1070</v>
      </c>
      <c r="P48" s="46"/>
      <c r="Q48" s="46"/>
      <c r="R48" s="46"/>
      <c r="S48" s="46"/>
      <c r="T48" s="46"/>
      <c r="U48" s="46"/>
    </row>
    <row r="49" spans="1:21" ht="30.75" customHeight="1" x14ac:dyDescent="0.2">
      <c r="A49" s="46"/>
      <c r="B49" s="1163"/>
      <c r="C49" s="1164"/>
      <c r="D49" s="60"/>
      <c r="E49" s="1140" t="s">
        <v>14</v>
      </c>
      <c r="F49" s="1140"/>
      <c r="G49" s="1140"/>
      <c r="H49" s="1140"/>
      <c r="I49" s="1140"/>
      <c r="J49" s="1141"/>
      <c r="K49" s="61">
        <v>43</v>
      </c>
      <c r="L49" s="62">
        <v>49</v>
      </c>
      <c r="M49" s="62">
        <v>48</v>
      </c>
      <c r="N49" s="62">
        <v>54</v>
      </c>
      <c r="O49" s="63">
        <v>46</v>
      </c>
      <c r="P49" s="46"/>
      <c r="Q49" s="46"/>
      <c r="R49" s="46"/>
      <c r="S49" s="46"/>
      <c r="T49" s="46"/>
      <c r="U49" s="46"/>
    </row>
    <row r="50" spans="1:21" ht="30.75" customHeight="1" x14ac:dyDescent="0.2">
      <c r="A50" s="46"/>
      <c r="B50" s="1163"/>
      <c r="C50" s="1164"/>
      <c r="D50" s="60"/>
      <c r="E50" s="1140" t="s">
        <v>15</v>
      </c>
      <c r="F50" s="1140"/>
      <c r="G50" s="1140"/>
      <c r="H50" s="1140"/>
      <c r="I50" s="1140"/>
      <c r="J50" s="1141"/>
      <c r="K50" s="61">
        <v>15</v>
      </c>
      <c r="L50" s="62">
        <v>9</v>
      </c>
      <c r="M50" s="62">
        <v>5</v>
      </c>
      <c r="N50" s="62">
        <v>3</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3310</v>
      </c>
      <c r="L52" s="62">
        <v>3318</v>
      </c>
      <c r="M52" s="62">
        <v>3348</v>
      </c>
      <c r="N52" s="62">
        <v>3259</v>
      </c>
      <c r="O52" s="63">
        <v>3109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933</v>
      </c>
      <c r="L53" s="67">
        <v>1271</v>
      </c>
      <c r="M53" s="67">
        <v>1331</v>
      </c>
      <c r="N53" s="67">
        <v>1316</v>
      </c>
      <c r="O53" s="68">
        <v>1353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6Ku8XuZnkVzmmJJ1INrnNueR+4U3mZ6Dx4o3YnwNbi+A9KkQocECG40EpR/BnIBUs+9UgoNm8jKBQBZeI5GZQ==" saltValue="KKxZSbqSfCD046bYI110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32924</v>
      </c>
      <c r="J41" s="331">
        <v>31166</v>
      </c>
      <c r="K41" s="331">
        <v>28761</v>
      </c>
      <c r="L41" s="331">
        <v>25504</v>
      </c>
      <c r="M41" s="332">
        <v>22525</v>
      </c>
    </row>
    <row r="42" spans="2:13" ht="27.75" customHeight="1" x14ac:dyDescent="0.2">
      <c r="B42" s="1171"/>
      <c r="C42" s="1172"/>
      <c r="D42" s="104"/>
      <c r="E42" s="1175" t="s">
        <v>32</v>
      </c>
      <c r="F42" s="1175"/>
      <c r="G42" s="1175"/>
      <c r="H42" s="1176"/>
      <c r="I42" s="333">
        <v>20</v>
      </c>
      <c r="J42" s="334">
        <v>11</v>
      </c>
      <c r="K42" s="334">
        <v>7</v>
      </c>
      <c r="L42" s="334">
        <v>4</v>
      </c>
      <c r="M42" s="335">
        <v>1</v>
      </c>
    </row>
    <row r="43" spans="2:13" ht="27.75" customHeight="1" x14ac:dyDescent="0.2">
      <c r="B43" s="1171"/>
      <c r="C43" s="1172"/>
      <c r="D43" s="104"/>
      <c r="E43" s="1175" t="s">
        <v>33</v>
      </c>
      <c r="F43" s="1175"/>
      <c r="G43" s="1175"/>
      <c r="H43" s="1176"/>
      <c r="I43" s="333">
        <v>5669</v>
      </c>
      <c r="J43" s="334">
        <v>5357</v>
      </c>
      <c r="K43" s="334">
        <v>5228</v>
      </c>
      <c r="L43" s="334">
        <v>4924</v>
      </c>
      <c r="M43" s="335">
        <v>5504</v>
      </c>
    </row>
    <row r="44" spans="2:13" ht="27.75" customHeight="1" x14ac:dyDescent="0.2">
      <c r="B44" s="1171"/>
      <c r="C44" s="1172"/>
      <c r="D44" s="104"/>
      <c r="E44" s="1175" t="s">
        <v>34</v>
      </c>
      <c r="F44" s="1175"/>
      <c r="G44" s="1175"/>
      <c r="H44" s="1176"/>
      <c r="I44" s="333">
        <v>270</v>
      </c>
      <c r="J44" s="334">
        <v>209</v>
      </c>
      <c r="K44" s="334">
        <v>150</v>
      </c>
      <c r="L44" s="334">
        <v>117</v>
      </c>
      <c r="M44" s="335">
        <v>261</v>
      </c>
    </row>
    <row r="45" spans="2:13" ht="27.75" customHeight="1" x14ac:dyDescent="0.2">
      <c r="B45" s="1171"/>
      <c r="C45" s="1172"/>
      <c r="D45" s="104"/>
      <c r="E45" s="1175" t="s">
        <v>35</v>
      </c>
      <c r="F45" s="1175"/>
      <c r="G45" s="1175"/>
      <c r="H45" s="1176"/>
      <c r="I45" s="333">
        <v>6862</v>
      </c>
      <c r="J45" s="334">
        <v>6781</v>
      </c>
      <c r="K45" s="334">
        <v>6727</v>
      </c>
      <c r="L45" s="334">
        <v>6724</v>
      </c>
      <c r="M45" s="335">
        <v>6819</v>
      </c>
    </row>
    <row r="46" spans="2:13" ht="27.75" customHeight="1" x14ac:dyDescent="0.2">
      <c r="B46" s="1171"/>
      <c r="C46" s="1172"/>
      <c r="D46" s="105"/>
      <c r="E46" s="1175" t="s">
        <v>36</v>
      </c>
      <c r="F46" s="1175"/>
      <c r="G46" s="1175"/>
      <c r="H46" s="1176"/>
      <c r="I46" s="333">
        <v>6</v>
      </c>
      <c r="J46" s="334">
        <v>7</v>
      </c>
      <c r="K46" s="334">
        <v>6</v>
      </c>
      <c r="L46" s="334">
        <v>8</v>
      </c>
      <c r="M46" s="335">
        <v>7</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10314</v>
      </c>
      <c r="J50" s="334">
        <v>7717</v>
      </c>
      <c r="K50" s="334">
        <v>9555</v>
      </c>
      <c r="L50" s="334">
        <v>12810</v>
      </c>
      <c r="M50" s="335">
        <v>12240</v>
      </c>
    </row>
    <row r="51" spans="2:13" ht="27.75" customHeight="1" x14ac:dyDescent="0.2">
      <c r="B51" s="1171"/>
      <c r="C51" s="1172"/>
      <c r="D51" s="104"/>
      <c r="E51" s="1175" t="s">
        <v>42</v>
      </c>
      <c r="F51" s="1175"/>
      <c r="G51" s="1175"/>
      <c r="H51" s="1176"/>
      <c r="I51" s="333">
        <v>4173</v>
      </c>
      <c r="J51" s="334">
        <v>3858</v>
      </c>
      <c r="K51" s="334">
        <v>3713</v>
      </c>
      <c r="L51" s="334">
        <v>3858</v>
      </c>
      <c r="M51" s="335">
        <v>3717</v>
      </c>
    </row>
    <row r="52" spans="2:13" ht="27.75" customHeight="1" x14ac:dyDescent="0.2">
      <c r="B52" s="1173"/>
      <c r="C52" s="1174"/>
      <c r="D52" s="104"/>
      <c r="E52" s="1175" t="s">
        <v>43</v>
      </c>
      <c r="F52" s="1175"/>
      <c r="G52" s="1175"/>
      <c r="H52" s="1176"/>
      <c r="I52" s="333">
        <v>32869</v>
      </c>
      <c r="J52" s="334">
        <v>32004</v>
      </c>
      <c r="K52" s="334">
        <v>30044</v>
      </c>
      <c r="L52" s="334">
        <v>27870</v>
      </c>
      <c r="M52" s="335">
        <v>25652</v>
      </c>
    </row>
    <row r="53" spans="2:13" ht="27.75" customHeight="1" thickBot="1" x14ac:dyDescent="0.25">
      <c r="B53" s="1177" t="s">
        <v>19</v>
      </c>
      <c r="C53" s="1178"/>
      <c r="D53" s="108"/>
      <c r="E53" s="1179" t="s">
        <v>44</v>
      </c>
      <c r="F53" s="1179"/>
      <c r="G53" s="1179"/>
      <c r="H53" s="1180"/>
      <c r="I53" s="336">
        <v>-1603</v>
      </c>
      <c r="J53" s="337">
        <v>-49</v>
      </c>
      <c r="K53" s="337">
        <v>-2432</v>
      </c>
      <c r="L53" s="337">
        <v>-7257</v>
      </c>
      <c r="M53" s="338">
        <v>-6492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S0udzAvpAF42SKzJvyovr4sTkeqRCDyfI5IKzg/dy2NjpYJ22RgPQS/+q+xkjLi2jZRqbtR0LBkKP4cjRrghw==" saltValue="n9qdKW0w9usQhCWSeyTO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2728</v>
      </c>
      <c r="G55" s="339">
        <v>5097</v>
      </c>
      <c r="H55" s="340">
        <v>5017</v>
      </c>
    </row>
    <row r="56" spans="2:8" ht="52.5" customHeight="1" x14ac:dyDescent="0.2">
      <c r="B56" s="120"/>
      <c r="C56" s="1198" t="s">
        <v>47</v>
      </c>
      <c r="D56" s="1198"/>
      <c r="E56" s="1199"/>
      <c r="F56" s="341">
        <v>137</v>
      </c>
      <c r="G56" s="341">
        <v>137</v>
      </c>
      <c r="H56" s="342">
        <v>137</v>
      </c>
    </row>
    <row r="57" spans="2:8" ht="53.25" customHeight="1" x14ac:dyDescent="0.2">
      <c r="B57" s="120"/>
      <c r="C57" s="1200" t="s">
        <v>48</v>
      </c>
      <c r="D57" s="1200"/>
      <c r="E57" s="1201"/>
      <c r="F57" s="343">
        <v>5439</v>
      </c>
      <c r="G57" s="343">
        <v>6166</v>
      </c>
      <c r="H57" s="344">
        <v>5693</v>
      </c>
    </row>
    <row r="58" spans="2:8" ht="45.75" customHeight="1" x14ac:dyDescent="0.2">
      <c r="B58" s="121"/>
      <c r="C58" s="1188" t="s">
        <v>565</v>
      </c>
      <c r="D58" s="1189"/>
      <c r="E58" s="1190"/>
      <c r="F58" s="345">
        <v>4669</v>
      </c>
      <c r="G58" s="345">
        <v>5141</v>
      </c>
      <c r="H58" s="346">
        <v>4267</v>
      </c>
    </row>
    <row r="59" spans="2:8" ht="45.75" customHeight="1" x14ac:dyDescent="0.2">
      <c r="B59" s="121"/>
      <c r="C59" s="1188" t="s">
        <v>566</v>
      </c>
      <c r="D59" s="1189"/>
      <c r="E59" s="1190"/>
      <c r="F59" s="345">
        <v>226</v>
      </c>
      <c r="G59" s="345">
        <v>481</v>
      </c>
      <c r="H59" s="346">
        <v>883</v>
      </c>
    </row>
    <row r="60" spans="2:8" ht="45.75" customHeight="1" x14ac:dyDescent="0.2">
      <c r="B60" s="121"/>
      <c r="C60" s="1188" t="s">
        <v>567</v>
      </c>
      <c r="D60" s="1189"/>
      <c r="E60" s="1190"/>
      <c r="F60" s="345">
        <v>500</v>
      </c>
      <c r="G60" s="345">
        <v>504</v>
      </c>
      <c r="H60" s="346">
        <v>509</v>
      </c>
    </row>
    <row r="61" spans="2:8" ht="45.75" customHeight="1" x14ac:dyDescent="0.2">
      <c r="B61" s="121"/>
      <c r="C61" s="1188" t="s">
        <v>568</v>
      </c>
      <c r="D61" s="1189"/>
      <c r="E61" s="1190"/>
      <c r="F61" s="345">
        <v>37</v>
      </c>
      <c r="G61" s="345">
        <v>33</v>
      </c>
      <c r="H61" s="346">
        <v>28</v>
      </c>
    </row>
    <row r="62" spans="2:8" ht="45.75" customHeight="1" thickBot="1" x14ac:dyDescent="0.25">
      <c r="B62" s="122"/>
      <c r="C62" s="1191" t="s">
        <v>569</v>
      </c>
      <c r="D62" s="1192"/>
      <c r="E62" s="1193"/>
      <c r="F62" s="347">
        <v>5</v>
      </c>
      <c r="G62" s="347">
        <v>5</v>
      </c>
      <c r="H62" s="348">
        <v>5</v>
      </c>
    </row>
    <row r="63" spans="2:8" ht="52.5" customHeight="1" thickBot="1" x14ac:dyDescent="0.25">
      <c r="B63" s="123"/>
      <c r="C63" s="1194" t="s">
        <v>49</v>
      </c>
      <c r="D63" s="1194"/>
      <c r="E63" s="1195"/>
      <c r="F63" s="349">
        <v>8304</v>
      </c>
      <c r="G63" s="349">
        <v>11400</v>
      </c>
      <c r="H63" s="350">
        <v>10848</v>
      </c>
    </row>
    <row r="64" spans="2:8" ht="13" x14ac:dyDescent="0.2"/>
  </sheetData>
  <sheetProtection algorithmName="SHA-512" hashValue="acWnVndxEt98/vJ5LM2WrlLN1MUr9u9nzoxl2UYv+y9JJCRiNRjJdWS8JCvHMHKkNSVDJaXYjVROAm7uVJ0cbQ==" saltValue="SDTS4+SuYRC7ZZTn8a6O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32573</v>
      </c>
      <c r="E3" s="142"/>
      <c r="F3" s="143">
        <v>56416</v>
      </c>
      <c r="G3" s="144"/>
      <c r="H3" s="145"/>
    </row>
    <row r="4" spans="1:8" x14ac:dyDescent="0.2">
      <c r="A4" s="146"/>
      <c r="B4" s="147"/>
      <c r="C4" s="148"/>
      <c r="D4" s="149">
        <v>23390</v>
      </c>
      <c r="E4" s="150"/>
      <c r="F4" s="151">
        <v>32623</v>
      </c>
      <c r="G4" s="152"/>
      <c r="H4" s="153"/>
    </row>
    <row r="5" spans="1:8" x14ac:dyDescent="0.2">
      <c r="A5" s="134" t="s">
        <v>521</v>
      </c>
      <c r="B5" s="139"/>
      <c r="C5" s="140"/>
      <c r="D5" s="141">
        <v>47073</v>
      </c>
      <c r="E5" s="142"/>
      <c r="F5" s="143">
        <v>49217</v>
      </c>
      <c r="G5" s="144"/>
      <c r="H5" s="145"/>
    </row>
    <row r="6" spans="1:8" x14ac:dyDescent="0.2">
      <c r="A6" s="146"/>
      <c r="B6" s="147"/>
      <c r="C6" s="148"/>
      <c r="D6" s="149">
        <v>43884</v>
      </c>
      <c r="E6" s="150"/>
      <c r="F6" s="151">
        <v>27232</v>
      </c>
      <c r="G6" s="152"/>
      <c r="H6" s="153"/>
    </row>
    <row r="7" spans="1:8" x14ac:dyDescent="0.2">
      <c r="A7" s="134" t="s">
        <v>522</v>
      </c>
      <c r="B7" s="139"/>
      <c r="C7" s="140"/>
      <c r="D7" s="141">
        <v>17927</v>
      </c>
      <c r="E7" s="142"/>
      <c r="F7" s="143">
        <v>49211</v>
      </c>
      <c r="G7" s="144"/>
      <c r="H7" s="145"/>
    </row>
    <row r="8" spans="1:8" x14ac:dyDescent="0.2">
      <c r="A8" s="146"/>
      <c r="B8" s="147"/>
      <c r="C8" s="148"/>
      <c r="D8" s="149">
        <v>12816</v>
      </c>
      <c r="E8" s="150"/>
      <c r="F8" s="151">
        <v>28367</v>
      </c>
      <c r="G8" s="152"/>
      <c r="H8" s="153"/>
    </row>
    <row r="9" spans="1:8" x14ac:dyDescent="0.2">
      <c r="A9" s="134" t="s">
        <v>523</v>
      </c>
      <c r="B9" s="139"/>
      <c r="C9" s="140"/>
      <c r="D9" s="141">
        <v>14293</v>
      </c>
      <c r="E9" s="142"/>
      <c r="F9" s="143">
        <v>51738</v>
      </c>
      <c r="G9" s="144"/>
      <c r="H9" s="145"/>
    </row>
    <row r="10" spans="1:8" x14ac:dyDescent="0.2">
      <c r="A10" s="146"/>
      <c r="B10" s="147"/>
      <c r="C10" s="148"/>
      <c r="D10" s="149">
        <v>9117</v>
      </c>
      <c r="E10" s="150"/>
      <c r="F10" s="151">
        <v>30360</v>
      </c>
      <c r="G10" s="152"/>
      <c r="H10" s="153"/>
    </row>
    <row r="11" spans="1:8" x14ac:dyDescent="0.2">
      <c r="A11" s="134" t="s">
        <v>524</v>
      </c>
      <c r="B11" s="139"/>
      <c r="C11" s="140"/>
      <c r="D11" s="141">
        <v>25469</v>
      </c>
      <c r="E11" s="142"/>
      <c r="F11" s="143">
        <v>67158</v>
      </c>
      <c r="G11" s="144"/>
      <c r="H11" s="145"/>
    </row>
    <row r="12" spans="1:8" x14ac:dyDescent="0.2">
      <c r="A12" s="146"/>
      <c r="B12" s="147"/>
      <c r="C12" s="154"/>
      <c r="D12" s="149">
        <v>17423</v>
      </c>
      <c r="E12" s="150"/>
      <c r="F12" s="151">
        <v>42077</v>
      </c>
      <c r="G12" s="152"/>
      <c r="H12" s="153"/>
    </row>
    <row r="13" spans="1:8" x14ac:dyDescent="0.2">
      <c r="A13" s="134"/>
      <c r="B13" s="139"/>
      <c r="C13" s="140"/>
      <c r="D13" s="141">
        <v>27467</v>
      </c>
      <c r="E13" s="142"/>
      <c r="F13" s="143">
        <v>54748</v>
      </c>
      <c r="G13" s="155"/>
      <c r="H13" s="145"/>
    </row>
    <row r="14" spans="1:8" x14ac:dyDescent="0.2">
      <c r="A14" s="146"/>
      <c r="B14" s="147"/>
      <c r="C14" s="148"/>
      <c r="D14" s="149">
        <v>21326</v>
      </c>
      <c r="E14" s="150"/>
      <c r="F14" s="151">
        <v>32132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18.43</v>
      </c>
      <c r="C19" s="156">
        <f>ROUND(VALUE(SUBSTITUTE(実質収支比率等に係る経年分析!G$48,"▲","-")),2)</f>
        <v>19.29</v>
      </c>
      <c r="D19" s="156">
        <f>ROUND(VALUE(SUBSTITUTE(実質収支比率等に係る経年分析!H$48,"▲","-")),2)</f>
        <v>19.57</v>
      </c>
      <c r="E19" s="156">
        <f>ROUND(VALUE(SUBSTITUTE(実質収支比率等に係る経年分析!I$48,"▲","-")),2)</f>
        <v>8.65</v>
      </c>
      <c r="F19" s="156">
        <f>ROUND(VALUE(SUBSTITUTE(実質収支比率等に係る経年分析!J$48,"▲","-")),2)</f>
        <v>9.91</v>
      </c>
    </row>
    <row r="20" spans="1:11" x14ac:dyDescent="0.2">
      <c r="A20" s="156" t="s">
        <v>53</v>
      </c>
      <c r="B20" s="156">
        <f>ROUND(VALUE(SUBSTITUTE(実質収支比率等に係る経年分析!F$47,"▲","-")),2)</f>
        <v>10.89</v>
      </c>
      <c r="C20" s="156">
        <f>ROUND(VALUE(SUBSTITUTE(実質収支比率等に係る経年分析!G$47,"▲","-")),2)</f>
        <v>10.39</v>
      </c>
      <c r="D20" s="156">
        <f>ROUND(VALUE(SUBSTITUTE(実質収支比率等に係る経年分析!H$47,"▲","-")),2)</f>
        <v>10.54</v>
      </c>
      <c r="E20" s="156">
        <f>ROUND(VALUE(SUBSTITUTE(実質収支比率等に係る経年分析!I$47,"▲","-")),2)</f>
        <v>19.32</v>
      </c>
      <c r="F20" s="156">
        <f>ROUND(VALUE(SUBSTITUTE(実質収支比率等に係る経年分析!J$47,"▲","-")),2)</f>
        <v>18.52</v>
      </c>
    </row>
    <row r="21" spans="1:11" x14ac:dyDescent="0.2">
      <c r="A21" s="156" t="s">
        <v>54</v>
      </c>
      <c r="B21" s="156">
        <f>IF(ISNUMBER(VALUE(SUBSTITUTE(実質収支比率等に係る経年分析!F$49,"▲","-"))),ROUND(VALUE(SUBSTITUTE(実質収支比率等に係る経年分析!F$49,"▲","-")),2),NA())</f>
        <v>2.84</v>
      </c>
      <c r="C21" s="156">
        <f>IF(ISNUMBER(VALUE(SUBSTITUTE(実質収支比率等に係る経年分析!G$49,"▲","-"))),ROUND(VALUE(SUBSTITUTE(実質収支比率等に係る経年分析!G$49,"▲","-")),2),NA())</f>
        <v>2.38</v>
      </c>
      <c r="D21" s="156">
        <f>IF(ISNUMBER(VALUE(SUBSTITUTE(実質収支比率等に係る経年分析!H$49,"▲","-"))),ROUND(VALUE(SUBSTITUTE(実質収支比率等に係る経年分析!H$49,"▲","-")),2),NA())</f>
        <v>0.01</v>
      </c>
      <c r="E21" s="156">
        <f>IF(ISNUMBER(VALUE(SUBSTITUTE(実質収支比率等に係る経年分析!I$49,"▲","-"))),ROUND(VALUE(SUBSTITUTE(実質収支比率等に係る経年分析!I$49,"▲","-")),2),NA())</f>
        <v>-1.56</v>
      </c>
      <c r="F21" s="156">
        <f>IF(ISNUMBER(VALUE(SUBSTITUTE(実質収支比率等に係る経年分析!J$49,"▲","-"))),ROUND(VALUE(SUBSTITUTE(実質収支比率等に係る経年分析!J$49,"▲","-")),2),NA())</f>
        <v>1.19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0.28000000000000003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国民健康保険直営診療所特別会計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2">
      <c r="A31" s="157" t="str">
        <f>IF(連結実質赤字比率に係る赤字・黒字の構成分析!C$39="",NA(),連結実質赤字比率に係る赤字・黒字の構成分析!C$39)</f>
        <v>加須都市計画事業野中土地区画整理事業特別会計</v>
      </c>
      <c r="B31" s="157">
        <f>IF(ROUND(VALUE(SUBSTITUTE(連結実質赤字比率に係る赤字・黒字の構成分析!F$39,"▲", "-")), 2) &lt; 0, ABS(ROUND(VALUE(SUBSTITUTE(連結実質赤字比率に係る赤字・黒字の構成分析!F$39,"▲", "-")), 2)), NA())</f>
        <v>0.26</v>
      </c>
      <c r="C31" s="157" t="e">
        <f>IF(ROUND(VALUE(SUBSTITUTE(連結実質赤字比率に係る赤字・黒字の構成分析!F$39,"▲", "-")), 2) &gt;= 0, ABS(ROUND(VALUE(SUBSTITUTE(連結実質赤字比率に係る赤字・黒字の構成分析!F$39,"▲", "-")), 2)), NA())</f>
        <v>#N/A</v>
      </c>
      <c r="D31" s="157">
        <f>IF(ROUND(VALUE(SUBSTITUTE(連結実質赤字比率に係る赤字・黒字の構成分析!G$39,"▲", "-")), 2) &lt; 0, ABS(ROUND(VALUE(SUBSTITUTE(連結実質赤字比率に係る赤字・黒字の構成分析!G$39,"▲", "-")), 2)), NA())</f>
        <v>0.13</v>
      </c>
      <c r="E31" s="157" t="e">
        <f>IF(ROUND(VALUE(SUBSTITUTE(連結実質赤字比率に係る赤字・黒字の構成分析!G$39,"▲", "-")), 2) &gt;= 0, ABS(ROUND(VALUE(SUBSTITUTE(連結実質赤字比率に係る赤字・黒字の構成分析!G$39,"▲", "-")), 2)), NA())</f>
        <v>#N/A</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0.28999999999999998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0.81</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1.63</v>
      </c>
    </row>
    <row r="34" spans="1:16" x14ac:dyDescent="0.2">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2.2999999999999998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18.61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19.399999999999999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19.559999999999999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8.66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9.7799999999999994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10.210000000000001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3310</v>
      </c>
      <c r="E42" s="158"/>
      <c r="F42" s="158"/>
      <c r="G42" s="158">
        <f>'実質公債費比率（分子）の構造'!L$52</f>
        <v>3318</v>
      </c>
      <c r="H42" s="158"/>
      <c r="I42" s="158"/>
      <c r="J42" s="158">
        <f>'実質公債費比率（分子）の構造'!M$52</f>
        <v>3348</v>
      </c>
      <c r="K42" s="158"/>
      <c r="L42" s="158"/>
      <c r="M42" s="158">
        <f>'実質公債費比率（分子）の構造'!N$52</f>
        <v>3259</v>
      </c>
      <c r="N42" s="158"/>
      <c r="O42" s="158"/>
      <c r="P42" s="158">
        <f>'実質公債費比率（分子）の構造'!O$52</f>
        <v>3109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15</v>
      </c>
      <c r="C44" s="158"/>
      <c r="D44" s="158"/>
      <c r="E44" s="158">
        <f>'実質公債費比率（分子）の構造'!L$50</f>
        <v>9</v>
      </c>
      <c r="F44" s="158"/>
      <c r="G44" s="158"/>
      <c r="H44" s="158">
        <f>'実質公債費比率（分子）の構造'!M$50</f>
        <v>5</v>
      </c>
      <c r="I44" s="158"/>
      <c r="J44" s="158"/>
      <c r="K44" s="158">
        <f>'実質公債費比率（分子）の構造'!N$50</f>
        <v>3</v>
      </c>
      <c r="L44" s="158"/>
      <c r="M44" s="158"/>
      <c r="N44" s="158">
        <f>'実質公債費比率（分子）の構造'!O$50</f>
        <v>2</v>
      </c>
      <c r="O44" s="158"/>
      <c r="P44" s="158"/>
    </row>
    <row r="45" spans="1:16" x14ac:dyDescent="0.2">
      <c r="A45" s="158" t="s">
        <v>63</v>
      </c>
      <c r="B45" s="158">
        <f>'実質公債費比率（分子）の構造'!K$49</f>
        <v>43</v>
      </c>
      <c r="C45" s="158"/>
      <c r="D45" s="158"/>
      <c r="E45" s="158">
        <f>'実質公債費比率（分子）の構造'!L$49</f>
        <v>49</v>
      </c>
      <c r="F45" s="158"/>
      <c r="G45" s="158"/>
      <c r="H45" s="158">
        <f>'実質公債費比率（分子）の構造'!M$49</f>
        <v>48</v>
      </c>
      <c r="I45" s="158"/>
      <c r="J45" s="158"/>
      <c r="K45" s="158">
        <f>'実質公債費比率（分子）の構造'!N$49</f>
        <v>54</v>
      </c>
      <c r="L45" s="158"/>
      <c r="M45" s="158"/>
      <c r="N45" s="158">
        <f>'実質公債費比率（分子）の構造'!O$49</f>
        <v>46</v>
      </c>
      <c r="O45" s="158"/>
      <c r="P45" s="158"/>
    </row>
    <row r="46" spans="1:16" x14ac:dyDescent="0.2">
      <c r="A46" s="158" t="s">
        <v>64</v>
      </c>
      <c r="B46" s="158">
        <f>'実質公債費比率（分子）の構造'!K$48</f>
        <v>975</v>
      </c>
      <c r="C46" s="158"/>
      <c r="D46" s="158"/>
      <c r="E46" s="158">
        <f>'実質公債費比率（分子）の構造'!L$48</f>
        <v>969</v>
      </c>
      <c r="F46" s="158"/>
      <c r="G46" s="158"/>
      <c r="H46" s="158">
        <f>'実質公債費比率（分子）の構造'!M$48</f>
        <v>959</v>
      </c>
      <c r="I46" s="158"/>
      <c r="J46" s="158"/>
      <c r="K46" s="158">
        <f>'実質公債費比率（分子）の構造'!N$48</f>
        <v>947</v>
      </c>
      <c r="L46" s="158"/>
      <c r="M46" s="158"/>
      <c r="N46" s="158">
        <f>'実質公債費比率（分子）の構造'!O$48</f>
        <v>1070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3210</v>
      </c>
      <c r="C49" s="158"/>
      <c r="D49" s="158"/>
      <c r="E49" s="158">
        <f>'実質公債費比率（分子）の構造'!L$45</f>
        <v>3562</v>
      </c>
      <c r="F49" s="158"/>
      <c r="G49" s="158"/>
      <c r="H49" s="158">
        <f>'実質公債費比率（分子）の構造'!M$45</f>
        <v>3667</v>
      </c>
      <c r="I49" s="158"/>
      <c r="J49" s="158"/>
      <c r="K49" s="158">
        <f>'実質公債費比率（分子）の構造'!N$45</f>
        <v>3571</v>
      </c>
      <c r="L49" s="158"/>
      <c r="M49" s="158"/>
      <c r="N49" s="158">
        <f>'実質公債費比率（分子）の構造'!O$45</f>
        <v>3344</v>
      </c>
      <c r="O49" s="158"/>
      <c r="P49" s="158"/>
    </row>
    <row r="50" spans="1:16" x14ac:dyDescent="0.2">
      <c r="A50" s="158" t="s">
        <v>67</v>
      </c>
      <c r="B50" s="158" t="e">
        <f>NA()</f>
        <v>#N/A</v>
      </c>
      <c r="C50" s="158">
        <f>IF(ISNUMBER('実質公債費比率（分子）の構造'!K$53),'実質公債費比率（分子）の構造'!K$53,NA())</f>
        <v>933</v>
      </c>
      <c r="D50" s="158" t="e">
        <f>NA()</f>
        <v>#N/A</v>
      </c>
      <c r="E50" s="158" t="e">
        <f>NA()</f>
        <v>#N/A</v>
      </c>
      <c r="F50" s="158">
        <f>IF(ISNUMBER('実質公債費比率（分子）の構造'!L$53),'実質公債費比率（分子）の構造'!L$53,NA())</f>
        <v>1271</v>
      </c>
      <c r="G50" s="158" t="e">
        <f>NA()</f>
        <v>#N/A</v>
      </c>
      <c r="H50" s="158" t="e">
        <f>NA()</f>
        <v>#N/A</v>
      </c>
      <c r="I50" s="158">
        <f>IF(ISNUMBER('実質公債費比率（分子）の構造'!M$53),'実質公債費比率（分子）の構造'!M$53,NA())</f>
        <v>1331</v>
      </c>
      <c r="J50" s="158" t="e">
        <f>NA()</f>
        <v>#N/A</v>
      </c>
      <c r="K50" s="158" t="e">
        <f>NA()</f>
        <v>#N/A</v>
      </c>
      <c r="L50" s="158">
        <f>IF(ISNUMBER('実質公債費比率（分子）の構造'!N$53),'実質公債費比率（分子）の構造'!N$53,NA())</f>
        <v>1316</v>
      </c>
      <c r="M50" s="158" t="e">
        <f>NA()</f>
        <v>#N/A</v>
      </c>
      <c r="N50" s="158" t="e">
        <f>NA()</f>
        <v>#N/A</v>
      </c>
      <c r="O50" s="158">
        <f>IF(ISNUMBER('実質公債費比率（分子）の構造'!O$53),'実質公債費比率（分子）の構造'!O$53,NA())</f>
        <v>1353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32869</v>
      </c>
      <c r="E56" s="157"/>
      <c r="F56" s="157"/>
      <c r="G56" s="157">
        <f>'将来負担比率（分子）の構造'!J$52</f>
        <v>32004</v>
      </c>
      <c r="H56" s="157"/>
      <c r="I56" s="157"/>
      <c r="J56" s="157">
        <f>'将来負担比率（分子）の構造'!K$52</f>
        <v>30044</v>
      </c>
      <c r="K56" s="157"/>
      <c r="L56" s="157"/>
      <c r="M56" s="157">
        <f>'将来負担比率（分子）の構造'!L$52</f>
        <v>27870</v>
      </c>
      <c r="N56" s="157"/>
      <c r="O56" s="157"/>
      <c r="P56" s="157">
        <f>'将来負担比率（分子）の構造'!M$52</f>
        <v>25652</v>
      </c>
    </row>
    <row r="57" spans="1:16" x14ac:dyDescent="0.2">
      <c r="A57" s="157" t="s">
        <v>42</v>
      </c>
      <c r="B57" s="157"/>
      <c r="C57" s="157"/>
      <c r="D57" s="157">
        <f>'将来負担比率（分子）の構造'!I$51</f>
        <v>4173</v>
      </c>
      <c r="E57" s="157"/>
      <c r="F57" s="157"/>
      <c r="G57" s="157">
        <f>'将来負担比率（分子）の構造'!J$51</f>
        <v>3858</v>
      </c>
      <c r="H57" s="157"/>
      <c r="I57" s="157"/>
      <c r="J57" s="157">
        <f>'将来負担比率（分子）の構造'!K$51</f>
        <v>3713</v>
      </c>
      <c r="K57" s="157"/>
      <c r="L57" s="157"/>
      <c r="M57" s="157">
        <f>'将来負担比率（分子）の構造'!L$51</f>
        <v>3858</v>
      </c>
      <c r="N57" s="157"/>
      <c r="O57" s="157"/>
      <c r="P57" s="157">
        <f>'将来負担比率（分子）の構造'!M$51</f>
        <v>3717</v>
      </c>
    </row>
    <row r="58" spans="1:16" x14ac:dyDescent="0.2">
      <c r="A58" s="157" t="s">
        <v>41</v>
      </c>
      <c r="B58" s="157"/>
      <c r="C58" s="157"/>
      <c r="D58" s="157">
        <f>'将来負担比率（分子）の構造'!I$50</f>
        <v>10314</v>
      </c>
      <c r="E58" s="157"/>
      <c r="F58" s="157"/>
      <c r="G58" s="157">
        <f>'将来負担比率（分子）の構造'!J$50</f>
        <v>7717</v>
      </c>
      <c r="H58" s="157"/>
      <c r="I58" s="157"/>
      <c r="J58" s="157">
        <f>'将来負担比率（分子）の構造'!K$50</f>
        <v>9555</v>
      </c>
      <c r="K58" s="157"/>
      <c r="L58" s="157"/>
      <c r="M58" s="157">
        <f>'将来負担比率（分子）の構造'!L$50</f>
        <v>12810</v>
      </c>
      <c r="N58" s="157"/>
      <c r="O58" s="157"/>
      <c r="P58" s="157">
        <f>'将来負担比率（分子）の構造'!M$50</f>
        <v>12240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6</v>
      </c>
      <c r="C61" s="157"/>
      <c r="D61" s="157"/>
      <c r="E61" s="157">
        <f>'将来負担比率（分子）の構造'!J$46</f>
        <v>7</v>
      </c>
      <c r="F61" s="157"/>
      <c r="G61" s="157"/>
      <c r="H61" s="157">
        <f>'将来負担比率（分子）の構造'!K$46</f>
        <v>6</v>
      </c>
      <c r="I61" s="157"/>
      <c r="J61" s="157"/>
      <c r="K61" s="157">
        <f>'将来負担比率（分子）の構造'!L$46</f>
        <v>8</v>
      </c>
      <c r="L61" s="157"/>
      <c r="M61" s="157"/>
      <c r="N61" s="157">
        <f>'将来負担比率（分子）の構造'!M$46</f>
        <v>7</v>
      </c>
      <c r="O61" s="157"/>
      <c r="P61" s="157"/>
    </row>
    <row r="62" spans="1:16" x14ac:dyDescent="0.2">
      <c r="A62" s="157" t="s">
        <v>35</v>
      </c>
      <c r="B62" s="157">
        <f>'将来負担比率（分子）の構造'!I$45</f>
        <v>6862</v>
      </c>
      <c r="C62" s="157"/>
      <c r="D62" s="157"/>
      <c r="E62" s="157">
        <f>'将来負担比率（分子）の構造'!J$45</f>
        <v>6781</v>
      </c>
      <c r="F62" s="157"/>
      <c r="G62" s="157"/>
      <c r="H62" s="157">
        <f>'将来負担比率（分子）の構造'!K$45</f>
        <v>6727</v>
      </c>
      <c r="I62" s="157"/>
      <c r="J62" s="157"/>
      <c r="K62" s="157">
        <f>'将来負担比率（分子）の構造'!L$45</f>
        <v>6724</v>
      </c>
      <c r="L62" s="157"/>
      <c r="M62" s="157"/>
      <c r="N62" s="157">
        <f>'将来負担比率（分子）の構造'!M$45</f>
        <v>6819</v>
      </c>
      <c r="O62" s="157"/>
      <c r="P62" s="157"/>
    </row>
    <row r="63" spans="1:16" x14ac:dyDescent="0.2">
      <c r="A63" s="157" t="s">
        <v>34</v>
      </c>
      <c r="B63" s="157">
        <f>'将来負担比率（分子）の構造'!I$44</f>
        <v>270</v>
      </c>
      <c r="C63" s="157"/>
      <c r="D63" s="157"/>
      <c r="E63" s="157">
        <f>'将来負担比率（分子）の構造'!J$44</f>
        <v>209</v>
      </c>
      <c r="F63" s="157"/>
      <c r="G63" s="157"/>
      <c r="H63" s="157">
        <f>'将来負担比率（分子）の構造'!K$44</f>
        <v>150</v>
      </c>
      <c r="I63" s="157"/>
      <c r="J63" s="157"/>
      <c r="K63" s="157">
        <f>'将来負担比率（分子）の構造'!L$44</f>
        <v>117</v>
      </c>
      <c r="L63" s="157"/>
      <c r="M63" s="157"/>
      <c r="N63" s="157">
        <f>'将来負担比率（分子）の構造'!M$44</f>
        <v>261</v>
      </c>
      <c r="O63" s="157"/>
      <c r="P63" s="157"/>
    </row>
    <row r="64" spans="1:16" x14ac:dyDescent="0.2">
      <c r="A64" s="157" t="s">
        <v>33</v>
      </c>
      <c r="B64" s="157">
        <f>'将来負担比率（分子）の構造'!I$43</f>
        <v>5669</v>
      </c>
      <c r="C64" s="157"/>
      <c r="D64" s="157"/>
      <c r="E64" s="157">
        <f>'将来負担比率（分子）の構造'!J$43</f>
        <v>5357</v>
      </c>
      <c r="F64" s="157"/>
      <c r="G64" s="157"/>
      <c r="H64" s="157">
        <f>'将来負担比率（分子）の構造'!K$43</f>
        <v>5228</v>
      </c>
      <c r="I64" s="157"/>
      <c r="J64" s="157"/>
      <c r="K64" s="157">
        <f>'将来負担比率（分子）の構造'!L$43</f>
        <v>4924</v>
      </c>
      <c r="L64" s="157"/>
      <c r="M64" s="157"/>
      <c r="N64" s="157">
        <f>'将来負担比率（分子）の構造'!M$43</f>
        <v>5504</v>
      </c>
      <c r="O64" s="157"/>
      <c r="P64" s="157"/>
    </row>
    <row r="65" spans="1:16" x14ac:dyDescent="0.2">
      <c r="A65" s="157" t="s">
        <v>32</v>
      </c>
      <c r="B65" s="157">
        <f>'将来負担比率（分子）の構造'!I$42</f>
        <v>20</v>
      </c>
      <c r="C65" s="157"/>
      <c r="D65" s="157"/>
      <c r="E65" s="157">
        <f>'将来負担比率（分子）の構造'!J$42</f>
        <v>11</v>
      </c>
      <c r="F65" s="157"/>
      <c r="G65" s="157"/>
      <c r="H65" s="157">
        <f>'将来負担比率（分子）の構造'!K$42</f>
        <v>7</v>
      </c>
      <c r="I65" s="157"/>
      <c r="J65" s="157"/>
      <c r="K65" s="157">
        <f>'将来負担比率（分子）の構造'!L$42</f>
        <v>4</v>
      </c>
      <c r="L65" s="157"/>
      <c r="M65" s="157"/>
      <c r="N65" s="157">
        <f>'将来負担比率（分子）の構造'!M$42</f>
        <v>1</v>
      </c>
      <c r="O65" s="157"/>
      <c r="P65" s="157"/>
    </row>
    <row r="66" spans="1:16" x14ac:dyDescent="0.2">
      <c r="A66" s="157" t="s">
        <v>31</v>
      </c>
      <c r="B66" s="157">
        <f>'将来負担比率（分子）の構造'!I$41</f>
        <v>32924</v>
      </c>
      <c r="C66" s="157"/>
      <c r="D66" s="157"/>
      <c r="E66" s="157">
        <f>'将来負担比率（分子）の構造'!J$41</f>
        <v>31166</v>
      </c>
      <c r="F66" s="157"/>
      <c r="G66" s="157"/>
      <c r="H66" s="157">
        <f>'将来負担比率（分子）の構造'!K$41</f>
        <v>28761</v>
      </c>
      <c r="I66" s="157"/>
      <c r="J66" s="157"/>
      <c r="K66" s="157">
        <f>'将来負担比率（分子）の構造'!L$41</f>
        <v>25504</v>
      </c>
      <c r="L66" s="157"/>
      <c r="M66" s="157"/>
      <c r="N66" s="157">
        <f>'将来負担比率（分子）の構造'!M$41</f>
        <v>22525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2728</v>
      </c>
      <c r="C72" s="161">
        <f>基金残高に係る経年分析!G55</f>
        <v>5097</v>
      </c>
      <c r="D72" s="161">
        <f>基金残高に係る経年分析!H55</f>
        <v>5017</v>
      </c>
    </row>
    <row r="73" spans="1:16" x14ac:dyDescent="0.2">
      <c r="A73" s="160" t="s">
        <v>74</v>
      </c>
      <c r="B73" s="161">
        <f>基金残高に係る経年分析!F56</f>
        <v>137</v>
      </c>
      <c r="C73" s="161">
        <f>基金残高に係る経年分析!G56</f>
        <v>137</v>
      </c>
      <c r="D73" s="161">
        <f>基金残高に係る経年分析!H56</f>
        <v>137</v>
      </c>
    </row>
    <row r="74" spans="1:16" x14ac:dyDescent="0.2">
      <c r="A74" s="160" t="s">
        <v>75</v>
      </c>
      <c r="B74" s="161">
        <f>基金残高に係る経年分析!F57</f>
        <v>5439</v>
      </c>
      <c r="C74" s="161">
        <f>基金残高に係る経年分析!G57</f>
        <v>6166</v>
      </c>
      <c r="D74" s="161">
        <f>基金残高に係る経年分析!H57</f>
        <v>5693</v>
      </c>
    </row>
  </sheetData>
  <sheetProtection algorithmName="SHA-512" hashValue="bMlAzk33YtX5zJ18Pc8htTLjKABmMIYz3zBLF4zCTLd0TtAolv8V5BGG9RPpZAX7sQKgqRyS1taoLVymRfbSlw==" saltValue="29D4jZJaqX4qbxOw1Rx+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17045472</v>
      </c>
      <c r="S5" s="664"/>
      <c r="T5" s="664"/>
      <c r="U5" s="664"/>
      <c r="V5" s="664"/>
      <c r="W5" s="664"/>
      <c r="X5" s="664"/>
      <c r="Y5" s="689"/>
      <c r="Z5" s="702">
        <v>34.200000000000003</v>
      </c>
      <c r="AA5" s="702"/>
      <c r="AB5" s="702"/>
      <c r="AC5" s="702"/>
      <c r="AD5" s="703">
        <v>16495821</v>
      </c>
      <c r="AE5" s="703"/>
      <c r="AF5" s="703"/>
      <c r="AG5" s="703"/>
      <c r="AH5" s="703"/>
      <c r="AI5" s="703"/>
      <c r="AJ5" s="703"/>
      <c r="AK5" s="703"/>
      <c r="AL5" s="690">
        <v>60</v>
      </c>
      <c r="AM5" s="672"/>
      <c r="AN5" s="672"/>
      <c r="AO5" s="691"/>
      <c r="AP5" s="666" t="s">
        <v>216</v>
      </c>
      <c r="AQ5" s="667"/>
      <c r="AR5" s="667"/>
      <c r="AS5" s="667"/>
      <c r="AT5" s="667"/>
      <c r="AU5" s="667"/>
      <c r="AV5" s="667"/>
      <c r="AW5" s="667"/>
      <c r="AX5" s="667"/>
      <c r="AY5" s="667"/>
      <c r="AZ5" s="667"/>
      <c r="BA5" s="667"/>
      <c r="BB5" s="667"/>
      <c r="BC5" s="667"/>
      <c r="BD5" s="667"/>
      <c r="BE5" s="667"/>
      <c r="BF5" s="668"/>
      <c r="BG5" s="608">
        <v>16495821</v>
      </c>
      <c r="BH5" s="609"/>
      <c r="BI5" s="609"/>
      <c r="BJ5" s="609"/>
      <c r="BK5" s="609"/>
      <c r="BL5" s="609"/>
      <c r="BM5" s="609"/>
      <c r="BN5" s="610"/>
      <c r="BO5" s="646">
        <v>96.8</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534666</v>
      </c>
      <c r="S6" s="609"/>
      <c r="T6" s="609"/>
      <c r="U6" s="609"/>
      <c r="V6" s="609"/>
      <c r="W6" s="609"/>
      <c r="X6" s="609"/>
      <c r="Y6" s="610"/>
      <c r="Z6" s="646">
        <v>1.1000000000000001</v>
      </c>
      <c r="AA6" s="646"/>
      <c r="AB6" s="646"/>
      <c r="AC6" s="646"/>
      <c r="AD6" s="647">
        <v>534666</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16495821</v>
      </c>
      <c r="BH6" s="609"/>
      <c r="BI6" s="609"/>
      <c r="BJ6" s="609"/>
      <c r="BK6" s="609"/>
      <c r="BL6" s="609"/>
      <c r="BM6" s="609"/>
      <c r="BN6" s="610"/>
      <c r="BO6" s="646">
        <v>96.8</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284187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284187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6501</v>
      </c>
      <c r="S7" s="609"/>
      <c r="T7" s="609"/>
      <c r="U7" s="609"/>
      <c r="V7" s="609"/>
      <c r="W7" s="609"/>
      <c r="X7" s="609"/>
      <c r="Y7" s="610"/>
      <c r="Z7" s="646">
        <v>0</v>
      </c>
      <c r="AA7" s="646"/>
      <c r="AB7" s="646"/>
      <c r="AC7" s="646"/>
      <c r="AD7" s="647">
        <v>6501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6620848</v>
      </c>
      <c r="BH7" s="609"/>
      <c r="BI7" s="609"/>
      <c r="BJ7" s="609"/>
      <c r="BK7" s="609"/>
      <c r="BL7" s="609"/>
      <c r="BM7" s="609"/>
      <c r="BN7" s="610"/>
      <c r="BO7" s="646">
        <v>38.799999999999997</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6690267</v>
      </c>
      <c r="CS7" s="609"/>
      <c r="CT7" s="609"/>
      <c r="CU7" s="609"/>
      <c r="CV7" s="609"/>
      <c r="CW7" s="609"/>
      <c r="CX7" s="609"/>
      <c r="CY7" s="610"/>
      <c r="CZ7" s="646">
        <v>14.4</v>
      </c>
      <c r="DA7" s="646"/>
      <c r="DB7" s="646"/>
      <c r="DC7" s="646"/>
      <c r="DD7" s="614">
        <v>43773</v>
      </c>
      <c r="DE7" s="609"/>
      <c r="DF7" s="609"/>
      <c r="DG7" s="609"/>
      <c r="DH7" s="609"/>
      <c r="DI7" s="609"/>
      <c r="DJ7" s="609"/>
      <c r="DK7" s="609"/>
      <c r="DL7" s="609"/>
      <c r="DM7" s="609"/>
      <c r="DN7" s="609"/>
      <c r="DO7" s="609"/>
      <c r="DP7" s="610"/>
      <c r="DQ7" s="614">
        <v>5426862</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123915</v>
      </c>
      <c r="S8" s="609"/>
      <c r="T8" s="609"/>
      <c r="U8" s="609"/>
      <c r="V8" s="609"/>
      <c r="W8" s="609"/>
      <c r="X8" s="609"/>
      <c r="Y8" s="610"/>
      <c r="Z8" s="646">
        <v>0.2</v>
      </c>
      <c r="AA8" s="646"/>
      <c r="AB8" s="646"/>
      <c r="AC8" s="646"/>
      <c r="AD8" s="647">
        <v>123915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181409</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20030733</v>
      </c>
      <c r="CS8" s="609"/>
      <c r="CT8" s="609"/>
      <c r="CU8" s="609"/>
      <c r="CV8" s="609"/>
      <c r="CW8" s="609"/>
      <c r="CX8" s="609"/>
      <c r="CY8" s="610"/>
      <c r="CZ8" s="646">
        <v>43</v>
      </c>
      <c r="DA8" s="646"/>
      <c r="DB8" s="646"/>
      <c r="DC8" s="646"/>
      <c r="DD8" s="614">
        <v>420341</v>
      </c>
      <c r="DE8" s="609"/>
      <c r="DF8" s="609"/>
      <c r="DG8" s="609"/>
      <c r="DH8" s="609"/>
      <c r="DI8" s="609"/>
      <c r="DJ8" s="609"/>
      <c r="DK8" s="609"/>
      <c r="DL8" s="609"/>
      <c r="DM8" s="609"/>
      <c r="DN8" s="609"/>
      <c r="DO8" s="609"/>
      <c r="DP8" s="610"/>
      <c r="DQ8" s="614">
        <v>10677593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178031</v>
      </c>
      <c r="S9" s="609"/>
      <c r="T9" s="609"/>
      <c r="U9" s="609"/>
      <c r="V9" s="609"/>
      <c r="W9" s="609"/>
      <c r="X9" s="609"/>
      <c r="Y9" s="610"/>
      <c r="Z9" s="646">
        <v>0.4</v>
      </c>
      <c r="AA9" s="646"/>
      <c r="AB9" s="646"/>
      <c r="AC9" s="646"/>
      <c r="AD9" s="647">
        <v>178031</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5374956</v>
      </c>
      <c r="BH9" s="609"/>
      <c r="BI9" s="609"/>
      <c r="BJ9" s="609"/>
      <c r="BK9" s="609"/>
      <c r="BL9" s="609"/>
      <c r="BM9" s="609"/>
      <c r="BN9" s="610"/>
      <c r="BO9" s="646">
        <v>31.5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3930691</v>
      </c>
      <c r="CS9" s="609"/>
      <c r="CT9" s="609"/>
      <c r="CU9" s="609"/>
      <c r="CV9" s="609"/>
      <c r="CW9" s="609"/>
      <c r="CX9" s="609"/>
      <c r="CY9" s="610"/>
      <c r="CZ9" s="646">
        <v>8.4</v>
      </c>
      <c r="DA9" s="646"/>
      <c r="DB9" s="646"/>
      <c r="DC9" s="646"/>
      <c r="DD9" s="614">
        <v>18186</v>
      </c>
      <c r="DE9" s="609"/>
      <c r="DF9" s="609"/>
      <c r="DG9" s="609"/>
      <c r="DH9" s="609"/>
      <c r="DI9" s="609"/>
      <c r="DJ9" s="609"/>
      <c r="DK9" s="609"/>
      <c r="DL9" s="609"/>
      <c r="DM9" s="609"/>
      <c r="DN9" s="609"/>
      <c r="DO9" s="609"/>
      <c r="DP9" s="610"/>
      <c r="DQ9" s="614">
        <v>3151566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380969</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80424</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79166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2763329</v>
      </c>
      <c r="S11" s="609"/>
      <c r="T11" s="609"/>
      <c r="U11" s="609"/>
      <c r="V11" s="609"/>
      <c r="W11" s="609"/>
      <c r="X11" s="609"/>
      <c r="Y11" s="610"/>
      <c r="Z11" s="611">
        <v>5.5</v>
      </c>
      <c r="AA11" s="612"/>
      <c r="AB11" s="612"/>
      <c r="AC11" s="613"/>
      <c r="AD11" s="614">
        <v>2763329</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683514</v>
      </c>
      <c r="BH11" s="609"/>
      <c r="BI11" s="609"/>
      <c r="BJ11" s="609"/>
      <c r="BK11" s="609"/>
      <c r="BL11" s="609"/>
      <c r="BM11" s="609"/>
      <c r="BN11" s="610"/>
      <c r="BO11" s="646">
        <v>4</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1402864</v>
      </c>
      <c r="CS11" s="609"/>
      <c r="CT11" s="609"/>
      <c r="CU11" s="609"/>
      <c r="CV11" s="609"/>
      <c r="CW11" s="609"/>
      <c r="CX11" s="609"/>
      <c r="CY11" s="610"/>
      <c r="CZ11" s="646">
        <v>3</v>
      </c>
      <c r="DA11" s="646"/>
      <c r="DB11" s="646"/>
      <c r="DC11" s="646"/>
      <c r="DD11" s="614">
        <v>245458</v>
      </c>
      <c r="DE11" s="609"/>
      <c r="DF11" s="609"/>
      <c r="DG11" s="609"/>
      <c r="DH11" s="609"/>
      <c r="DI11" s="609"/>
      <c r="DJ11" s="609"/>
      <c r="DK11" s="609"/>
      <c r="DL11" s="609"/>
      <c r="DM11" s="609"/>
      <c r="DN11" s="609"/>
      <c r="DO11" s="609"/>
      <c r="DP11" s="610"/>
      <c r="DQ11" s="614">
        <v>1109637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8640064</v>
      </c>
      <c r="BH12" s="609"/>
      <c r="BI12" s="609"/>
      <c r="BJ12" s="609"/>
      <c r="BK12" s="609"/>
      <c r="BL12" s="609"/>
      <c r="BM12" s="609"/>
      <c r="BN12" s="610"/>
      <c r="BO12" s="646">
        <v>50.7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447693</v>
      </c>
      <c r="CS12" s="609"/>
      <c r="CT12" s="609"/>
      <c r="CU12" s="609"/>
      <c r="CV12" s="609"/>
      <c r="CW12" s="609"/>
      <c r="CX12" s="609"/>
      <c r="CY12" s="610"/>
      <c r="CZ12" s="646">
        <v>1</v>
      </c>
      <c r="DA12" s="646"/>
      <c r="DB12" s="646"/>
      <c r="DC12" s="646"/>
      <c r="DD12" s="614">
        <v>238</v>
      </c>
      <c r="DE12" s="609"/>
      <c r="DF12" s="609"/>
      <c r="DG12" s="609"/>
      <c r="DH12" s="609"/>
      <c r="DI12" s="609"/>
      <c r="DJ12" s="609"/>
      <c r="DK12" s="609"/>
      <c r="DL12" s="609"/>
      <c r="DM12" s="609"/>
      <c r="DN12" s="609"/>
      <c r="DO12" s="609"/>
      <c r="DP12" s="610"/>
      <c r="DQ12" s="614">
        <v>342191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8562045</v>
      </c>
      <c r="BH13" s="609"/>
      <c r="BI13" s="609"/>
      <c r="BJ13" s="609"/>
      <c r="BK13" s="609"/>
      <c r="BL13" s="609"/>
      <c r="BM13" s="609"/>
      <c r="BN13" s="610"/>
      <c r="BO13" s="646">
        <v>50.2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3435604</v>
      </c>
      <c r="CS13" s="609"/>
      <c r="CT13" s="609"/>
      <c r="CU13" s="609"/>
      <c r="CV13" s="609"/>
      <c r="CW13" s="609"/>
      <c r="CX13" s="609"/>
      <c r="CY13" s="610"/>
      <c r="CZ13" s="646">
        <v>7.4</v>
      </c>
      <c r="DA13" s="646"/>
      <c r="DB13" s="646"/>
      <c r="DC13" s="646"/>
      <c r="DD13" s="614">
        <v>1039425</v>
      </c>
      <c r="DE13" s="609"/>
      <c r="DF13" s="609"/>
      <c r="DG13" s="609"/>
      <c r="DH13" s="609"/>
      <c r="DI13" s="609"/>
      <c r="DJ13" s="609"/>
      <c r="DK13" s="609"/>
      <c r="DL13" s="609"/>
      <c r="DM13" s="609"/>
      <c r="DN13" s="609"/>
      <c r="DO13" s="609"/>
      <c r="DP13" s="610"/>
      <c r="DQ13" s="614">
        <v>2374413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415739</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1760453</v>
      </c>
      <c r="CS14" s="609"/>
      <c r="CT14" s="609"/>
      <c r="CU14" s="609"/>
      <c r="CV14" s="609"/>
      <c r="CW14" s="609"/>
      <c r="CX14" s="609"/>
      <c r="CY14" s="610"/>
      <c r="CZ14" s="646">
        <v>3.8</v>
      </c>
      <c r="DA14" s="646"/>
      <c r="DB14" s="646"/>
      <c r="DC14" s="646"/>
      <c r="DD14" s="614">
        <v>36375</v>
      </c>
      <c r="DE14" s="609"/>
      <c r="DF14" s="609"/>
      <c r="DG14" s="609"/>
      <c r="DH14" s="609"/>
      <c r="DI14" s="609"/>
      <c r="DJ14" s="609"/>
      <c r="DK14" s="609"/>
      <c r="DL14" s="609"/>
      <c r="DM14" s="609"/>
      <c r="DN14" s="609"/>
      <c r="DO14" s="609"/>
      <c r="DP14" s="610"/>
      <c r="DQ14" s="614">
        <v>1732018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117963</v>
      </c>
      <c r="S15" s="609"/>
      <c r="T15" s="609"/>
      <c r="U15" s="609"/>
      <c r="V15" s="609"/>
      <c r="W15" s="609"/>
      <c r="X15" s="609"/>
      <c r="Y15" s="610"/>
      <c r="Z15" s="646">
        <v>0.2</v>
      </c>
      <c r="AA15" s="646"/>
      <c r="AB15" s="646"/>
      <c r="AC15" s="646"/>
      <c r="AD15" s="647">
        <v>117963</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819170</v>
      </c>
      <c r="BH15" s="609"/>
      <c r="BI15" s="609"/>
      <c r="BJ15" s="609"/>
      <c r="BK15" s="609"/>
      <c r="BL15" s="609"/>
      <c r="BM15" s="609"/>
      <c r="BN15" s="610"/>
      <c r="BO15" s="646">
        <v>4.8</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5125431</v>
      </c>
      <c r="CS15" s="609"/>
      <c r="CT15" s="609"/>
      <c r="CU15" s="609"/>
      <c r="CV15" s="609"/>
      <c r="CW15" s="609"/>
      <c r="CX15" s="609"/>
      <c r="CY15" s="610"/>
      <c r="CZ15" s="646">
        <v>11</v>
      </c>
      <c r="DA15" s="646"/>
      <c r="DB15" s="646"/>
      <c r="DC15" s="646"/>
      <c r="DD15" s="614">
        <v>1049159</v>
      </c>
      <c r="DE15" s="609"/>
      <c r="DF15" s="609"/>
      <c r="DG15" s="609"/>
      <c r="DH15" s="609"/>
      <c r="DI15" s="609"/>
      <c r="DJ15" s="609"/>
      <c r="DK15" s="609"/>
      <c r="DL15" s="609"/>
      <c r="DM15" s="609"/>
      <c r="DN15" s="609"/>
      <c r="DO15" s="609"/>
      <c r="DP15" s="610"/>
      <c r="DQ15" s="614">
        <v>3670914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241627</v>
      </c>
      <c r="S16" s="609"/>
      <c r="T16" s="609"/>
      <c r="U16" s="609"/>
      <c r="V16" s="609"/>
      <c r="W16" s="609"/>
      <c r="X16" s="609"/>
      <c r="Y16" s="610"/>
      <c r="Z16" s="646">
        <v>0.5</v>
      </c>
      <c r="AA16" s="646"/>
      <c r="AB16" s="646"/>
      <c r="AC16" s="646"/>
      <c r="AD16" s="647">
        <v>241627</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648138</v>
      </c>
      <c r="S17" s="609"/>
      <c r="T17" s="609"/>
      <c r="U17" s="609"/>
      <c r="V17" s="609"/>
      <c r="W17" s="609"/>
      <c r="X17" s="609"/>
      <c r="Y17" s="610"/>
      <c r="Z17" s="646">
        <v>1.3</v>
      </c>
      <c r="AA17" s="646"/>
      <c r="AB17" s="646"/>
      <c r="AC17" s="646"/>
      <c r="AD17" s="647">
        <v>648138</v>
      </c>
      <c r="AE17" s="647"/>
      <c r="AF17" s="647"/>
      <c r="AG17" s="647"/>
      <c r="AH17" s="647"/>
      <c r="AI17" s="647"/>
      <c r="AJ17" s="647"/>
      <c r="AK17" s="647"/>
      <c r="AL17" s="611">
        <v>2.4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3343859</v>
      </c>
      <c r="CS17" s="609"/>
      <c r="CT17" s="609"/>
      <c r="CU17" s="609"/>
      <c r="CV17" s="609"/>
      <c r="CW17" s="609"/>
      <c r="CX17" s="609"/>
      <c r="CY17" s="610"/>
      <c r="CZ17" s="646">
        <v>7.2</v>
      </c>
      <c r="DA17" s="646"/>
      <c r="DB17" s="646"/>
      <c r="DC17" s="646"/>
      <c r="DD17" s="614" t="s">
        <v>122</v>
      </c>
      <c r="DE17" s="609"/>
      <c r="DF17" s="609"/>
      <c r="DG17" s="609"/>
      <c r="DH17" s="609"/>
      <c r="DI17" s="609"/>
      <c r="DJ17" s="609"/>
      <c r="DK17" s="609"/>
      <c r="DL17" s="609"/>
      <c r="DM17" s="609"/>
      <c r="DN17" s="609"/>
      <c r="DO17" s="609"/>
      <c r="DP17" s="610"/>
      <c r="DQ17" s="614">
        <v>3308461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123684</v>
      </c>
      <c r="S18" s="609"/>
      <c r="T18" s="609"/>
      <c r="U18" s="609"/>
      <c r="V18" s="609"/>
      <c r="W18" s="609"/>
      <c r="X18" s="609"/>
      <c r="Y18" s="610"/>
      <c r="Z18" s="646">
        <v>0.2</v>
      </c>
      <c r="AA18" s="646"/>
      <c r="AB18" s="646"/>
      <c r="AC18" s="646"/>
      <c r="AD18" s="647">
        <v>123684</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499420</v>
      </c>
      <c r="S19" s="609"/>
      <c r="T19" s="609"/>
      <c r="U19" s="609"/>
      <c r="V19" s="609"/>
      <c r="W19" s="609"/>
      <c r="X19" s="609"/>
      <c r="Y19" s="610"/>
      <c r="Z19" s="646">
        <v>1</v>
      </c>
      <c r="AA19" s="646"/>
      <c r="AB19" s="646"/>
      <c r="AC19" s="646"/>
      <c r="AD19" s="647">
        <v>499420</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549651</v>
      </c>
      <c r="BH19" s="609"/>
      <c r="BI19" s="609"/>
      <c r="BJ19" s="609"/>
      <c r="BK19" s="609"/>
      <c r="BL19" s="609"/>
      <c r="BM19" s="609"/>
      <c r="BN19" s="610"/>
      <c r="BO19" s="646">
        <v>3.2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25034</v>
      </c>
      <c r="S20" s="609"/>
      <c r="T20" s="609"/>
      <c r="U20" s="609"/>
      <c r="V20" s="609"/>
      <c r="W20" s="609"/>
      <c r="X20" s="609"/>
      <c r="Y20" s="610"/>
      <c r="Z20" s="646">
        <v>0.1</v>
      </c>
      <c r="AA20" s="646"/>
      <c r="AB20" s="646"/>
      <c r="AC20" s="646"/>
      <c r="AD20" s="647">
        <v>25034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549651</v>
      </c>
      <c r="BH20" s="609"/>
      <c r="BI20" s="609"/>
      <c r="BJ20" s="609"/>
      <c r="BK20" s="609"/>
      <c r="BL20" s="609"/>
      <c r="BM20" s="609"/>
      <c r="BN20" s="610"/>
      <c r="BO20" s="646">
        <v>3.2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46532206</v>
      </c>
      <c r="CS20" s="609"/>
      <c r="CT20" s="609"/>
      <c r="CU20" s="609"/>
      <c r="CV20" s="609"/>
      <c r="CW20" s="609"/>
      <c r="CX20" s="609"/>
      <c r="CY20" s="610"/>
      <c r="CZ20" s="646">
        <v>100</v>
      </c>
      <c r="DA20" s="646"/>
      <c r="DB20" s="646"/>
      <c r="DC20" s="646"/>
      <c r="DD20" s="614">
        <v>2852955</v>
      </c>
      <c r="DE20" s="609"/>
      <c r="DF20" s="609"/>
      <c r="DG20" s="609"/>
      <c r="DH20" s="609"/>
      <c r="DI20" s="609"/>
      <c r="DJ20" s="609"/>
      <c r="DK20" s="609"/>
      <c r="DL20" s="609"/>
      <c r="DM20" s="609"/>
      <c r="DN20" s="609"/>
      <c r="DO20" s="609"/>
      <c r="DP20" s="610"/>
      <c r="DQ20" s="614">
        <v>32157008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7013762</v>
      </c>
      <c r="S21" s="609"/>
      <c r="T21" s="609"/>
      <c r="U21" s="609"/>
      <c r="V21" s="609"/>
      <c r="W21" s="609"/>
      <c r="X21" s="609"/>
      <c r="Y21" s="610"/>
      <c r="Z21" s="646">
        <v>14.1</v>
      </c>
      <c r="AA21" s="646"/>
      <c r="AB21" s="646"/>
      <c r="AC21" s="646"/>
      <c r="AD21" s="647">
        <v>6248005</v>
      </c>
      <c r="AE21" s="647"/>
      <c r="AF21" s="647"/>
      <c r="AG21" s="647"/>
      <c r="AH21" s="647"/>
      <c r="AI21" s="647"/>
      <c r="AJ21" s="647"/>
      <c r="AK21" s="647"/>
      <c r="AL21" s="611">
        <v>22.7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6248005</v>
      </c>
      <c r="S22" s="609"/>
      <c r="T22" s="609"/>
      <c r="U22" s="609"/>
      <c r="V22" s="609"/>
      <c r="W22" s="609"/>
      <c r="X22" s="609"/>
      <c r="Y22" s="610"/>
      <c r="Z22" s="646">
        <v>12.5</v>
      </c>
      <c r="AA22" s="646"/>
      <c r="AB22" s="646"/>
      <c r="AC22" s="646"/>
      <c r="AD22" s="647">
        <v>6248005</v>
      </c>
      <c r="AE22" s="647"/>
      <c r="AF22" s="647"/>
      <c r="AG22" s="647"/>
      <c r="AH22" s="647"/>
      <c r="AI22" s="647"/>
      <c r="AJ22" s="647"/>
      <c r="AK22" s="647"/>
      <c r="AL22" s="611">
        <v>22.7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765388</v>
      </c>
      <c r="S23" s="609"/>
      <c r="T23" s="609"/>
      <c r="U23" s="609"/>
      <c r="V23" s="609"/>
      <c r="W23" s="609"/>
      <c r="X23" s="609"/>
      <c r="Y23" s="610"/>
      <c r="Z23" s="646">
        <v>1.5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549651</v>
      </c>
      <c r="BH23" s="609"/>
      <c r="BI23" s="609"/>
      <c r="BJ23" s="609"/>
      <c r="BK23" s="609"/>
      <c r="BL23" s="609"/>
      <c r="BM23" s="609"/>
      <c r="BN23" s="610"/>
      <c r="BO23" s="646">
        <v>3.2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369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23678006</v>
      </c>
      <c r="CS24" s="664"/>
      <c r="CT24" s="664"/>
      <c r="CU24" s="664"/>
      <c r="CV24" s="664"/>
      <c r="CW24" s="664"/>
      <c r="CX24" s="664"/>
      <c r="CY24" s="689"/>
      <c r="CZ24" s="690">
        <v>50.9</v>
      </c>
      <c r="DA24" s="672"/>
      <c r="DB24" s="672"/>
      <c r="DC24" s="692"/>
      <c r="DD24" s="688">
        <v>15070478</v>
      </c>
      <c r="DE24" s="664"/>
      <c r="DF24" s="664"/>
      <c r="DG24" s="664"/>
      <c r="DH24" s="664"/>
      <c r="DI24" s="664"/>
      <c r="DJ24" s="664"/>
      <c r="DK24" s="689"/>
      <c r="DL24" s="688">
        <v>13652787</v>
      </c>
      <c r="DM24" s="664"/>
      <c r="DN24" s="664"/>
      <c r="DO24" s="664"/>
      <c r="DP24" s="664"/>
      <c r="DQ24" s="664"/>
      <c r="DR24" s="664"/>
      <c r="DS24" s="664"/>
      <c r="DT24" s="664"/>
      <c r="DU24" s="664"/>
      <c r="DV24" s="689"/>
      <c r="DW24" s="690">
        <v>49.6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28673404</v>
      </c>
      <c r="S25" s="609"/>
      <c r="T25" s="609"/>
      <c r="U25" s="609"/>
      <c r="V25" s="609"/>
      <c r="W25" s="609"/>
      <c r="X25" s="609"/>
      <c r="Y25" s="610"/>
      <c r="Z25" s="646">
        <v>57.5</v>
      </c>
      <c r="AA25" s="646"/>
      <c r="AB25" s="646"/>
      <c r="AC25" s="646"/>
      <c r="AD25" s="647">
        <v>27357996</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7795942</v>
      </c>
      <c r="CS25" s="621"/>
      <c r="CT25" s="621"/>
      <c r="CU25" s="621"/>
      <c r="CV25" s="621"/>
      <c r="CW25" s="621"/>
      <c r="CX25" s="621"/>
      <c r="CY25" s="622"/>
      <c r="CZ25" s="611">
        <v>16.8</v>
      </c>
      <c r="DA25" s="623"/>
      <c r="DB25" s="623"/>
      <c r="DC25" s="624"/>
      <c r="DD25" s="614">
        <v>7072287</v>
      </c>
      <c r="DE25" s="621"/>
      <c r="DF25" s="621"/>
      <c r="DG25" s="621"/>
      <c r="DH25" s="621"/>
      <c r="DI25" s="621"/>
      <c r="DJ25" s="621"/>
      <c r="DK25" s="622"/>
      <c r="DL25" s="614">
        <v>7017508</v>
      </c>
      <c r="DM25" s="621"/>
      <c r="DN25" s="621"/>
      <c r="DO25" s="621"/>
      <c r="DP25" s="621"/>
      <c r="DQ25" s="621"/>
      <c r="DR25" s="621"/>
      <c r="DS25" s="621"/>
      <c r="DT25" s="621"/>
      <c r="DU25" s="621"/>
      <c r="DV25" s="622"/>
      <c r="DW25" s="611">
        <v>25.5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14633</v>
      </c>
      <c r="S26" s="609"/>
      <c r="T26" s="609"/>
      <c r="U26" s="609"/>
      <c r="V26" s="609"/>
      <c r="W26" s="609"/>
      <c r="X26" s="609"/>
      <c r="Y26" s="610"/>
      <c r="Z26" s="646">
        <v>0</v>
      </c>
      <c r="AA26" s="646"/>
      <c r="AB26" s="646"/>
      <c r="AC26" s="646"/>
      <c r="AD26" s="647">
        <v>14633</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4348948</v>
      </c>
      <c r="CS26" s="609"/>
      <c r="CT26" s="609"/>
      <c r="CU26" s="609"/>
      <c r="CV26" s="609"/>
      <c r="CW26" s="609"/>
      <c r="CX26" s="609"/>
      <c r="CY26" s="610"/>
      <c r="CZ26" s="611">
        <v>9.3000000000000007</v>
      </c>
      <c r="DA26" s="623"/>
      <c r="DB26" s="623"/>
      <c r="DC26" s="624"/>
      <c r="DD26" s="614">
        <v>3978128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254519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17045472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12538205</v>
      </c>
      <c r="CS27" s="621"/>
      <c r="CT27" s="621"/>
      <c r="CU27" s="621"/>
      <c r="CV27" s="621"/>
      <c r="CW27" s="621"/>
      <c r="CX27" s="621"/>
      <c r="CY27" s="622"/>
      <c r="CZ27" s="611">
        <v>26.9</v>
      </c>
      <c r="DA27" s="623"/>
      <c r="DB27" s="623"/>
      <c r="DC27" s="624"/>
      <c r="DD27" s="614">
        <v>4689730</v>
      </c>
      <c r="DE27" s="621"/>
      <c r="DF27" s="621"/>
      <c r="DG27" s="621"/>
      <c r="DH27" s="621"/>
      <c r="DI27" s="621"/>
      <c r="DJ27" s="621"/>
      <c r="DK27" s="622"/>
      <c r="DL27" s="614">
        <v>3326818</v>
      </c>
      <c r="DM27" s="621"/>
      <c r="DN27" s="621"/>
      <c r="DO27" s="621"/>
      <c r="DP27" s="621"/>
      <c r="DQ27" s="621"/>
      <c r="DR27" s="621"/>
      <c r="DS27" s="621"/>
      <c r="DT27" s="621"/>
      <c r="DU27" s="621"/>
      <c r="DV27" s="622"/>
      <c r="DW27" s="611">
        <v>12.1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188549</v>
      </c>
      <c r="S28" s="609"/>
      <c r="T28" s="609"/>
      <c r="U28" s="609"/>
      <c r="V28" s="609"/>
      <c r="W28" s="609"/>
      <c r="X28" s="609"/>
      <c r="Y28" s="610"/>
      <c r="Z28" s="646">
        <v>0.4</v>
      </c>
      <c r="AA28" s="646"/>
      <c r="AB28" s="646"/>
      <c r="AC28" s="646"/>
      <c r="AD28" s="647">
        <v>45828</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3343859</v>
      </c>
      <c r="CS28" s="609"/>
      <c r="CT28" s="609"/>
      <c r="CU28" s="609"/>
      <c r="CV28" s="609"/>
      <c r="CW28" s="609"/>
      <c r="CX28" s="609"/>
      <c r="CY28" s="610"/>
      <c r="CZ28" s="611">
        <v>7.2</v>
      </c>
      <c r="DA28" s="623"/>
      <c r="DB28" s="623"/>
      <c r="DC28" s="624"/>
      <c r="DD28" s="614">
        <v>3308461</v>
      </c>
      <c r="DE28" s="609"/>
      <c r="DF28" s="609"/>
      <c r="DG28" s="609"/>
      <c r="DH28" s="609"/>
      <c r="DI28" s="609"/>
      <c r="DJ28" s="609"/>
      <c r="DK28" s="610"/>
      <c r="DL28" s="614">
        <v>3308461</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263733</v>
      </c>
      <c r="S29" s="609"/>
      <c r="T29" s="609"/>
      <c r="U29" s="609"/>
      <c r="V29" s="609"/>
      <c r="W29" s="609"/>
      <c r="X29" s="609"/>
      <c r="Y29" s="610"/>
      <c r="Z29" s="646">
        <v>0.5</v>
      </c>
      <c r="AA29" s="646"/>
      <c r="AB29" s="646"/>
      <c r="AC29" s="646"/>
      <c r="AD29" s="647">
        <v>17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3343859</v>
      </c>
      <c r="CS29" s="621"/>
      <c r="CT29" s="621"/>
      <c r="CU29" s="621"/>
      <c r="CV29" s="621"/>
      <c r="CW29" s="621"/>
      <c r="CX29" s="621"/>
      <c r="CY29" s="622"/>
      <c r="CZ29" s="611">
        <v>7.2</v>
      </c>
      <c r="DA29" s="623"/>
      <c r="DB29" s="623"/>
      <c r="DC29" s="624"/>
      <c r="DD29" s="614">
        <v>3308461</v>
      </c>
      <c r="DE29" s="621"/>
      <c r="DF29" s="621"/>
      <c r="DG29" s="621"/>
      <c r="DH29" s="621"/>
      <c r="DI29" s="621"/>
      <c r="DJ29" s="621"/>
      <c r="DK29" s="622"/>
      <c r="DL29" s="614">
        <v>3308461</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9073118</v>
      </c>
      <c r="S30" s="609"/>
      <c r="T30" s="609"/>
      <c r="U30" s="609"/>
      <c r="V30" s="609"/>
      <c r="W30" s="609"/>
      <c r="X30" s="609"/>
      <c r="Y30" s="610"/>
      <c r="Z30" s="646">
        <v>18.2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3289980</v>
      </c>
      <c r="CS30" s="609"/>
      <c r="CT30" s="609"/>
      <c r="CU30" s="609"/>
      <c r="CV30" s="609"/>
      <c r="CW30" s="609"/>
      <c r="CX30" s="609"/>
      <c r="CY30" s="610"/>
      <c r="CZ30" s="611">
        <v>7.1</v>
      </c>
      <c r="DA30" s="623"/>
      <c r="DB30" s="623"/>
      <c r="DC30" s="624"/>
      <c r="DD30" s="614">
        <v>3254582</v>
      </c>
      <c r="DE30" s="609"/>
      <c r="DF30" s="609"/>
      <c r="DG30" s="609"/>
      <c r="DH30" s="609"/>
      <c r="DI30" s="609"/>
      <c r="DJ30" s="609"/>
      <c r="DK30" s="610"/>
      <c r="DL30" s="614">
        <v>3254582</v>
      </c>
      <c r="DM30" s="609"/>
      <c r="DN30" s="609"/>
      <c r="DO30" s="609"/>
      <c r="DP30" s="609"/>
      <c r="DQ30" s="609"/>
      <c r="DR30" s="609"/>
      <c r="DS30" s="609"/>
      <c r="DT30" s="609"/>
      <c r="DU30" s="609"/>
      <c r="DV30" s="610"/>
      <c r="DW30" s="611">
        <v>11.8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98.5</v>
      </c>
      <c r="BN31" s="671"/>
      <c r="BO31" s="671"/>
      <c r="BP31" s="671"/>
      <c r="BQ31" s="673"/>
      <c r="BR31" s="670">
        <v>99.3</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53879</v>
      </c>
      <c r="CS31" s="621"/>
      <c r="CT31" s="621"/>
      <c r="CU31" s="621"/>
      <c r="CV31" s="621"/>
      <c r="CW31" s="621"/>
      <c r="CX31" s="621"/>
      <c r="CY31" s="622"/>
      <c r="CZ31" s="611">
        <v>0.1</v>
      </c>
      <c r="DA31" s="623"/>
      <c r="DB31" s="623"/>
      <c r="DC31" s="624"/>
      <c r="DD31" s="614">
        <v>53879</v>
      </c>
      <c r="DE31" s="621"/>
      <c r="DF31" s="621"/>
      <c r="DG31" s="621"/>
      <c r="DH31" s="621"/>
      <c r="DI31" s="621"/>
      <c r="DJ31" s="621"/>
      <c r="DK31" s="622"/>
      <c r="DL31" s="614">
        <v>53879</v>
      </c>
      <c r="DM31" s="621"/>
      <c r="DN31" s="621"/>
      <c r="DO31" s="621"/>
      <c r="DP31" s="621"/>
      <c r="DQ31" s="621"/>
      <c r="DR31" s="621"/>
      <c r="DS31" s="621"/>
      <c r="DT31" s="621"/>
      <c r="DU31" s="621"/>
      <c r="DV31" s="622"/>
      <c r="DW31" s="611">
        <v>0.2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3382039</v>
      </c>
      <c r="S32" s="609"/>
      <c r="T32" s="609"/>
      <c r="U32" s="609"/>
      <c r="V32" s="609"/>
      <c r="W32" s="609"/>
      <c r="X32" s="609"/>
      <c r="Y32" s="610"/>
      <c r="Z32" s="646">
        <v>6.8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98.2</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76047</v>
      </c>
      <c r="S33" s="609"/>
      <c r="T33" s="609"/>
      <c r="U33" s="609"/>
      <c r="V33" s="609"/>
      <c r="W33" s="609"/>
      <c r="X33" s="609"/>
      <c r="Y33" s="610"/>
      <c r="Z33" s="646">
        <v>0.2</v>
      </c>
      <c r="AA33" s="646"/>
      <c r="AB33" s="646"/>
      <c r="AC33" s="646"/>
      <c r="AD33" s="647">
        <v>10</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99.3</v>
      </c>
      <c r="BH33" s="593"/>
      <c r="BI33" s="593"/>
      <c r="BJ33" s="593"/>
      <c r="BK33" s="593"/>
      <c r="BL33" s="593"/>
      <c r="BM33" s="639">
        <v>98.6</v>
      </c>
      <c r="BN33" s="593"/>
      <c r="BO33" s="593"/>
      <c r="BP33" s="593"/>
      <c r="BQ33" s="656"/>
      <c r="BR33" s="669">
        <v>99.3</v>
      </c>
      <c r="BS33" s="593"/>
      <c r="BT33" s="593"/>
      <c r="BU33" s="593"/>
      <c r="BV33" s="593"/>
      <c r="BW33" s="593"/>
      <c r="BX33" s="639">
        <v>98.4</v>
      </c>
      <c r="BY33" s="593"/>
      <c r="BZ33" s="593"/>
      <c r="CA33" s="593"/>
      <c r="CB33" s="656"/>
      <c r="CD33" s="605" t="s">
        <v>307</v>
      </c>
      <c r="CE33" s="606"/>
      <c r="CF33" s="606"/>
      <c r="CG33" s="606"/>
      <c r="CH33" s="606"/>
      <c r="CI33" s="606"/>
      <c r="CJ33" s="606"/>
      <c r="CK33" s="606"/>
      <c r="CL33" s="606"/>
      <c r="CM33" s="606"/>
      <c r="CN33" s="606"/>
      <c r="CO33" s="606"/>
      <c r="CP33" s="606"/>
      <c r="CQ33" s="607"/>
      <c r="CR33" s="608">
        <v>20001245</v>
      </c>
      <c r="CS33" s="621"/>
      <c r="CT33" s="621"/>
      <c r="CU33" s="621"/>
      <c r="CV33" s="621"/>
      <c r="CW33" s="621"/>
      <c r="CX33" s="621"/>
      <c r="CY33" s="622"/>
      <c r="CZ33" s="611">
        <v>43</v>
      </c>
      <c r="DA33" s="623"/>
      <c r="DB33" s="623"/>
      <c r="DC33" s="624"/>
      <c r="DD33" s="614">
        <v>16390961</v>
      </c>
      <c r="DE33" s="621"/>
      <c r="DF33" s="621"/>
      <c r="DG33" s="621"/>
      <c r="DH33" s="621"/>
      <c r="DI33" s="621"/>
      <c r="DJ33" s="621"/>
      <c r="DK33" s="622"/>
      <c r="DL33" s="614">
        <v>12458111</v>
      </c>
      <c r="DM33" s="621"/>
      <c r="DN33" s="621"/>
      <c r="DO33" s="621"/>
      <c r="DP33" s="621"/>
      <c r="DQ33" s="621"/>
      <c r="DR33" s="621"/>
      <c r="DS33" s="621"/>
      <c r="DT33" s="621"/>
      <c r="DU33" s="621"/>
      <c r="DV33" s="622"/>
      <c r="DW33" s="611">
        <v>45.3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607394</v>
      </c>
      <c r="S34" s="609"/>
      <c r="T34" s="609"/>
      <c r="U34" s="609"/>
      <c r="V34" s="609"/>
      <c r="W34" s="609"/>
      <c r="X34" s="609"/>
      <c r="Y34" s="610"/>
      <c r="Z34" s="646">
        <v>1.2</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6481246</v>
      </c>
      <c r="CS34" s="609"/>
      <c r="CT34" s="609"/>
      <c r="CU34" s="609"/>
      <c r="CV34" s="609"/>
      <c r="CW34" s="609"/>
      <c r="CX34" s="609"/>
      <c r="CY34" s="610"/>
      <c r="CZ34" s="611">
        <v>13.9</v>
      </c>
      <c r="DA34" s="623"/>
      <c r="DB34" s="623"/>
      <c r="DC34" s="624"/>
      <c r="DD34" s="614">
        <v>5343185</v>
      </c>
      <c r="DE34" s="609"/>
      <c r="DF34" s="609"/>
      <c r="DG34" s="609"/>
      <c r="DH34" s="609"/>
      <c r="DI34" s="609"/>
      <c r="DJ34" s="609"/>
      <c r="DK34" s="610"/>
      <c r="DL34" s="614">
        <v>4936042</v>
      </c>
      <c r="DM34" s="609"/>
      <c r="DN34" s="609"/>
      <c r="DO34" s="609"/>
      <c r="DP34" s="609"/>
      <c r="DQ34" s="609"/>
      <c r="DR34" s="609"/>
      <c r="DS34" s="609"/>
      <c r="DT34" s="609"/>
      <c r="DU34" s="609"/>
      <c r="DV34" s="610"/>
      <c r="DW34" s="611">
        <v>17.899999999999999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2885107</v>
      </c>
      <c r="S35" s="609"/>
      <c r="T35" s="609"/>
      <c r="U35" s="609"/>
      <c r="V35" s="609"/>
      <c r="W35" s="609"/>
      <c r="X35" s="609"/>
      <c r="Y35" s="610"/>
      <c r="Z35" s="646">
        <v>5.8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1162886</v>
      </c>
      <c r="CS35" s="621"/>
      <c r="CT35" s="621"/>
      <c r="CU35" s="621"/>
      <c r="CV35" s="621"/>
      <c r="CW35" s="621"/>
      <c r="CX35" s="621"/>
      <c r="CY35" s="622"/>
      <c r="CZ35" s="611">
        <v>2.5</v>
      </c>
      <c r="DA35" s="623"/>
      <c r="DB35" s="623"/>
      <c r="DC35" s="624"/>
      <c r="DD35" s="614">
        <v>644722</v>
      </c>
      <c r="DE35" s="621"/>
      <c r="DF35" s="621"/>
      <c r="DG35" s="621"/>
      <c r="DH35" s="621"/>
      <c r="DI35" s="621"/>
      <c r="DJ35" s="621"/>
      <c r="DK35" s="622"/>
      <c r="DL35" s="614">
        <v>644722</v>
      </c>
      <c r="DM35" s="621"/>
      <c r="DN35" s="621"/>
      <c r="DO35" s="621"/>
      <c r="DP35" s="621"/>
      <c r="DQ35" s="621"/>
      <c r="DR35" s="621"/>
      <c r="DS35" s="621"/>
      <c r="DT35" s="621"/>
      <c r="DU35" s="621"/>
      <c r="DV35" s="622"/>
      <c r="DW35" s="611">
        <v>2.2999999999999998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3227485</v>
      </c>
      <c r="S36" s="609"/>
      <c r="T36" s="609"/>
      <c r="U36" s="609"/>
      <c r="V36" s="609"/>
      <c r="W36" s="609"/>
      <c r="X36" s="609"/>
      <c r="Y36" s="610"/>
      <c r="Z36" s="646">
        <v>6.5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5864026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220275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5890076</v>
      </c>
      <c r="CS36" s="609"/>
      <c r="CT36" s="609"/>
      <c r="CU36" s="609"/>
      <c r="CV36" s="609"/>
      <c r="CW36" s="609"/>
      <c r="CX36" s="609"/>
      <c r="CY36" s="610"/>
      <c r="CZ36" s="611">
        <v>12.7</v>
      </c>
      <c r="DA36" s="623"/>
      <c r="DB36" s="623"/>
      <c r="DC36" s="624"/>
      <c r="DD36" s="614">
        <v>5228303</v>
      </c>
      <c r="DE36" s="609"/>
      <c r="DF36" s="609"/>
      <c r="DG36" s="609"/>
      <c r="DH36" s="609"/>
      <c r="DI36" s="609"/>
      <c r="DJ36" s="609"/>
      <c r="DK36" s="610"/>
      <c r="DL36" s="614">
        <v>3839355</v>
      </c>
      <c r="DM36" s="609"/>
      <c r="DN36" s="609"/>
      <c r="DO36" s="609"/>
      <c r="DP36" s="609"/>
      <c r="DQ36" s="609"/>
      <c r="DR36" s="609"/>
      <c r="DS36" s="609"/>
      <c r="DT36" s="609"/>
      <c r="DU36" s="609"/>
      <c r="DV36" s="610"/>
      <c r="DW36" s="611">
        <v>14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887877</v>
      </c>
      <c r="S37" s="609"/>
      <c r="T37" s="609"/>
      <c r="U37" s="609"/>
      <c r="V37" s="609"/>
      <c r="W37" s="609"/>
      <c r="X37" s="609"/>
      <c r="Y37" s="610"/>
      <c r="Z37" s="646">
        <v>1.8</v>
      </c>
      <c r="AA37" s="646"/>
      <c r="AB37" s="646"/>
      <c r="AC37" s="646"/>
      <c r="AD37" s="647">
        <v>85273</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1519015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174505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1603879</v>
      </c>
      <c r="CS37" s="621"/>
      <c r="CT37" s="621"/>
      <c r="CU37" s="621"/>
      <c r="CV37" s="621"/>
      <c r="CW37" s="621"/>
      <c r="CX37" s="621"/>
      <c r="CY37" s="622"/>
      <c r="CZ37" s="611">
        <v>3.4</v>
      </c>
      <c r="DA37" s="623"/>
      <c r="DB37" s="623"/>
      <c r="DC37" s="624"/>
      <c r="DD37" s="614">
        <v>1603879</v>
      </c>
      <c r="DE37" s="621"/>
      <c r="DF37" s="621"/>
      <c r="DG37" s="621"/>
      <c r="DH37" s="621"/>
      <c r="DI37" s="621"/>
      <c r="DJ37" s="621"/>
      <c r="DK37" s="622"/>
      <c r="DL37" s="614">
        <v>1603879</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311200</v>
      </c>
      <c r="S38" s="609"/>
      <c r="T38" s="609"/>
      <c r="U38" s="609"/>
      <c r="V38" s="609"/>
      <c r="W38" s="609"/>
      <c r="X38" s="609"/>
      <c r="Y38" s="610"/>
      <c r="Z38" s="646">
        <v>0.6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136348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15062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4208663</v>
      </c>
      <c r="CS38" s="609"/>
      <c r="CT38" s="609"/>
      <c r="CU38" s="609"/>
      <c r="CV38" s="609"/>
      <c r="CW38" s="609"/>
      <c r="CX38" s="609"/>
      <c r="CY38" s="610"/>
      <c r="CZ38" s="611">
        <v>9</v>
      </c>
      <c r="DA38" s="623"/>
      <c r="DB38" s="623"/>
      <c r="DC38" s="624"/>
      <c r="DD38" s="614">
        <v>3511092</v>
      </c>
      <c r="DE38" s="609"/>
      <c r="DF38" s="609"/>
      <c r="DG38" s="609"/>
      <c r="DH38" s="609"/>
      <c r="DI38" s="609"/>
      <c r="DJ38" s="609"/>
      <c r="DK38" s="610"/>
      <c r="DL38" s="614">
        <v>3037992</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22533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2247496</v>
      </c>
      <c r="CS39" s="621"/>
      <c r="CT39" s="621"/>
      <c r="CU39" s="621"/>
      <c r="CV39" s="621"/>
      <c r="CW39" s="621"/>
      <c r="CX39" s="621"/>
      <c r="CY39" s="622"/>
      <c r="CZ39" s="611">
        <v>4.8</v>
      </c>
      <c r="DA39" s="623"/>
      <c r="DB39" s="623"/>
      <c r="DC39" s="624"/>
      <c r="DD39" s="614">
        <v>1663659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10878</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49845105</v>
      </c>
      <c r="S41" s="633"/>
      <c r="T41" s="633"/>
      <c r="U41" s="633"/>
      <c r="V41" s="633"/>
      <c r="W41" s="633"/>
      <c r="X41" s="633"/>
      <c r="Y41" s="636"/>
      <c r="Z41" s="637">
        <v>100</v>
      </c>
      <c r="AA41" s="637"/>
      <c r="AB41" s="637"/>
      <c r="AC41" s="637"/>
      <c r="AD41" s="638">
        <v>27503757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1096441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3112222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2852955</v>
      </c>
      <c r="CS42" s="621"/>
      <c r="CT42" s="621"/>
      <c r="CU42" s="621"/>
      <c r="CV42" s="621"/>
      <c r="CW42" s="621"/>
      <c r="CX42" s="621"/>
      <c r="CY42" s="622"/>
      <c r="CZ42" s="611">
        <v>6.1</v>
      </c>
      <c r="DA42" s="623"/>
      <c r="DB42" s="623"/>
      <c r="DC42" s="624"/>
      <c r="DD42" s="614">
        <v>695569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69971</v>
      </c>
      <c r="CS43" s="621"/>
      <c r="CT43" s="621"/>
      <c r="CU43" s="621"/>
      <c r="CV43" s="621"/>
      <c r="CW43" s="621"/>
      <c r="CX43" s="621"/>
      <c r="CY43" s="622"/>
      <c r="CZ43" s="611">
        <v>0.2</v>
      </c>
      <c r="DA43" s="623"/>
      <c r="DB43" s="623"/>
      <c r="DC43" s="624"/>
      <c r="DD43" s="614">
        <v>69971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2852955</v>
      </c>
      <c r="CS44" s="609"/>
      <c r="CT44" s="609"/>
      <c r="CU44" s="609"/>
      <c r="CV44" s="609"/>
      <c r="CW44" s="609"/>
      <c r="CX44" s="609"/>
      <c r="CY44" s="610"/>
      <c r="CZ44" s="611">
        <v>6.1</v>
      </c>
      <c r="DA44" s="612"/>
      <c r="DB44" s="612"/>
      <c r="DC44" s="613"/>
      <c r="DD44" s="614">
        <v>695569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854959</v>
      </c>
      <c r="CS45" s="621"/>
      <c r="CT45" s="621"/>
      <c r="CU45" s="621"/>
      <c r="CV45" s="621"/>
      <c r="CW45" s="621"/>
      <c r="CX45" s="621"/>
      <c r="CY45" s="622"/>
      <c r="CZ45" s="611">
        <v>1.8</v>
      </c>
      <c r="DA45" s="623"/>
      <c r="DB45" s="623"/>
      <c r="DC45" s="624"/>
      <c r="DD45" s="614">
        <v>62860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1951700</v>
      </c>
      <c r="CS46" s="609"/>
      <c r="CT46" s="609"/>
      <c r="CU46" s="609"/>
      <c r="CV46" s="609"/>
      <c r="CW46" s="609"/>
      <c r="CX46" s="609"/>
      <c r="CY46" s="610"/>
      <c r="CZ46" s="611">
        <v>4.2</v>
      </c>
      <c r="DA46" s="612"/>
      <c r="DB46" s="612"/>
      <c r="DC46" s="613"/>
      <c r="DD46" s="614">
        <v>624013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46532206</v>
      </c>
      <c r="CS49" s="593"/>
      <c r="CT49" s="593"/>
      <c r="CU49" s="593"/>
      <c r="CV49" s="593"/>
      <c r="CW49" s="593"/>
      <c r="CX49" s="593"/>
      <c r="CY49" s="594"/>
      <c r="CZ49" s="595">
        <v>100</v>
      </c>
      <c r="DA49" s="596"/>
      <c r="DB49" s="596"/>
      <c r="DC49" s="597"/>
      <c r="DD49" s="598">
        <v>32157008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0t/thk3uARB97qoSzQnyp3P0UUF6uinm0Wkm5WiIHnI8o6cFvFKP1bqs/q0gWEO9RY2Ysg3m+CxSCnBZTKZpyw==" saltValue="B+apaVXplEJ2Smz9f8wD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49757</v>
      </c>
      <c r="R7" s="1090"/>
      <c r="S7" s="1090"/>
      <c r="T7" s="1090"/>
      <c r="U7" s="1090"/>
      <c r="V7" s="1090">
        <v>46527</v>
      </c>
      <c r="W7" s="1090"/>
      <c r="X7" s="1090"/>
      <c r="Y7" s="1090"/>
      <c r="Z7" s="1090"/>
      <c r="AA7" s="1090">
        <v>3230</v>
      </c>
      <c r="AB7" s="1090"/>
      <c r="AC7" s="1090"/>
      <c r="AD7" s="1090"/>
      <c r="AE7" s="1091"/>
      <c r="AF7" s="1092">
        <v>2652</v>
      </c>
      <c r="AG7" s="1093"/>
      <c r="AH7" s="1093"/>
      <c r="AI7" s="1093"/>
      <c r="AJ7" s="1094"/>
      <c r="AK7" s="1095">
        <v>2880</v>
      </c>
      <c r="AL7" s="1096"/>
      <c r="AM7" s="1096"/>
      <c r="AN7" s="1096"/>
      <c r="AO7" s="1096"/>
      <c r="AP7" s="1096">
        <v>22460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562</v>
      </c>
      <c r="BT7" s="1087"/>
      <c r="BU7" s="1087"/>
      <c r="BV7" s="1087"/>
      <c r="BW7" s="1087"/>
      <c r="BX7" s="1087"/>
      <c r="BY7" s="1087"/>
      <c r="BZ7" s="1087"/>
      <c r="CA7" s="1087"/>
      <c r="CB7" s="1087"/>
      <c r="CC7" s="1087"/>
      <c r="CD7" s="1087"/>
      <c r="CE7" s="1087"/>
      <c r="CF7" s="1087"/>
      <c r="CG7" s="1099"/>
      <c r="CH7" s="1083">
        <v>3</v>
      </c>
      <c r="CI7" s="1084"/>
      <c r="CJ7" s="1084"/>
      <c r="CK7" s="1084"/>
      <c r="CL7" s="1085"/>
      <c r="CM7" s="1083">
        <v>10</v>
      </c>
      <c r="CN7" s="1084"/>
      <c r="CO7" s="1084"/>
      <c r="CP7" s="1084"/>
      <c r="CQ7" s="1085"/>
      <c r="CR7" s="1083">
        <v>10</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257</v>
      </c>
      <c r="R8" s="1026"/>
      <c r="S8" s="1026"/>
      <c r="T8" s="1026"/>
      <c r="U8" s="1026"/>
      <c r="V8" s="1026">
        <v>159</v>
      </c>
      <c r="W8" s="1026"/>
      <c r="X8" s="1026"/>
      <c r="Y8" s="1026"/>
      <c r="Z8" s="1026"/>
      <c r="AA8" s="1026">
        <v>98</v>
      </c>
      <c r="AB8" s="1026"/>
      <c r="AC8" s="1026"/>
      <c r="AD8" s="1026"/>
      <c r="AE8" s="1027"/>
      <c r="AF8" s="1022">
        <v>47</v>
      </c>
      <c r="AG8" s="1023"/>
      <c r="AH8" s="1023"/>
      <c r="AI8" s="1023"/>
      <c r="AJ8" s="1024"/>
      <c r="AK8" s="1067">
        <v>154</v>
      </c>
      <c r="AL8" s="1068"/>
      <c r="AM8" s="1068"/>
      <c r="AN8" s="1068"/>
      <c r="AO8" s="1068"/>
      <c r="AP8" s="1068">
        <v>65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563</v>
      </c>
      <c r="BT8" s="980"/>
      <c r="BU8" s="980"/>
      <c r="BV8" s="980"/>
      <c r="BW8" s="980"/>
      <c r="BX8" s="980"/>
      <c r="BY8" s="980"/>
      <c r="BZ8" s="980"/>
      <c r="CA8" s="980"/>
      <c r="CB8" s="980"/>
      <c r="CC8" s="980"/>
      <c r="CD8" s="980"/>
      <c r="CE8" s="980"/>
      <c r="CF8" s="980"/>
      <c r="CG8" s="1001"/>
      <c r="CH8" s="976">
        <v>19</v>
      </c>
      <c r="CI8" s="977"/>
      <c r="CJ8" s="977"/>
      <c r="CK8" s="977"/>
      <c r="CL8" s="978"/>
      <c r="CM8" s="976">
        <v>48</v>
      </c>
      <c r="CN8" s="977"/>
      <c r="CO8" s="977"/>
      <c r="CP8" s="977"/>
      <c r="CQ8" s="978"/>
      <c r="CR8" s="976">
        <v>40</v>
      </c>
      <c r="CS8" s="977"/>
      <c r="CT8" s="977"/>
      <c r="CU8" s="977"/>
      <c r="CV8" s="978"/>
      <c r="CW8" s="976" t="s">
        <v>550</v>
      </c>
      <c r="CX8" s="977"/>
      <c r="CY8" s="977"/>
      <c r="CZ8" s="977"/>
      <c r="DA8" s="978"/>
      <c r="DB8" s="976" t="s">
        <v>550</v>
      </c>
      <c r="DC8" s="977"/>
      <c r="DD8" s="977"/>
      <c r="DE8" s="977"/>
      <c r="DF8" s="978"/>
      <c r="DG8" s="976" t="s">
        <v>550</v>
      </c>
      <c r="DH8" s="977"/>
      <c r="DI8" s="977"/>
      <c r="DJ8" s="977"/>
      <c r="DK8" s="978"/>
      <c r="DL8" s="976" t="s">
        <v>550</v>
      </c>
      <c r="DM8" s="977"/>
      <c r="DN8" s="977"/>
      <c r="DO8" s="977"/>
      <c r="DP8" s="978"/>
      <c r="DQ8" s="976" t="s">
        <v>550</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6</v>
      </c>
      <c r="R9" s="1026"/>
      <c r="S9" s="1026"/>
      <c r="T9" s="1026"/>
      <c r="U9" s="1026"/>
      <c r="V9" s="1026">
        <v>5</v>
      </c>
      <c r="W9" s="1026"/>
      <c r="X9" s="1026"/>
      <c r="Y9" s="1026"/>
      <c r="Z9" s="1026"/>
      <c r="AA9" s="1026">
        <v>0</v>
      </c>
      <c r="AB9" s="1026"/>
      <c r="AC9" s="1026"/>
      <c r="AD9" s="1026"/>
      <c r="AE9" s="1027"/>
      <c r="AF9" s="1022">
        <v>0</v>
      </c>
      <c r="AG9" s="1023"/>
      <c r="AH9" s="1023"/>
      <c r="AI9" s="1023"/>
      <c r="AJ9" s="1024"/>
      <c r="AK9" s="1067">
        <v>5</v>
      </c>
      <c r="AL9" s="1068"/>
      <c r="AM9" s="1068"/>
      <c r="AN9" s="1068"/>
      <c r="AO9" s="1068"/>
      <c r="AP9" s="1068" t="s">
        <v>550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t="s">
        <v>570</v>
      </c>
      <c r="BS9" s="979" t="s">
        <v>564</v>
      </c>
      <c r="BT9" s="980"/>
      <c r="BU9" s="980"/>
      <c r="BV9" s="980"/>
      <c r="BW9" s="980"/>
      <c r="BX9" s="980"/>
      <c r="BY9" s="980"/>
      <c r="BZ9" s="980"/>
      <c r="CA9" s="980"/>
      <c r="CB9" s="980"/>
      <c r="CC9" s="980"/>
      <c r="CD9" s="980"/>
      <c r="CE9" s="980"/>
      <c r="CF9" s="980"/>
      <c r="CG9" s="1001"/>
      <c r="CH9" s="976">
        <v>99</v>
      </c>
      <c r="CI9" s="977"/>
      <c r="CJ9" s="977"/>
      <c r="CK9" s="977"/>
      <c r="CL9" s="978"/>
      <c r="CM9" s="976">
        <v>1454</v>
      </c>
      <c r="CN9" s="977"/>
      <c r="CO9" s="977"/>
      <c r="CP9" s="977"/>
      <c r="CQ9" s="978"/>
      <c r="CR9" s="976">
        <v>2</v>
      </c>
      <c r="CS9" s="977"/>
      <c r="CT9" s="977"/>
      <c r="CU9" s="977"/>
      <c r="CV9" s="978"/>
      <c r="CW9" s="976" t="s">
        <v>550</v>
      </c>
      <c r="CX9" s="977"/>
      <c r="CY9" s="977"/>
      <c r="CZ9" s="977"/>
      <c r="DA9" s="978"/>
      <c r="DB9" s="976" t="s">
        <v>550</v>
      </c>
      <c r="DC9" s="977"/>
      <c r="DD9" s="977"/>
      <c r="DE9" s="977"/>
      <c r="DF9" s="978"/>
      <c r="DG9" s="976" t="s">
        <v>550</v>
      </c>
      <c r="DH9" s="977"/>
      <c r="DI9" s="977"/>
      <c r="DJ9" s="977"/>
      <c r="DK9" s="978"/>
      <c r="DL9" s="976">
        <v>56</v>
      </c>
      <c r="DM9" s="977"/>
      <c r="DN9" s="977"/>
      <c r="DO9" s="977"/>
      <c r="DP9" s="978"/>
      <c r="DQ9" s="976">
        <v>6</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49866</v>
      </c>
      <c r="R23" s="1048"/>
      <c r="S23" s="1048"/>
      <c r="T23" s="1048"/>
      <c r="U23" s="1048"/>
      <c r="V23" s="1048">
        <v>46538</v>
      </c>
      <c r="W23" s="1048"/>
      <c r="X23" s="1048"/>
      <c r="Y23" s="1048"/>
      <c r="Z23" s="1048"/>
      <c r="AA23" s="1048">
        <v>3328</v>
      </c>
      <c r="AB23" s="1048"/>
      <c r="AC23" s="1048"/>
      <c r="AD23" s="1048"/>
      <c r="AE23" s="1055"/>
      <c r="AF23" s="1056">
        <v>2700</v>
      </c>
      <c r="AG23" s="1048"/>
      <c r="AH23" s="1048"/>
      <c r="AI23" s="1048"/>
      <c r="AJ23" s="1057"/>
      <c r="AK23" s="1058"/>
      <c r="AL23" s="1059"/>
      <c r="AM23" s="1059"/>
      <c r="AN23" s="1059"/>
      <c r="AO23" s="1059"/>
      <c r="AP23" s="1048">
        <v>22525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11649</v>
      </c>
      <c r="R28" s="1038"/>
      <c r="S28" s="1038"/>
      <c r="T28" s="1038"/>
      <c r="U28" s="1038"/>
      <c r="V28" s="1038">
        <v>11429</v>
      </c>
      <c r="W28" s="1038"/>
      <c r="X28" s="1038"/>
      <c r="Y28" s="1038"/>
      <c r="Z28" s="1038"/>
      <c r="AA28" s="1038">
        <v>220</v>
      </c>
      <c r="AB28" s="1038"/>
      <c r="AC28" s="1038"/>
      <c r="AD28" s="1038"/>
      <c r="AE28" s="1039"/>
      <c r="AF28" s="1040">
        <v>220</v>
      </c>
      <c r="AG28" s="1038"/>
      <c r="AH28" s="1038"/>
      <c r="AI28" s="1038"/>
      <c r="AJ28" s="1041"/>
      <c r="AK28" s="1029">
        <v>1096</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95</v>
      </c>
      <c r="R29" s="1026"/>
      <c r="S29" s="1026"/>
      <c r="T29" s="1026"/>
      <c r="U29" s="1026"/>
      <c r="V29" s="1026">
        <v>75</v>
      </c>
      <c r="W29" s="1026"/>
      <c r="X29" s="1026"/>
      <c r="Y29" s="1026"/>
      <c r="Z29" s="1026"/>
      <c r="AA29" s="1026">
        <v>19</v>
      </c>
      <c r="AB29" s="1026"/>
      <c r="AC29" s="1026"/>
      <c r="AD29" s="1026"/>
      <c r="AE29" s="1027"/>
      <c r="AF29" s="1022">
        <v>19</v>
      </c>
      <c r="AG29" s="1023"/>
      <c r="AH29" s="1023"/>
      <c r="AI29" s="1023"/>
      <c r="AJ29" s="1024"/>
      <c r="AK29" s="967" t="s">
        <v>550</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1648</v>
      </c>
      <c r="R30" s="1026"/>
      <c r="S30" s="1026"/>
      <c r="T30" s="1026"/>
      <c r="U30" s="1026"/>
      <c r="V30" s="1026">
        <v>1631</v>
      </c>
      <c r="W30" s="1026"/>
      <c r="X30" s="1026"/>
      <c r="Y30" s="1026"/>
      <c r="Z30" s="1026"/>
      <c r="AA30" s="1026">
        <v>17</v>
      </c>
      <c r="AB30" s="1026"/>
      <c r="AC30" s="1026"/>
      <c r="AD30" s="1026"/>
      <c r="AE30" s="1027"/>
      <c r="AF30" s="1022">
        <v>17</v>
      </c>
      <c r="AG30" s="1023"/>
      <c r="AH30" s="1023"/>
      <c r="AI30" s="1023"/>
      <c r="AJ30" s="1024"/>
      <c r="AK30" s="967">
        <v>333</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10981</v>
      </c>
      <c r="R31" s="1026"/>
      <c r="S31" s="1026"/>
      <c r="T31" s="1026"/>
      <c r="U31" s="1026"/>
      <c r="V31" s="1026">
        <v>10355</v>
      </c>
      <c r="W31" s="1026"/>
      <c r="X31" s="1026"/>
      <c r="Y31" s="1026"/>
      <c r="Z31" s="1026"/>
      <c r="AA31" s="1026">
        <v>626</v>
      </c>
      <c r="AB31" s="1026"/>
      <c r="AC31" s="1026"/>
      <c r="AD31" s="1026"/>
      <c r="AE31" s="1027"/>
      <c r="AF31" s="1022">
        <v>626</v>
      </c>
      <c r="AG31" s="1023"/>
      <c r="AH31" s="1023"/>
      <c r="AI31" s="1023"/>
      <c r="AJ31" s="1024"/>
      <c r="AK31" s="967">
        <v>1757</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2602</v>
      </c>
      <c r="R32" s="1026"/>
      <c r="S32" s="1026"/>
      <c r="T32" s="1026"/>
      <c r="U32" s="1026"/>
      <c r="V32" s="1026">
        <v>2364</v>
      </c>
      <c r="W32" s="1026"/>
      <c r="X32" s="1026"/>
      <c r="Y32" s="1026"/>
      <c r="Z32" s="1026"/>
      <c r="AA32" s="1026">
        <v>238</v>
      </c>
      <c r="AB32" s="1026"/>
      <c r="AC32" s="1026"/>
      <c r="AD32" s="1026"/>
      <c r="AE32" s="1027"/>
      <c r="AF32" s="1022">
        <v>2907</v>
      </c>
      <c r="AG32" s="1023"/>
      <c r="AH32" s="1023"/>
      <c r="AI32" s="1023"/>
      <c r="AJ32" s="1024"/>
      <c r="AK32" s="967">
        <v>20</v>
      </c>
      <c r="AL32" s="958"/>
      <c r="AM32" s="958"/>
      <c r="AN32" s="958"/>
      <c r="AO32" s="958"/>
      <c r="AP32" s="958">
        <v>7079</v>
      </c>
      <c r="AQ32" s="958"/>
      <c r="AR32" s="958"/>
      <c r="AS32" s="958"/>
      <c r="AT32" s="958"/>
      <c r="AU32" s="958">
        <v>57</v>
      </c>
      <c r="AV32" s="958"/>
      <c r="AW32" s="958"/>
      <c r="AX32" s="958"/>
      <c r="AY32" s="958"/>
      <c r="AZ32" s="1028" t="s">
        <v>550</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2395</v>
      </c>
      <c r="R33" s="1026"/>
      <c r="S33" s="1026"/>
      <c r="T33" s="1026"/>
      <c r="U33" s="1026"/>
      <c r="V33" s="1026">
        <v>2250</v>
      </c>
      <c r="W33" s="1026"/>
      <c r="X33" s="1026"/>
      <c r="Y33" s="1026"/>
      <c r="Z33" s="1026"/>
      <c r="AA33" s="1026">
        <v>146</v>
      </c>
      <c r="AB33" s="1026"/>
      <c r="AC33" s="1026"/>
      <c r="AD33" s="1026"/>
      <c r="AE33" s="1027"/>
      <c r="AF33" s="1022">
        <v>444</v>
      </c>
      <c r="AG33" s="1023"/>
      <c r="AH33" s="1023"/>
      <c r="AI33" s="1023"/>
      <c r="AJ33" s="1024"/>
      <c r="AK33" s="967">
        <v>785</v>
      </c>
      <c r="AL33" s="958"/>
      <c r="AM33" s="958"/>
      <c r="AN33" s="958"/>
      <c r="AO33" s="958"/>
      <c r="AP33" s="958">
        <v>10337</v>
      </c>
      <c r="AQ33" s="958"/>
      <c r="AR33" s="958"/>
      <c r="AS33" s="958"/>
      <c r="AT33" s="958"/>
      <c r="AU33" s="958">
        <v>5448</v>
      </c>
      <c r="AV33" s="958"/>
      <c r="AW33" s="958"/>
      <c r="AX33" s="958"/>
      <c r="AY33" s="958"/>
      <c r="AZ33" s="1028" t="s">
        <v>550</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4233</v>
      </c>
      <c r="AG63" s="946"/>
      <c r="AH63" s="946"/>
      <c r="AI63" s="946"/>
      <c r="AJ63" s="1009"/>
      <c r="AK63" s="1010"/>
      <c r="AL63" s="950"/>
      <c r="AM63" s="950"/>
      <c r="AN63" s="950"/>
      <c r="AO63" s="950"/>
      <c r="AP63" s="946">
        <v>17416</v>
      </c>
      <c r="AQ63" s="946"/>
      <c r="AR63" s="946"/>
      <c r="AS63" s="946"/>
      <c r="AT63" s="946"/>
      <c r="AU63" s="946">
        <v>5505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10</v>
      </c>
      <c r="R68" s="969"/>
      <c r="S68" s="969"/>
      <c r="T68" s="969"/>
      <c r="U68" s="969"/>
      <c r="V68" s="969">
        <v>5</v>
      </c>
      <c r="W68" s="969"/>
      <c r="X68" s="969"/>
      <c r="Y68" s="969"/>
      <c r="Z68" s="969"/>
      <c r="AA68" s="969">
        <v>5</v>
      </c>
      <c r="AB68" s="969"/>
      <c r="AC68" s="969"/>
      <c r="AD68" s="969"/>
      <c r="AE68" s="969"/>
      <c r="AF68" s="969">
        <v>5</v>
      </c>
      <c r="AG68" s="969"/>
      <c r="AH68" s="969"/>
      <c r="AI68" s="969"/>
      <c r="AJ68" s="969"/>
      <c r="AK68" s="969" t="s">
        <v>550</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315</v>
      </c>
      <c r="R69" s="958"/>
      <c r="S69" s="958"/>
      <c r="T69" s="958"/>
      <c r="U69" s="958"/>
      <c r="V69" s="958">
        <v>266</v>
      </c>
      <c r="W69" s="958"/>
      <c r="X69" s="958"/>
      <c r="Y69" s="958"/>
      <c r="Z69" s="958"/>
      <c r="AA69" s="958">
        <v>49</v>
      </c>
      <c r="AB69" s="958"/>
      <c r="AC69" s="958"/>
      <c r="AD69" s="958"/>
      <c r="AE69" s="958"/>
      <c r="AF69" s="958">
        <v>49</v>
      </c>
      <c r="AG69" s="958"/>
      <c r="AH69" s="958"/>
      <c r="AI69" s="958"/>
      <c r="AJ69" s="958"/>
      <c r="AK69" s="958">
        <v>7</v>
      </c>
      <c r="AL69" s="958"/>
      <c r="AM69" s="958"/>
      <c r="AN69" s="958"/>
      <c r="AO69" s="958"/>
      <c r="AP69" s="958" t="s">
        <v>550</v>
      </c>
      <c r="AQ69" s="958"/>
      <c r="AR69" s="958"/>
      <c r="AS69" s="958"/>
      <c r="AT69" s="958"/>
      <c r="AU69" s="958" t="s">
        <v>550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7139</v>
      </c>
      <c r="R70" s="958"/>
      <c r="S70" s="958"/>
      <c r="T70" s="958"/>
      <c r="U70" s="958"/>
      <c r="V70" s="958">
        <v>6979</v>
      </c>
      <c r="W70" s="958"/>
      <c r="X70" s="958"/>
      <c r="Y70" s="958"/>
      <c r="Z70" s="958"/>
      <c r="AA70" s="958">
        <v>160</v>
      </c>
      <c r="AB70" s="958"/>
      <c r="AC70" s="958"/>
      <c r="AD70" s="958"/>
      <c r="AE70" s="958"/>
      <c r="AF70" s="958">
        <v>160</v>
      </c>
      <c r="AG70" s="958"/>
      <c r="AH70" s="958"/>
      <c r="AI70" s="958"/>
      <c r="AJ70" s="958"/>
      <c r="AK70" s="958">
        <v>208</v>
      </c>
      <c r="AL70" s="958"/>
      <c r="AM70" s="958"/>
      <c r="AN70" s="958"/>
      <c r="AO70" s="958"/>
      <c r="AP70" s="958">
        <v>986</v>
      </c>
      <c r="AQ70" s="958"/>
      <c r="AR70" s="958"/>
      <c r="AS70" s="958"/>
      <c r="AT70" s="958"/>
      <c r="AU70" s="958">
        <v>261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2263</v>
      </c>
      <c r="R71" s="958"/>
      <c r="S71" s="958"/>
      <c r="T71" s="958"/>
      <c r="U71" s="958"/>
      <c r="V71" s="958">
        <v>2225</v>
      </c>
      <c r="W71" s="958"/>
      <c r="X71" s="958"/>
      <c r="Y71" s="958"/>
      <c r="Z71" s="958"/>
      <c r="AA71" s="958">
        <v>38</v>
      </c>
      <c r="AB71" s="958"/>
      <c r="AC71" s="958"/>
      <c r="AD71" s="958"/>
      <c r="AE71" s="958"/>
      <c r="AF71" s="958">
        <v>38</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t="s">
        <v>558</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924950</v>
      </c>
      <c r="R72" s="958"/>
      <c r="S72" s="958"/>
      <c r="T72" s="958"/>
      <c r="U72" s="958"/>
      <c r="V72" s="958">
        <v>909345</v>
      </c>
      <c r="W72" s="958"/>
      <c r="X72" s="958"/>
      <c r="Y72" s="958"/>
      <c r="Z72" s="958"/>
      <c r="AA72" s="958">
        <v>15606</v>
      </c>
      <c r="AB72" s="958"/>
      <c r="AC72" s="958"/>
      <c r="AD72" s="958"/>
      <c r="AE72" s="958"/>
      <c r="AF72" s="958">
        <v>15606</v>
      </c>
      <c r="AG72" s="958"/>
      <c r="AH72" s="958"/>
      <c r="AI72" s="958"/>
      <c r="AJ72" s="958"/>
      <c r="AK72" s="958">
        <v>9690</v>
      </c>
      <c r="AL72" s="958"/>
      <c r="AM72" s="958"/>
      <c r="AN72" s="958"/>
      <c r="AO72" s="958"/>
      <c r="AP72" s="958" t="s">
        <v>550</v>
      </c>
      <c r="AQ72" s="958"/>
      <c r="AR72" s="958"/>
      <c r="AS72" s="958"/>
      <c r="AT72" s="958"/>
      <c r="AU72" s="958" t="s">
        <v>550</v>
      </c>
      <c r="AV72" s="958"/>
      <c r="AW72" s="958"/>
      <c r="AX72" s="958"/>
      <c r="AY72" s="958"/>
      <c r="AZ72" s="959" t="s">
        <v>559</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555</v>
      </c>
      <c r="C73" s="962"/>
      <c r="D73" s="962"/>
      <c r="E73" s="962"/>
      <c r="F73" s="962"/>
      <c r="G73" s="962"/>
      <c r="H73" s="962"/>
      <c r="I73" s="962"/>
      <c r="J73" s="962"/>
      <c r="K73" s="962"/>
      <c r="L73" s="962"/>
      <c r="M73" s="962"/>
      <c r="N73" s="962"/>
      <c r="O73" s="962"/>
      <c r="P73" s="963"/>
      <c r="Q73" s="964">
        <v>22583</v>
      </c>
      <c r="R73" s="958"/>
      <c r="S73" s="958"/>
      <c r="T73" s="958"/>
      <c r="U73" s="958"/>
      <c r="V73" s="958">
        <v>21732</v>
      </c>
      <c r="W73" s="958"/>
      <c r="X73" s="958"/>
      <c r="Y73" s="958"/>
      <c r="Z73" s="958"/>
      <c r="AA73" s="958">
        <v>851</v>
      </c>
      <c r="AB73" s="958"/>
      <c r="AC73" s="958"/>
      <c r="AD73" s="958"/>
      <c r="AE73" s="958"/>
      <c r="AF73" s="958">
        <v>851</v>
      </c>
      <c r="AG73" s="958"/>
      <c r="AH73" s="958"/>
      <c r="AI73" s="958"/>
      <c r="AJ73" s="958"/>
      <c r="AK73" s="958">
        <v>21</v>
      </c>
      <c r="AL73" s="958"/>
      <c r="AM73" s="958"/>
      <c r="AN73" s="958"/>
      <c r="AO73" s="958"/>
      <c r="AP73" s="958" t="s">
        <v>550</v>
      </c>
      <c r="AQ73" s="958"/>
      <c r="AR73" s="958"/>
      <c r="AS73" s="958"/>
      <c r="AT73" s="958"/>
      <c r="AU73" s="958" t="s">
        <v>550</v>
      </c>
      <c r="AV73" s="958"/>
      <c r="AW73" s="958"/>
      <c r="AX73" s="958"/>
      <c r="AY73" s="958"/>
      <c r="AZ73" s="959" t="s">
        <v>560</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138</v>
      </c>
      <c r="R74" s="958"/>
      <c r="S74" s="958"/>
      <c r="T74" s="958"/>
      <c r="U74" s="958"/>
      <c r="V74" s="958">
        <v>94</v>
      </c>
      <c r="W74" s="958"/>
      <c r="X74" s="958"/>
      <c r="Y74" s="958"/>
      <c r="Z74" s="958"/>
      <c r="AA74" s="958">
        <v>44</v>
      </c>
      <c r="AB74" s="958"/>
      <c r="AC74" s="958"/>
      <c r="AD74" s="958"/>
      <c r="AE74" s="958"/>
      <c r="AF74" s="958">
        <v>44</v>
      </c>
      <c r="AG74" s="958"/>
      <c r="AH74" s="958"/>
      <c r="AI74" s="958"/>
      <c r="AJ74" s="958"/>
      <c r="AK74" s="958" t="s">
        <v>550</v>
      </c>
      <c r="AL74" s="958"/>
      <c r="AM74" s="958"/>
      <c r="AN74" s="958"/>
      <c r="AO74" s="958"/>
      <c r="AP74" s="958" t="s">
        <v>550</v>
      </c>
      <c r="AQ74" s="958"/>
      <c r="AR74" s="958"/>
      <c r="AS74" s="958"/>
      <c r="AT74" s="958"/>
      <c r="AU74" s="958" t="s">
        <v>550</v>
      </c>
      <c r="AV74" s="958"/>
      <c r="AW74" s="958"/>
      <c r="AX74" s="958"/>
      <c r="AY74" s="958"/>
      <c r="AZ74" s="959" t="s">
        <v>561</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308</v>
      </c>
      <c r="R75" s="966"/>
      <c r="S75" s="966"/>
      <c r="T75" s="966"/>
      <c r="U75" s="967"/>
      <c r="V75" s="968">
        <v>290</v>
      </c>
      <c r="W75" s="966"/>
      <c r="X75" s="966"/>
      <c r="Y75" s="966"/>
      <c r="Z75" s="967"/>
      <c r="AA75" s="968">
        <v>18</v>
      </c>
      <c r="AB75" s="966"/>
      <c r="AC75" s="966"/>
      <c r="AD75" s="966"/>
      <c r="AE75" s="967"/>
      <c r="AF75" s="968">
        <v>18</v>
      </c>
      <c r="AG75" s="966"/>
      <c r="AH75" s="966"/>
      <c r="AI75" s="966"/>
      <c r="AJ75" s="967"/>
      <c r="AK75" s="968">
        <v>7</v>
      </c>
      <c r="AL75" s="966"/>
      <c r="AM75" s="966"/>
      <c r="AN75" s="966"/>
      <c r="AO75" s="967"/>
      <c r="AP75" s="968" t="s">
        <v>550</v>
      </c>
      <c r="AQ75" s="966"/>
      <c r="AR75" s="966"/>
      <c r="AS75" s="966"/>
      <c r="AT75" s="967"/>
      <c r="AU75" s="968" t="s">
        <v>550</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50305</v>
      </c>
      <c r="R76" s="966"/>
      <c r="S76" s="966"/>
      <c r="T76" s="966"/>
      <c r="U76" s="967"/>
      <c r="V76" s="968">
        <v>47941</v>
      </c>
      <c r="W76" s="966"/>
      <c r="X76" s="966"/>
      <c r="Y76" s="966"/>
      <c r="Z76" s="967"/>
      <c r="AA76" s="968">
        <v>2364</v>
      </c>
      <c r="AB76" s="966"/>
      <c r="AC76" s="966"/>
      <c r="AD76" s="966"/>
      <c r="AE76" s="967"/>
      <c r="AF76" s="968">
        <v>9591</v>
      </c>
      <c r="AG76" s="966"/>
      <c r="AH76" s="966"/>
      <c r="AI76" s="966"/>
      <c r="AJ76" s="967"/>
      <c r="AK76" s="968" t="s">
        <v>550</v>
      </c>
      <c r="AL76" s="966"/>
      <c r="AM76" s="966"/>
      <c r="AN76" s="966"/>
      <c r="AO76" s="967"/>
      <c r="AP76" s="968" t="s">
        <v>550</v>
      </c>
      <c r="AQ76" s="966"/>
      <c r="AR76" s="966"/>
      <c r="AS76" s="966"/>
      <c r="AT76" s="967"/>
      <c r="AU76" s="968" t="s">
        <v>550</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26362</v>
      </c>
      <c r="AG88" s="946"/>
      <c r="AH88" s="946"/>
      <c r="AI88" s="946"/>
      <c r="AJ88" s="946"/>
      <c r="AK88" s="950"/>
      <c r="AL88" s="950"/>
      <c r="AM88" s="950"/>
      <c r="AN88" s="950"/>
      <c r="AO88" s="950"/>
      <c r="AP88" s="946">
        <v>986</v>
      </c>
      <c r="AQ88" s="946"/>
      <c r="AR88" s="946"/>
      <c r="AS88" s="946"/>
      <c r="AT88" s="946"/>
      <c r="AU88" s="946">
        <v>261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v>56</v>
      </c>
      <c r="DM102" s="940"/>
      <c r="DN102" s="940"/>
      <c r="DO102" s="940"/>
      <c r="DP102" s="941"/>
      <c r="DQ102" s="939">
        <v>6</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3667491</v>
      </c>
      <c r="AB110" s="876"/>
      <c r="AC110" s="876"/>
      <c r="AD110" s="876"/>
      <c r="AE110" s="877"/>
      <c r="AF110" s="878">
        <v>3571046</v>
      </c>
      <c r="AG110" s="876"/>
      <c r="AH110" s="876"/>
      <c r="AI110" s="876"/>
      <c r="AJ110" s="877"/>
      <c r="AK110" s="878">
        <v>3343859</v>
      </c>
      <c r="AL110" s="876"/>
      <c r="AM110" s="876"/>
      <c r="AN110" s="876"/>
      <c r="AO110" s="877"/>
      <c r="AP110" s="879">
        <v>13.7</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28761440</v>
      </c>
      <c r="BR110" s="829"/>
      <c r="BS110" s="829"/>
      <c r="BT110" s="829"/>
      <c r="BU110" s="829"/>
      <c r="BV110" s="829">
        <v>25504066</v>
      </c>
      <c r="BW110" s="829"/>
      <c r="BX110" s="829"/>
      <c r="BY110" s="829"/>
      <c r="BZ110" s="829"/>
      <c r="CA110" s="829">
        <v>22525285</v>
      </c>
      <c r="CB110" s="829"/>
      <c r="CC110" s="829"/>
      <c r="CD110" s="829"/>
      <c r="CE110" s="829"/>
      <c r="CF110" s="853">
        <v>92.4</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6635</v>
      </c>
      <c r="BR111" s="804"/>
      <c r="BS111" s="804"/>
      <c r="BT111" s="804"/>
      <c r="BU111" s="804"/>
      <c r="BV111" s="804">
        <v>3557</v>
      </c>
      <c r="BW111" s="804"/>
      <c r="BX111" s="804"/>
      <c r="BY111" s="804"/>
      <c r="BZ111" s="804"/>
      <c r="CA111" s="804">
        <v>1330</v>
      </c>
      <c r="CB111" s="804"/>
      <c r="CC111" s="804"/>
      <c r="CD111" s="804"/>
      <c r="CE111" s="804"/>
      <c r="CF111" s="862">
        <v>0</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5227564</v>
      </c>
      <c r="BR112" s="804"/>
      <c r="BS112" s="804"/>
      <c r="BT112" s="804"/>
      <c r="BU112" s="804"/>
      <c r="BV112" s="804">
        <v>4923846</v>
      </c>
      <c r="BW112" s="804"/>
      <c r="BX112" s="804"/>
      <c r="BY112" s="804"/>
      <c r="BZ112" s="804"/>
      <c r="CA112" s="804">
        <v>5504388</v>
      </c>
      <c r="CB112" s="804"/>
      <c r="CC112" s="804"/>
      <c r="CD112" s="804"/>
      <c r="CE112" s="804"/>
      <c r="CF112" s="862">
        <v>22.6</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959355</v>
      </c>
      <c r="AB113" s="906"/>
      <c r="AC113" s="906"/>
      <c r="AD113" s="906"/>
      <c r="AE113" s="907"/>
      <c r="AF113" s="908">
        <v>946900</v>
      </c>
      <c r="AG113" s="906"/>
      <c r="AH113" s="906"/>
      <c r="AI113" s="906"/>
      <c r="AJ113" s="907"/>
      <c r="AK113" s="908">
        <v>1070134</v>
      </c>
      <c r="AL113" s="906"/>
      <c r="AM113" s="906"/>
      <c r="AN113" s="906"/>
      <c r="AO113" s="907"/>
      <c r="AP113" s="909">
        <v>4.4000000000000004</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149751</v>
      </c>
      <c r="BR113" s="804"/>
      <c r="BS113" s="804"/>
      <c r="BT113" s="804"/>
      <c r="BU113" s="804"/>
      <c r="BV113" s="804">
        <v>117288</v>
      </c>
      <c r="BW113" s="804"/>
      <c r="BX113" s="804"/>
      <c r="BY113" s="804"/>
      <c r="BZ113" s="804"/>
      <c r="CA113" s="804">
        <v>261484</v>
      </c>
      <c r="CB113" s="804"/>
      <c r="CC113" s="804"/>
      <c r="CD113" s="804"/>
      <c r="CE113" s="804"/>
      <c r="CF113" s="862">
        <v>1.1000000000000001</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48388</v>
      </c>
      <c r="AB114" s="767"/>
      <c r="AC114" s="767"/>
      <c r="AD114" s="767"/>
      <c r="AE114" s="768"/>
      <c r="AF114" s="769">
        <v>53969</v>
      </c>
      <c r="AG114" s="767"/>
      <c r="AH114" s="767"/>
      <c r="AI114" s="767"/>
      <c r="AJ114" s="768"/>
      <c r="AK114" s="769">
        <v>46201</v>
      </c>
      <c r="AL114" s="767"/>
      <c r="AM114" s="767"/>
      <c r="AN114" s="767"/>
      <c r="AO114" s="768"/>
      <c r="AP114" s="811">
        <v>0.2</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6727360</v>
      </c>
      <c r="BR114" s="804"/>
      <c r="BS114" s="804"/>
      <c r="BT114" s="804"/>
      <c r="BU114" s="804"/>
      <c r="BV114" s="804">
        <v>6724229</v>
      </c>
      <c r="BW114" s="804"/>
      <c r="BX114" s="804"/>
      <c r="BY114" s="804"/>
      <c r="BZ114" s="804"/>
      <c r="CA114" s="804">
        <v>6818711</v>
      </c>
      <c r="CB114" s="804"/>
      <c r="CC114" s="804"/>
      <c r="CD114" s="804"/>
      <c r="CE114" s="804"/>
      <c r="CF114" s="862">
        <v>28</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4554</v>
      </c>
      <c r="AB115" s="906"/>
      <c r="AC115" s="906"/>
      <c r="AD115" s="906"/>
      <c r="AE115" s="907"/>
      <c r="AF115" s="908">
        <v>3099</v>
      </c>
      <c r="AG115" s="906"/>
      <c r="AH115" s="906"/>
      <c r="AI115" s="906"/>
      <c r="AJ115" s="907"/>
      <c r="AK115" s="908">
        <v>2238</v>
      </c>
      <c r="AL115" s="906"/>
      <c r="AM115" s="906"/>
      <c r="AN115" s="906"/>
      <c r="AO115" s="907"/>
      <c r="AP115" s="909">
        <v>0</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5967</v>
      </c>
      <c r="BR115" s="804"/>
      <c r="BS115" s="804"/>
      <c r="BT115" s="804"/>
      <c r="BU115" s="804"/>
      <c r="BV115" s="804">
        <v>7954</v>
      </c>
      <c r="BW115" s="804"/>
      <c r="BX115" s="804"/>
      <c r="BY115" s="804"/>
      <c r="BZ115" s="804"/>
      <c r="CA115" s="804">
        <v>6614</v>
      </c>
      <c r="CB115" s="804"/>
      <c r="CC115" s="804"/>
      <c r="CD115" s="804"/>
      <c r="CE115" s="804"/>
      <c r="CF115" s="862">
        <v>0</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4679788</v>
      </c>
      <c r="AB117" s="890"/>
      <c r="AC117" s="890"/>
      <c r="AD117" s="890"/>
      <c r="AE117" s="891"/>
      <c r="AF117" s="892">
        <v>4575014</v>
      </c>
      <c r="AG117" s="890"/>
      <c r="AH117" s="890"/>
      <c r="AI117" s="890"/>
      <c r="AJ117" s="891"/>
      <c r="AK117" s="892">
        <v>4462432</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40878717</v>
      </c>
      <c r="BR119" s="832"/>
      <c r="BS119" s="832"/>
      <c r="BT119" s="832"/>
      <c r="BU119" s="832"/>
      <c r="BV119" s="832">
        <v>37280940</v>
      </c>
      <c r="BW119" s="832"/>
      <c r="BX119" s="832"/>
      <c r="BY119" s="832"/>
      <c r="BZ119" s="832"/>
      <c r="CA119" s="832">
        <v>35117812</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6635</v>
      </c>
      <c r="DH119" s="751"/>
      <c r="DI119" s="751"/>
      <c r="DJ119" s="751"/>
      <c r="DK119" s="752"/>
      <c r="DL119" s="753">
        <v>3557</v>
      </c>
      <c r="DM119" s="751"/>
      <c r="DN119" s="751"/>
      <c r="DO119" s="751"/>
      <c r="DP119" s="752"/>
      <c r="DQ119" s="753">
        <v>1330</v>
      </c>
      <c r="DR119" s="751"/>
      <c r="DS119" s="751"/>
      <c r="DT119" s="751"/>
      <c r="DU119" s="752"/>
      <c r="DV119" s="835">
        <v>0</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9554655</v>
      </c>
      <c r="BR120" s="829"/>
      <c r="BS120" s="829"/>
      <c r="BT120" s="829"/>
      <c r="BU120" s="829"/>
      <c r="BV120" s="829">
        <v>12810040</v>
      </c>
      <c r="BW120" s="829"/>
      <c r="BX120" s="829"/>
      <c r="BY120" s="829"/>
      <c r="BZ120" s="829"/>
      <c r="CA120" s="829">
        <v>12240269</v>
      </c>
      <c r="CB120" s="829"/>
      <c r="CC120" s="829"/>
      <c r="CD120" s="829"/>
      <c r="CE120" s="829"/>
      <c r="CF120" s="853">
        <v>50.2</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2109929</v>
      </c>
      <c r="DH120" s="829"/>
      <c r="DI120" s="829"/>
      <c r="DJ120" s="829"/>
      <c r="DK120" s="829"/>
      <c r="DL120" s="829">
        <v>2108918</v>
      </c>
      <c r="DM120" s="829"/>
      <c r="DN120" s="829"/>
      <c r="DO120" s="829"/>
      <c r="DP120" s="829"/>
      <c r="DQ120" s="829">
        <v>5447754</v>
      </c>
      <c r="DR120" s="829"/>
      <c r="DS120" s="829"/>
      <c r="DT120" s="829"/>
      <c r="DU120" s="829"/>
      <c r="DV120" s="830">
        <v>22.3</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3712737</v>
      </c>
      <c r="BR121" s="804"/>
      <c r="BS121" s="804"/>
      <c r="BT121" s="804"/>
      <c r="BU121" s="804"/>
      <c r="BV121" s="804">
        <v>3858075</v>
      </c>
      <c r="BW121" s="804"/>
      <c r="BX121" s="804"/>
      <c r="BY121" s="804"/>
      <c r="BZ121" s="804"/>
      <c r="CA121" s="804">
        <v>3717409</v>
      </c>
      <c r="CB121" s="804"/>
      <c r="CC121" s="804"/>
      <c r="CD121" s="804"/>
      <c r="CE121" s="804"/>
      <c r="CF121" s="862">
        <v>15.2</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53716</v>
      </c>
      <c r="DH121" s="804"/>
      <c r="DI121" s="804"/>
      <c r="DJ121" s="804"/>
      <c r="DK121" s="804"/>
      <c r="DL121" s="804">
        <v>58987</v>
      </c>
      <c r="DM121" s="804"/>
      <c r="DN121" s="804"/>
      <c r="DO121" s="804"/>
      <c r="DP121" s="804"/>
      <c r="DQ121" s="804">
        <v>56634</v>
      </c>
      <c r="DR121" s="804"/>
      <c r="DS121" s="804"/>
      <c r="DT121" s="804"/>
      <c r="DU121" s="804"/>
      <c r="DV121" s="781">
        <v>0.2</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30043713</v>
      </c>
      <c r="BR122" s="832"/>
      <c r="BS122" s="832"/>
      <c r="BT122" s="832"/>
      <c r="BU122" s="832"/>
      <c r="BV122" s="832">
        <v>27869895</v>
      </c>
      <c r="BW122" s="832"/>
      <c r="BX122" s="832"/>
      <c r="BY122" s="832"/>
      <c r="BZ122" s="832"/>
      <c r="CA122" s="832">
        <v>25652475</v>
      </c>
      <c r="CB122" s="832"/>
      <c r="CC122" s="832"/>
      <c r="CD122" s="832"/>
      <c r="CE122" s="832"/>
      <c r="CF122" s="833">
        <v>105.2</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43311105</v>
      </c>
      <c r="BR123" s="820"/>
      <c r="BS123" s="820"/>
      <c r="BT123" s="820"/>
      <c r="BU123" s="820"/>
      <c r="BV123" s="820">
        <v>44538010</v>
      </c>
      <c r="BW123" s="820"/>
      <c r="BX123" s="820"/>
      <c r="BY123" s="820"/>
      <c r="BZ123" s="820"/>
      <c r="CA123" s="820">
        <v>41610153</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3063919</v>
      </c>
      <c r="DH124" s="751"/>
      <c r="DI124" s="751"/>
      <c r="DJ124" s="751"/>
      <c r="DK124" s="752"/>
      <c r="DL124" s="753">
        <v>2755941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4495</v>
      </c>
      <c r="AB126" s="767"/>
      <c r="AC126" s="767"/>
      <c r="AD126" s="767"/>
      <c r="AE126" s="768"/>
      <c r="AF126" s="769">
        <v>3079</v>
      </c>
      <c r="AG126" s="767"/>
      <c r="AH126" s="767"/>
      <c r="AI126" s="767"/>
      <c r="AJ126" s="768"/>
      <c r="AK126" s="769">
        <v>2227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59</v>
      </c>
      <c r="AB127" s="767"/>
      <c r="AC127" s="767"/>
      <c r="AD127" s="767"/>
      <c r="AE127" s="768"/>
      <c r="AF127" s="769">
        <v>20</v>
      </c>
      <c r="AG127" s="767"/>
      <c r="AH127" s="767"/>
      <c r="AI127" s="767"/>
      <c r="AJ127" s="768"/>
      <c r="AK127" s="769">
        <v>11</v>
      </c>
      <c r="AL127" s="767"/>
      <c r="AM127" s="767"/>
      <c r="AN127" s="767"/>
      <c r="AO127" s="768"/>
      <c r="AP127" s="811">
        <v>0</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402716</v>
      </c>
      <c r="AB128" s="788"/>
      <c r="AC128" s="788"/>
      <c r="AD128" s="788"/>
      <c r="AE128" s="789"/>
      <c r="AF128" s="790">
        <v>416082</v>
      </c>
      <c r="AG128" s="788"/>
      <c r="AH128" s="788"/>
      <c r="AI128" s="788"/>
      <c r="AJ128" s="789"/>
      <c r="AK128" s="790">
        <v>393382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11.95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5967</v>
      </c>
      <c r="DH128" s="778"/>
      <c r="DI128" s="778"/>
      <c r="DJ128" s="778"/>
      <c r="DK128" s="778"/>
      <c r="DL128" s="778">
        <v>7954</v>
      </c>
      <c r="DM128" s="778"/>
      <c r="DN128" s="778"/>
      <c r="DO128" s="778"/>
      <c r="DP128" s="778"/>
      <c r="DQ128" s="778">
        <v>6614</v>
      </c>
      <c r="DR128" s="778"/>
      <c r="DS128" s="778"/>
      <c r="DT128" s="778"/>
      <c r="DU128" s="778"/>
      <c r="DV128" s="779">
        <v>0</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25874610</v>
      </c>
      <c r="AB129" s="767"/>
      <c r="AC129" s="767"/>
      <c r="AD129" s="767"/>
      <c r="AE129" s="768"/>
      <c r="AF129" s="769">
        <v>26386099</v>
      </c>
      <c r="AG129" s="767"/>
      <c r="AH129" s="767"/>
      <c r="AI129" s="767"/>
      <c r="AJ129" s="768"/>
      <c r="AK129" s="769">
        <v>27097202</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16.95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2945480</v>
      </c>
      <c r="AB130" s="767"/>
      <c r="AC130" s="767"/>
      <c r="AD130" s="767"/>
      <c r="AE130" s="768"/>
      <c r="AF130" s="769">
        <v>2843101</v>
      </c>
      <c r="AG130" s="767"/>
      <c r="AH130" s="767"/>
      <c r="AI130" s="767"/>
      <c r="AJ130" s="768"/>
      <c r="AK130" s="769">
        <v>2715644</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5.6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22929130</v>
      </c>
      <c r="AB131" s="751"/>
      <c r="AC131" s="751"/>
      <c r="AD131" s="751"/>
      <c r="AE131" s="752"/>
      <c r="AF131" s="753">
        <v>23542998</v>
      </c>
      <c r="AG131" s="751"/>
      <c r="AH131" s="751"/>
      <c r="AI131" s="751"/>
      <c r="AJ131" s="752"/>
      <c r="AK131" s="753">
        <v>24381558</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5.807424878</v>
      </c>
      <c r="AB132" s="732"/>
      <c r="AC132" s="732"/>
      <c r="AD132" s="732"/>
      <c r="AE132" s="733"/>
      <c r="AF132" s="734">
        <v>5.5890545459999998</v>
      </c>
      <c r="AG132" s="732"/>
      <c r="AH132" s="732"/>
      <c r="AI132" s="732"/>
      <c r="AJ132" s="733"/>
      <c r="AK132" s="734">
        <v>5.5509401719999998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5.0999999999999996</v>
      </c>
      <c r="AB133" s="711"/>
      <c r="AC133" s="711"/>
      <c r="AD133" s="711"/>
      <c r="AE133" s="712"/>
      <c r="AF133" s="710">
        <v>5.6</v>
      </c>
      <c r="AG133" s="711"/>
      <c r="AH133" s="711"/>
      <c r="AI133" s="711"/>
      <c r="AJ133" s="712"/>
      <c r="AK133" s="710">
        <v>5.6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qvXxdsNvyK18+LlaXoOAcz4FdzntXbEz534Tf7lZTn6F5qYMJSM6L7Eba1hnx8RV9UZOCq1cQlbGru910TaGA==" saltValue="2oGADst22KBA6SJSAlqYm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ilVlyY46PHb2qpAQMCw98fd1v/gCNVHuunnhDmo9Tfx9hiGXgTk6PLfxiZ124tkF5RxvweFOPo5MPm1jf2fBQ==" saltValue="joeZ/teQeo7yolthcxN6I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n9NqONfJ0BhMWP3s9o8m+WnlHFi6eEE2c9/ZlmoP+1QTFBZO0mFVwashIZUtV8SbZmCAwBLanWyenc13U9ljA==" saltValue="OKXJbvOBxzfRQJmjEXRdB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 x14ac:dyDescent="0.2">
      <c r="A8" s="247"/>
      <c r="AK8" s="256"/>
      <c r="AL8" s="257"/>
      <c r="AM8" s="257"/>
      <c r="AN8" s="258"/>
      <c r="AO8" s="1106"/>
      <c r="AP8" s="259" t="s">
        <v>482</v>
      </c>
      <c r="AQ8" s="260" t="s">
        <v>483</v>
      </c>
      <c r="AR8" s="261" t="s">
        <v>484</v>
      </c>
    </row>
    <row r="9" spans="1:46" ht="13" x14ac:dyDescent="0.2">
      <c r="A9" s="247"/>
      <c r="AK9" s="1117" t="s">
        <v>485</v>
      </c>
      <c r="AL9" s="1118"/>
      <c r="AM9" s="1118"/>
      <c r="AN9" s="1119"/>
      <c r="AO9" s="262">
        <v>7795942</v>
      </c>
      <c r="AP9" s="262">
        <v>69595</v>
      </c>
      <c r="AQ9" s="263">
        <v>74190</v>
      </c>
      <c r="AR9" s="264">
        <v>-6.2</v>
      </c>
    </row>
    <row r="10" spans="1:46" ht="13.5" customHeight="1" x14ac:dyDescent="0.2">
      <c r="A10" s="247"/>
      <c r="AK10" s="1117" t="s">
        <v>486</v>
      </c>
      <c r="AL10" s="1118"/>
      <c r="AM10" s="1118"/>
      <c r="AN10" s="1119"/>
      <c r="AO10" s="265">
        <v>1123633</v>
      </c>
      <c r="AP10" s="265">
        <v>10031</v>
      </c>
      <c r="AQ10" s="266">
        <v>4494</v>
      </c>
      <c r="AR10" s="267">
        <v>123.2</v>
      </c>
    </row>
    <row r="11" spans="1:46" ht="13.5" customHeight="1" x14ac:dyDescent="0.2">
      <c r="A11" s="247"/>
      <c r="AK11" s="1117" t="s">
        <v>487</v>
      </c>
      <c r="AL11" s="1118"/>
      <c r="AM11" s="1118"/>
      <c r="AN11" s="1119"/>
      <c r="AO11" s="265">
        <v>68211</v>
      </c>
      <c r="AP11" s="265">
        <v>609</v>
      </c>
      <c r="AQ11" s="266">
        <v>2274</v>
      </c>
      <c r="AR11" s="267">
        <v>-73.2</v>
      </c>
    </row>
    <row r="12" spans="1:46" ht="13.5" customHeight="1" x14ac:dyDescent="0.2">
      <c r="A12" s="247"/>
      <c r="AK12" s="1117" t="s">
        <v>488</v>
      </c>
      <c r="AL12" s="1118"/>
      <c r="AM12" s="1118"/>
      <c r="AN12" s="1119"/>
      <c r="AO12" s="265" t="s">
        <v>489</v>
      </c>
      <c r="AP12" s="265" t="s">
        <v>489</v>
      </c>
      <c r="AQ12" s="266">
        <v>23</v>
      </c>
      <c r="AR12" s="267" t="s">
        <v>489</v>
      </c>
    </row>
    <row r="13" spans="1:46" ht="13.5" customHeight="1" x14ac:dyDescent="0.2">
      <c r="A13" s="247"/>
      <c r="AK13" s="1117" t="s">
        <v>490</v>
      </c>
      <c r="AL13" s="1118"/>
      <c r="AM13" s="1118"/>
      <c r="AN13" s="1119"/>
      <c r="AO13" s="265">
        <v>148116</v>
      </c>
      <c r="AP13" s="265">
        <v>1322</v>
      </c>
      <c r="AQ13" s="266">
        <v>2538</v>
      </c>
      <c r="AR13" s="267">
        <v>-47.9</v>
      </c>
    </row>
    <row r="14" spans="1:46" ht="13.5" customHeight="1" x14ac:dyDescent="0.2">
      <c r="A14" s="247"/>
      <c r="AK14" s="1117" t="s">
        <v>491</v>
      </c>
      <c r="AL14" s="1118"/>
      <c r="AM14" s="1118"/>
      <c r="AN14" s="1119"/>
      <c r="AO14" s="265">
        <v>69971</v>
      </c>
      <c r="AP14" s="265">
        <v>625</v>
      </c>
      <c r="AQ14" s="266">
        <v>2009</v>
      </c>
      <c r="AR14" s="267">
        <v>-68.900000000000006</v>
      </c>
    </row>
    <row r="15" spans="1:46" ht="13.5" customHeight="1" x14ac:dyDescent="0.2">
      <c r="A15" s="247"/>
      <c r="AK15" s="1120" t="s">
        <v>492</v>
      </c>
      <c r="AL15" s="1121"/>
      <c r="AM15" s="1121"/>
      <c r="AN15" s="1122"/>
      <c r="AO15" s="265">
        <v>-396931</v>
      </c>
      <c r="AP15" s="265">
        <v>-3543</v>
      </c>
      <c r="AQ15" s="266">
        <v>-4396</v>
      </c>
      <c r="AR15" s="267">
        <v>-19.399999999999999</v>
      </c>
    </row>
    <row r="16" spans="1:46" ht="13" x14ac:dyDescent="0.2">
      <c r="A16" s="247"/>
      <c r="AK16" s="1120" t="s">
        <v>177</v>
      </c>
      <c r="AL16" s="1121"/>
      <c r="AM16" s="1121"/>
      <c r="AN16" s="1122"/>
      <c r="AO16" s="265">
        <v>8808942</v>
      </c>
      <c r="AP16" s="265">
        <v>78639</v>
      </c>
      <c r="AQ16" s="266">
        <v>81133</v>
      </c>
      <c r="AR16" s="267">
        <v>-3.1</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23" t="s">
        <v>497</v>
      </c>
      <c r="AL21" s="1124"/>
      <c r="AM21" s="1124"/>
      <c r="AN21" s="1125"/>
      <c r="AO21" s="277">
        <v>5.56</v>
      </c>
      <c r="AP21" s="278">
        <v>7.09</v>
      </c>
      <c r="AQ21" s="279">
        <v>-1.53</v>
      </c>
      <c r="AS21" s="280"/>
      <c r="AT21" s="276"/>
    </row>
    <row r="22" spans="1:46" s="248" customFormat="1" ht="13" x14ac:dyDescent="0.2">
      <c r="A22" s="276"/>
      <c r="AK22" s="1123" t="s">
        <v>498</v>
      </c>
      <c r="AL22" s="1124"/>
      <c r="AM22" s="1124"/>
      <c r="AN22" s="1125"/>
      <c r="AO22" s="281">
        <v>97.6</v>
      </c>
      <c r="AP22" s="282">
        <v>99.1</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3343859</v>
      </c>
      <c r="AP32" s="291">
        <v>29851</v>
      </c>
      <c r="AQ32" s="292">
        <v>38069</v>
      </c>
      <c r="AR32" s="293">
        <v>-21.6</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1070134</v>
      </c>
      <c r="AP35" s="291">
        <v>9553</v>
      </c>
      <c r="AQ35" s="292">
        <v>11274</v>
      </c>
      <c r="AR35" s="293">
        <v>-15.3</v>
      </c>
    </row>
    <row r="36" spans="1:46" ht="27" customHeight="1" x14ac:dyDescent="0.2">
      <c r="A36" s="247"/>
      <c r="AK36" s="1107" t="s">
        <v>506</v>
      </c>
      <c r="AL36" s="1108"/>
      <c r="AM36" s="1108"/>
      <c r="AN36" s="1109"/>
      <c r="AO36" s="291">
        <v>46201</v>
      </c>
      <c r="AP36" s="291">
        <v>412</v>
      </c>
      <c r="AQ36" s="292">
        <v>1710</v>
      </c>
      <c r="AR36" s="293">
        <v>-75.900000000000006</v>
      </c>
    </row>
    <row r="37" spans="1:46" ht="13.5" customHeight="1" x14ac:dyDescent="0.2">
      <c r="A37" s="247"/>
      <c r="AK37" s="1107" t="s">
        <v>507</v>
      </c>
      <c r="AL37" s="1108"/>
      <c r="AM37" s="1108"/>
      <c r="AN37" s="1109"/>
      <c r="AO37" s="291">
        <v>2238</v>
      </c>
      <c r="AP37" s="291">
        <v>20</v>
      </c>
      <c r="AQ37" s="292">
        <v>731</v>
      </c>
      <c r="AR37" s="293">
        <v>-97.3</v>
      </c>
    </row>
    <row r="38" spans="1:46" ht="27" customHeight="1" x14ac:dyDescent="0.2">
      <c r="A38" s="247"/>
      <c r="AK38" s="1110" t="s">
        <v>508</v>
      </c>
      <c r="AL38" s="1111"/>
      <c r="AM38" s="1111"/>
      <c r="AN38" s="1112"/>
      <c r="AO38" s="294" t="s">
        <v>489</v>
      </c>
      <c r="AP38" s="294" t="s">
        <v>489</v>
      </c>
      <c r="AQ38" s="295">
        <v>1</v>
      </c>
      <c r="AR38" s="283" t="s">
        <v>489</v>
      </c>
      <c r="AS38" s="290"/>
    </row>
    <row r="39" spans="1:46" ht="13" x14ac:dyDescent="0.2">
      <c r="A39" s="247"/>
      <c r="AK39" s="1110" t="s">
        <v>509</v>
      </c>
      <c r="AL39" s="1111"/>
      <c r="AM39" s="1111"/>
      <c r="AN39" s="1112"/>
      <c r="AO39" s="291">
        <v>-393382</v>
      </c>
      <c r="AP39" s="291">
        <v>-3512</v>
      </c>
      <c r="AQ39" s="292">
        <v>-7408</v>
      </c>
      <c r="AR39" s="293">
        <v>-52.6</v>
      </c>
      <c r="AS39" s="290"/>
    </row>
    <row r="40" spans="1:46" ht="27" customHeight="1" x14ac:dyDescent="0.2">
      <c r="A40" s="247"/>
      <c r="AK40" s="1107" t="s">
        <v>510</v>
      </c>
      <c r="AL40" s="1108"/>
      <c r="AM40" s="1108"/>
      <c r="AN40" s="1109"/>
      <c r="AO40" s="291">
        <v>-2715644</v>
      </c>
      <c r="AP40" s="291">
        <v>-24243</v>
      </c>
      <c r="AQ40" s="292">
        <v>-32910</v>
      </c>
      <c r="AR40" s="293">
        <v>-26.3</v>
      </c>
      <c r="AS40" s="290"/>
    </row>
    <row r="41" spans="1:46" ht="13" x14ac:dyDescent="0.2">
      <c r="A41" s="247"/>
      <c r="AK41" s="1113" t="s">
        <v>287</v>
      </c>
      <c r="AL41" s="1114"/>
      <c r="AM41" s="1114"/>
      <c r="AN41" s="1115"/>
      <c r="AO41" s="291">
        <v>1353406</v>
      </c>
      <c r="AP41" s="291">
        <v>12082</v>
      </c>
      <c r="AQ41" s="292">
        <v>11466</v>
      </c>
      <c r="AR41" s="293">
        <v>5.4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 x14ac:dyDescent="0.2">
      <c r="A50" s="247"/>
      <c r="AK50" s="305"/>
      <c r="AL50" s="306"/>
      <c r="AM50" s="1101"/>
      <c r="AN50" s="307" t="s">
        <v>514</v>
      </c>
      <c r="AO50" s="308" t="s">
        <v>515</v>
      </c>
      <c r="AP50" s="309" t="s">
        <v>516</v>
      </c>
      <c r="AQ50" s="310" t="s">
        <v>517</v>
      </c>
      <c r="AR50" s="311" t="s">
        <v>518</v>
      </c>
    </row>
    <row r="51" spans="1:44" ht="13" x14ac:dyDescent="0.2">
      <c r="A51" s="247"/>
      <c r="AK51" s="303" t="s">
        <v>519</v>
      </c>
      <c r="AL51" s="304"/>
      <c r="AM51" s="312">
        <v>3673968</v>
      </c>
      <c r="AN51" s="313">
        <v>32573</v>
      </c>
      <c r="AO51" s="314">
        <v>-28.9</v>
      </c>
      <c r="AP51" s="315">
        <v>56416</v>
      </c>
      <c r="AQ51" s="316">
        <v>-15</v>
      </c>
      <c r="AR51" s="317">
        <v>-13.9</v>
      </c>
    </row>
    <row r="52" spans="1:44" ht="13" x14ac:dyDescent="0.2">
      <c r="A52" s="247"/>
      <c r="AK52" s="318"/>
      <c r="AL52" s="319" t="s">
        <v>520</v>
      </c>
      <c r="AM52" s="320">
        <v>2638240</v>
      </c>
      <c r="AN52" s="321">
        <v>23390</v>
      </c>
      <c r="AO52" s="322">
        <v>-29.9</v>
      </c>
      <c r="AP52" s="323">
        <v>32623</v>
      </c>
      <c r="AQ52" s="324">
        <v>-5.5</v>
      </c>
      <c r="AR52" s="325">
        <v>-24.4</v>
      </c>
    </row>
    <row r="53" spans="1:44" ht="13" x14ac:dyDescent="0.2">
      <c r="A53" s="247"/>
      <c r="AK53" s="303" t="s">
        <v>521</v>
      </c>
      <c r="AL53" s="304"/>
      <c r="AM53" s="312">
        <v>5283267</v>
      </c>
      <c r="AN53" s="313">
        <v>47073</v>
      </c>
      <c r="AO53" s="314">
        <v>44.5</v>
      </c>
      <c r="AP53" s="315">
        <v>49217</v>
      </c>
      <c r="AQ53" s="316">
        <v>-12.8</v>
      </c>
      <c r="AR53" s="317">
        <v>57.3</v>
      </c>
    </row>
    <row r="54" spans="1:44" ht="13" x14ac:dyDescent="0.2">
      <c r="A54" s="247"/>
      <c r="AK54" s="318"/>
      <c r="AL54" s="319" t="s">
        <v>520</v>
      </c>
      <c r="AM54" s="320">
        <v>4925284</v>
      </c>
      <c r="AN54" s="321">
        <v>43884</v>
      </c>
      <c r="AO54" s="322">
        <v>87.6</v>
      </c>
      <c r="AP54" s="323">
        <v>27232</v>
      </c>
      <c r="AQ54" s="324">
        <v>-16.5</v>
      </c>
      <c r="AR54" s="325">
        <v>104.1</v>
      </c>
    </row>
    <row r="55" spans="1:44" ht="13" x14ac:dyDescent="0.2">
      <c r="A55" s="247"/>
      <c r="AK55" s="303" t="s">
        <v>522</v>
      </c>
      <c r="AL55" s="304"/>
      <c r="AM55" s="312">
        <v>2011050</v>
      </c>
      <c r="AN55" s="313">
        <v>17927</v>
      </c>
      <c r="AO55" s="314">
        <v>-61.9</v>
      </c>
      <c r="AP55" s="315">
        <v>49211</v>
      </c>
      <c r="AQ55" s="316">
        <v>0</v>
      </c>
      <c r="AR55" s="317">
        <v>-61.9</v>
      </c>
    </row>
    <row r="56" spans="1:44" ht="13" x14ac:dyDescent="0.2">
      <c r="A56" s="247"/>
      <c r="AK56" s="318"/>
      <c r="AL56" s="319" t="s">
        <v>520</v>
      </c>
      <c r="AM56" s="320">
        <v>1437658</v>
      </c>
      <c r="AN56" s="321">
        <v>12816</v>
      </c>
      <c r="AO56" s="322">
        <v>-70.8</v>
      </c>
      <c r="AP56" s="323">
        <v>28367</v>
      </c>
      <c r="AQ56" s="324">
        <v>4.2</v>
      </c>
      <c r="AR56" s="325">
        <v>-75</v>
      </c>
    </row>
    <row r="57" spans="1:44" ht="13" x14ac:dyDescent="0.2">
      <c r="A57" s="247"/>
      <c r="AK57" s="303" t="s">
        <v>523</v>
      </c>
      <c r="AL57" s="304"/>
      <c r="AM57" s="312">
        <v>1603098</v>
      </c>
      <c r="AN57" s="313">
        <v>14293</v>
      </c>
      <c r="AO57" s="314">
        <v>-20.3</v>
      </c>
      <c r="AP57" s="315">
        <v>51738</v>
      </c>
      <c r="AQ57" s="316">
        <v>5.0999999999999996</v>
      </c>
      <c r="AR57" s="317">
        <v>-25.4</v>
      </c>
    </row>
    <row r="58" spans="1:44" ht="13" x14ac:dyDescent="0.2">
      <c r="A58" s="247"/>
      <c r="AK58" s="318"/>
      <c r="AL58" s="319" t="s">
        <v>520</v>
      </c>
      <c r="AM58" s="320">
        <v>1022534</v>
      </c>
      <c r="AN58" s="321">
        <v>9117</v>
      </c>
      <c r="AO58" s="322">
        <v>-28.9</v>
      </c>
      <c r="AP58" s="323">
        <v>30360</v>
      </c>
      <c r="AQ58" s="324">
        <v>7</v>
      </c>
      <c r="AR58" s="325">
        <v>-35.9</v>
      </c>
    </row>
    <row r="59" spans="1:44" ht="13" x14ac:dyDescent="0.2">
      <c r="A59" s="247"/>
      <c r="AK59" s="303" t="s">
        <v>524</v>
      </c>
      <c r="AL59" s="304"/>
      <c r="AM59" s="312">
        <v>2852955</v>
      </c>
      <c r="AN59" s="313">
        <v>25469</v>
      </c>
      <c r="AO59" s="314">
        <v>78.2</v>
      </c>
      <c r="AP59" s="315">
        <v>67158</v>
      </c>
      <c r="AQ59" s="316">
        <v>29.8</v>
      </c>
      <c r="AR59" s="317">
        <v>48.4</v>
      </c>
    </row>
    <row r="60" spans="1:44" ht="13" x14ac:dyDescent="0.2">
      <c r="A60" s="247"/>
      <c r="AK60" s="318"/>
      <c r="AL60" s="319" t="s">
        <v>520</v>
      </c>
      <c r="AM60" s="320">
        <v>1951700</v>
      </c>
      <c r="AN60" s="321">
        <v>17423</v>
      </c>
      <c r="AO60" s="322">
        <v>91.1</v>
      </c>
      <c r="AP60" s="323">
        <v>42077</v>
      </c>
      <c r="AQ60" s="324">
        <v>38.6</v>
      </c>
      <c r="AR60" s="325">
        <v>52.5</v>
      </c>
    </row>
    <row r="61" spans="1:44" ht="13" x14ac:dyDescent="0.2">
      <c r="A61" s="247"/>
      <c r="AK61" s="303" t="s">
        <v>525</v>
      </c>
      <c r="AL61" s="326"/>
      <c r="AM61" s="312">
        <v>3084868</v>
      </c>
      <c r="AN61" s="313">
        <v>27467</v>
      </c>
      <c r="AO61" s="314">
        <v>2.2999999999999998</v>
      </c>
      <c r="AP61" s="315">
        <v>54748</v>
      </c>
      <c r="AQ61" s="327">
        <v>1.4</v>
      </c>
      <c r="AR61" s="317">
        <v>0.9</v>
      </c>
    </row>
    <row r="62" spans="1:44" ht="13" x14ac:dyDescent="0.2">
      <c r="A62" s="247"/>
      <c r="AK62" s="318"/>
      <c r="AL62" s="319" t="s">
        <v>520</v>
      </c>
      <c r="AM62" s="320">
        <v>2395083</v>
      </c>
      <c r="AN62" s="321">
        <v>21326</v>
      </c>
      <c r="AO62" s="322">
        <v>9.8000000000000007</v>
      </c>
      <c r="AP62" s="323">
        <v>32132</v>
      </c>
      <c r="AQ62" s="324">
        <v>5.6</v>
      </c>
      <c r="AR62" s="325">
        <v>4.2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umEr99j/N6KOpqsvf4YqpIXwE7PMHgwIKtvaeuRlehJzNQnC4nN5ewJk71s6stgidQRHLtF46LnD1nc+2XKmUg==" saltValue="RQLbYjgtME49tYpsLUcx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jjxot/hvVlRRf7uAhIKjnmIDCu7pODE5jxvw1blMI1J3pVN77Xne020OU6qP0hLa20MNz8sIHfvGC3p+kLe7WA==" saltValue="OzDRhWJy6FWByymfrVFpa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RYDQ/TnbhO2aioEefjailfgAYOqoaGFNKVZdisJeNBgfuGCtzj0K+pOWhWVUSlAHnFDdlg8KIZiFsUbpAxMV6g==" saltValue="IxtJ53BL/0HMI3LxcYrOW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10.89</v>
      </c>
      <c r="G47" s="12">
        <v>10.39</v>
      </c>
      <c r="H47" s="12">
        <v>10.54</v>
      </c>
      <c r="I47" s="12">
        <v>19.32</v>
      </c>
      <c r="J47" s="13">
        <v>18.52</v>
      </c>
    </row>
    <row r="48" spans="2:10" ht="57.75" customHeight="1" x14ac:dyDescent="0.2">
      <c r="B48" s="14"/>
      <c r="C48" s="1128" t="s">
        <v>4</v>
      </c>
      <c r="D48" s="1128"/>
      <c r="E48" s="1129"/>
      <c r="F48" s="15">
        <v>18.43</v>
      </c>
      <c r="G48" s="16">
        <v>19.29</v>
      </c>
      <c r="H48" s="16">
        <v>19.57</v>
      </c>
      <c r="I48" s="16">
        <v>8.65</v>
      </c>
      <c r="J48" s="17">
        <v>9.91</v>
      </c>
    </row>
    <row r="49" spans="2:10" ht="57.75" customHeight="1" thickBot="1" x14ac:dyDescent="0.25">
      <c r="B49" s="18"/>
      <c r="C49" s="1130" t="s">
        <v>5</v>
      </c>
      <c r="D49" s="1130"/>
      <c r="E49" s="1131"/>
      <c r="F49" s="19">
        <v>2.84</v>
      </c>
      <c r="G49" s="20">
        <v>2.38</v>
      </c>
      <c r="H49" s="20">
        <v>0.01</v>
      </c>
      <c r="I49" s="20" t="s">
        <v>532</v>
      </c>
      <c r="J49" s="21">
        <v>1.19</v>
      </c>
    </row>
    <row r="50" spans="2:10" ht="13" x14ac:dyDescent="0.2"/>
  </sheetData>
  <sheetProtection algorithmName="SHA-512" hashValue="65i5J2F9bYzOQX/qCZOOcwds9vKOd4EO0lVANArMfR4warXeIOV17yogS9dtJDKIr0sRqbpxxnx2sjKIfDX+YA==" saltValue="k4jTZfcOXAFi0cVanGum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加須市</cp:lastModifiedBy>
  <cp:lastPrinted>2026-03-10T08:32:58Z</cp:lastPrinted>
  <dcterms:created xsi:type="dcterms:W3CDTF">2026-02-23T05:25:16Z</dcterms:created>
  <dcterms:modified xsi:type="dcterms:W3CDTF">2026-03-10T08:33:10Z</dcterms:modified>
  <cp:category/>
</cp:coreProperties>
</file>